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braun\Desktop\Importaciones por país\"/>
    </mc:Choice>
  </mc:AlternateContent>
  <bookViews>
    <workbookView xWindow="0" yWindow="0" windowWidth="28800" windowHeight="12435"/>
  </bookViews>
  <sheets>
    <sheet name="diciembre" sheetId="12" r:id="rId1"/>
    <sheet name="noviembre" sheetId="11" r:id="rId2"/>
    <sheet name="octubre" sheetId="10" r:id="rId3"/>
    <sheet name="septiembre" sheetId="9" r:id="rId4"/>
    <sheet name="agosto" sheetId="8" r:id="rId5"/>
    <sheet name="julio" sheetId="7" r:id="rId6"/>
    <sheet name="junio" sheetId="6" r:id="rId7"/>
    <sheet name="mayo" sheetId="5" r:id="rId8"/>
    <sheet name="abril" sheetId="4" r:id="rId9"/>
    <sheet name="marzo" sheetId="3" r:id="rId10"/>
    <sheet name="febrero" sheetId="2" r:id="rId11"/>
    <sheet name="enero" sheetId="1" r:id="rId12"/>
  </sheets>
  <definedNames>
    <definedName name="_xlnm._FilterDatabase" localSheetId="4" hidden="1">agosto!$B$84:$I$85</definedName>
    <definedName name="_xlnm._FilterDatabase" localSheetId="6" hidden="1">junio!$B$6:$H$9</definedName>
    <definedName name="_xlnm._FilterDatabase" localSheetId="2" hidden="1">octubre!$B$77:$H$80</definedName>
    <definedName name="_xlnm._FilterDatabase" localSheetId="3" hidden="1">septiembre!$B$39:$H$56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6" i="8" l="1"/>
  <c r="I86" i="8" s="1"/>
  <c r="G86" i="8"/>
  <c r="E86" i="8"/>
  <c r="D86" i="8"/>
  <c r="F86" i="8" s="1"/>
  <c r="H82" i="8"/>
  <c r="I82" i="8" s="1"/>
  <c r="G82" i="8"/>
  <c r="E82" i="8"/>
  <c r="F82" i="8" s="1"/>
  <c r="D82" i="8"/>
  <c r="H76" i="8"/>
  <c r="I76" i="8" s="1"/>
  <c r="G76" i="8"/>
  <c r="F76" i="8"/>
  <c r="E76" i="8"/>
  <c r="D76" i="8"/>
  <c r="H57" i="8"/>
  <c r="I57" i="8" s="1"/>
  <c r="G57" i="8"/>
  <c r="F57" i="8"/>
  <c r="E57" i="8"/>
  <c r="D57" i="8"/>
  <c r="H37" i="8"/>
  <c r="I37" i="8" s="1"/>
  <c r="G37" i="8"/>
  <c r="E37" i="8"/>
  <c r="D37" i="8"/>
  <c r="F37" i="8" s="1"/>
  <c r="H36" i="8"/>
  <c r="I36" i="8" s="1"/>
  <c r="G36" i="8"/>
  <c r="E36" i="8"/>
  <c r="D36" i="8"/>
  <c r="F36" i="8" s="1"/>
  <c r="H30" i="8"/>
  <c r="I30" i="8" s="1"/>
  <c r="G30" i="8"/>
  <c r="F30" i="8"/>
  <c r="E30" i="8"/>
  <c r="D30" i="8"/>
  <c r="D21" i="8"/>
  <c r="H17" i="8"/>
  <c r="G17" i="8"/>
  <c r="I17" i="8" s="1"/>
  <c r="E17" i="8"/>
  <c r="F17" i="8" s="1"/>
  <c r="D17" i="8"/>
  <c r="H10" i="8"/>
  <c r="G10" i="8"/>
  <c r="I10" i="8" s="1"/>
  <c r="E10" i="8"/>
  <c r="F10" i="8" s="1"/>
  <c r="D10" i="8"/>
  <c r="I89" i="7" l="1"/>
  <c r="F89" i="7"/>
  <c r="I88" i="7"/>
  <c r="F88" i="7"/>
  <c r="I87" i="7"/>
  <c r="H87" i="7"/>
  <c r="G87" i="7"/>
  <c r="F87" i="7"/>
  <c r="E87" i="7"/>
  <c r="D87" i="7"/>
  <c r="I86" i="7"/>
  <c r="F86" i="7"/>
  <c r="I85" i="7"/>
  <c r="F85" i="7"/>
  <c r="I84" i="7"/>
  <c r="F84" i="7"/>
  <c r="H83" i="7"/>
  <c r="I83" i="7" s="1"/>
  <c r="G83" i="7"/>
  <c r="E83" i="7"/>
  <c r="F83" i="7" s="1"/>
  <c r="D83" i="7"/>
  <c r="I82" i="7"/>
  <c r="F82" i="7"/>
  <c r="I81" i="7"/>
  <c r="F81" i="7"/>
  <c r="I80" i="7"/>
  <c r="F80" i="7"/>
  <c r="I79" i="7"/>
  <c r="F79" i="7"/>
  <c r="I78" i="7"/>
  <c r="F78" i="7"/>
  <c r="H77" i="7"/>
  <c r="I77" i="7" s="1"/>
  <c r="G77" i="7"/>
  <c r="E77" i="7"/>
  <c r="F77" i="7" s="1"/>
  <c r="D77" i="7"/>
  <c r="I76" i="7"/>
  <c r="F76" i="7"/>
  <c r="I75" i="7"/>
  <c r="F75" i="7"/>
  <c r="I74" i="7"/>
  <c r="F74" i="7"/>
  <c r="I73" i="7"/>
  <c r="F73" i="7"/>
  <c r="I72" i="7"/>
  <c r="F72" i="7"/>
  <c r="I71" i="7"/>
  <c r="F71" i="7"/>
  <c r="I70" i="7"/>
  <c r="F70" i="7"/>
  <c r="I69" i="7"/>
  <c r="F69" i="7"/>
  <c r="I68" i="7"/>
  <c r="F68" i="7"/>
  <c r="I67" i="7"/>
  <c r="F67" i="7"/>
  <c r="I66" i="7"/>
  <c r="F66" i="7"/>
  <c r="I65" i="7"/>
  <c r="F65" i="7"/>
  <c r="I64" i="7"/>
  <c r="F64" i="7"/>
  <c r="I63" i="7"/>
  <c r="F63" i="7"/>
  <c r="I62" i="7"/>
  <c r="F62" i="7"/>
  <c r="I61" i="7"/>
  <c r="F61" i="7"/>
  <c r="I60" i="7"/>
  <c r="F60" i="7"/>
  <c r="I59" i="7"/>
  <c r="F59" i="7"/>
  <c r="H58" i="7"/>
  <c r="I58" i="7" s="1"/>
  <c r="G58" i="7"/>
  <c r="E58" i="7"/>
  <c r="F58" i="7" s="1"/>
  <c r="D58" i="7"/>
  <c r="I57" i="7"/>
  <c r="F57" i="7"/>
  <c r="I56" i="7"/>
  <c r="F56" i="7"/>
  <c r="I55" i="7"/>
  <c r="F55" i="7"/>
  <c r="I54" i="7"/>
  <c r="F54" i="7"/>
  <c r="I53" i="7"/>
  <c r="F53" i="7"/>
  <c r="I52" i="7"/>
  <c r="F52" i="7"/>
  <c r="I51" i="7"/>
  <c r="F51" i="7"/>
  <c r="I50" i="7"/>
  <c r="F50" i="7"/>
  <c r="I49" i="7"/>
  <c r="F49" i="7"/>
  <c r="I48" i="7"/>
  <c r="F48" i="7"/>
  <c r="I47" i="7"/>
  <c r="F47" i="7"/>
  <c r="I46" i="7"/>
  <c r="F46" i="7"/>
  <c r="I45" i="7"/>
  <c r="F45" i="7"/>
  <c r="I44" i="7"/>
  <c r="F44" i="7"/>
  <c r="I43" i="7"/>
  <c r="F43" i="7"/>
  <c r="I42" i="7"/>
  <c r="F42" i="7"/>
  <c r="I41" i="7"/>
  <c r="F41" i="7"/>
  <c r="I40" i="7"/>
  <c r="F40" i="7"/>
  <c r="I39" i="7"/>
  <c r="F39" i="7"/>
  <c r="H38" i="7"/>
  <c r="I38" i="7" s="1"/>
  <c r="G38" i="7"/>
  <c r="E38" i="7"/>
  <c r="F38" i="7" s="1"/>
  <c r="D38" i="7"/>
  <c r="I37" i="7"/>
  <c r="H37" i="7"/>
  <c r="G37" i="7"/>
  <c r="F37" i="7"/>
  <c r="E37" i="7"/>
  <c r="D37" i="7"/>
  <c r="I36" i="7"/>
  <c r="F36" i="7"/>
  <c r="I35" i="7"/>
  <c r="F35" i="7"/>
  <c r="I34" i="7"/>
  <c r="I33" i="7"/>
  <c r="F33" i="7"/>
  <c r="I32" i="7"/>
  <c r="F32" i="7"/>
  <c r="H31" i="7"/>
  <c r="I31" i="7" s="1"/>
  <c r="G31" i="7"/>
  <c r="E31" i="7"/>
  <c r="F31" i="7" s="1"/>
  <c r="D31" i="7"/>
  <c r="I30" i="7"/>
  <c r="F30" i="7"/>
  <c r="I29" i="7"/>
  <c r="F29" i="7"/>
  <c r="I28" i="7"/>
  <c r="F28" i="7"/>
  <c r="I27" i="7"/>
  <c r="F27" i="7"/>
  <c r="I26" i="7"/>
  <c r="F26" i="7"/>
  <c r="I25" i="7"/>
  <c r="F25" i="7"/>
  <c r="I24" i="7"/>
  <c r="F24" i="7"/>
  <c r="I23" i="7"/>
  <c r="F23" i="7"/>
  <c r="H22" i="7"/>
  <c r="I22" i="7" s="1"/>
  <c r="G22" i="7"/>
  <c r="F22" i="7"/>
  <c r="E22" i="7"/>
  <c r="D22" i="7"/>
  <c r="I21" i="7"/>
  <c r="F21" i="7"/>
  <c r="I20" i="7"/>
  <c r="F20" i="7"/>
  <c r="I19" i="7"/>
  <c r="F19" i="7"/>
  <c r="H18" i="7"/>
  <c r="I18" i="7" s="1"/>
  <c r="G18" i="7"/>
  <c r="E18" i="7"/>
  <c r="F18" i="7" s="1"/>
  <c r="D18" i="7"/>
  <c r="I17" i="7"/>
  <c r="F17" i="7"/>
  <c r="I16" i="7"/>
  <c r="F16" i="7"/>
  <c r="I15" i="7"/>
  <c r="F15" i="7"/>
  <c r="I14" i="7"/>
  <c r="F14" i="7"/>
  <c r="I13" i="7"/>
  <c r="F13" i="7"/>
  <c r="I12" i="7"/>
  <c r="F12" i="7"/>
  <c r="I11" i="7"/>
  <c r="F11" i="7"/>
  <c r="H10" i="7"/>
  <c r="I10" i="7" s="1"/>
  <c r="G10" i="7"/>
  <c r="F10" i="7"/>
  <c r="E10" i="7"/>
  <c r="D10" i="7"/>
  <c r="I9" i="7"/>
  <c r="F9" i="7"/>
  <c r="I8" i="7"/>
  <c r="F8" i="7"/>
  <c r="I7" i="7"/>
  <c r="F7" i="7"/>
  <c r="I6" i="7"/>
  <c r="I5" i="7"/>
  <c r="F5" i="7"/>
  <c r="E63" i="1" l="1"/>
  <c r="F63" i="1" s="1"/>
  <c r="D63" i="1"/>
  <c r="F40" i="1"/>
  <c r="E40" i="1"/>
  <c r="D40" i="1"/>
  <c r="E34" i="1"/>
  <c r="F34" i="1" s="1"/>
  <c r="D34" i="1"/>
  <c r="F11" i="1"/>
</calcChain>
</file>

<file path=xl/sharedStrings.xml><?xml version="1.0" encoding="utf-8"?>
<sst xmlns="http://schemas.openxmlformats.org/spreadsheetml/2006/main" count="1995" uniqueCount="287">
  <si>
    <t>Importaciones - Valor CIF (US$ miles)</t>
  </si>
  <si>
    <t>Continente/País de origen</t>
  </si>
  <si>
    <t>Ene_2015</t>
  </si>
  <si>
    <t>Ene_2016</t>
  </si>
  <si>
    <t>%Var</t>
  </si>
  <si>
    <t>Africa</t>
  </si>
  <si>
    <t>ZAF</t>
  </si>
  <si>
    <t>Sudáfrica</t>
  </si>
  <si>
    <t>EGY</t>
  </si>
  <si>
    <t>Egipto</t>
  </si>
  <si>
    <t>MAR</t>
  </si>
  <si>
    <t>Marruecos</t>
  </si>
  <si>
    <t>NAM</t>
  </si>
  <si>
    <t>Namibia</t>
  </si>
  <si>
    <t>-</t>
  </si>
  <si>
    <t>CIV</t>
  </si>
  <si>
    <t>Costa de Marfil</t>
  </si>
  <si>
    <t>MUS</t>
  </si>
  <si>
    <t>Mauricio</t>
  </si>
  <si>
    <t>Otros países</t>
  </si>
  <si>
    <t>América</t>
  </si>
  <si>
    <t>América Central</t>
  </si>
  <si>
    <t>MEX</t>
  </si>
  <si>
    <t>México</t>
  </si>
  <si>
    <t>GTM</t>
  </si>
  <si>
    <t>Guatemala</t>
  </si>
  <si>
    <t>PAN</t>
  </si>
  <si>
    <t>Panamá</t>
  </si>
  <si>
    <t>CRI</t>
  </si>
  <si>
    <t>Costa Rica</t>
  </si>
  <si>
    <t>HND</t>
  </si>
  <si>
    <t>Honduras</t>
  </si>
  <si>
    <t>SLV</t>
  </si>
  <si>
    <t>El Salvador</t>
  </si>
  <si>
    <t>NIC</t>
  </si>
  <si>
    <t>Nicaragua</t>
  </si>
  <si>
    <t>América del Norte</t>
  </si>
  <si>
    <t>USA</t>
  </si>
  <si>
    <t>Estados Unidos de América</t>
  </si>
  <si>
    <t>CAN</t>
  </si>
  <si>
    <t>Canadá</t>
  </si>
  <si>
    <t>América del Sur</t>
  </si>
  <si>
    <t>BRA</t>
  </si>
  <si>
    <t>Brasil</t>
  </si>
  <si>
    <t>ARG</t>
  </si>
  <si>
    <t>Argentina</t>
  </si>
  <si>
    <t>ECU</t>
  </si>
  <si>
    <t>Ecuador</t>
  </si>
  <si>
    <t>PER</t>
  </si>
  <si>
    <t>Perú</t>
  </si>
  <si>
    <t>COL</t>
  </si>
  <si>
    <t>Colombia</t>
  </si>
  <si>
    <t>PRY</t>
  </si>
  <si>
    <t>Paraguay</t>
  </si>
  <si>
    <t>URY</t>
  </si>
  <si>
    <t>Uruguay</t>
  </si>
  <si>
    <t>BOL</t>
  </si>
  <si>
    <t>Bolivia</t>
  </si>
  <si>
    <t>VEN</t>
  </si>
  <si>
    <t>Venezuela</t>
  </si>
  <si>
    <t>Caribe</t>
  </si>
  <si>
    <t>TTO</t>
  </si>
  <si>
    <t>Trinidad y Tobago</t>
  </si>
  <si>
    <t>PRI</t>
  </si>
  <si>
    <t>Puerto Rico</t>
  </si>
  <si>
    <t>DOM</t>
  </si>
  <si>
    <t>República Dominicana</t>
  </si>
  <si>
    <t>CUB</t>
  </si>
  <si>
    <t>Cuba</t>
  </si>
  <si>
    <t>Otros territorios en América</t>
  </si>
  <si>
    <t>Asia</t>
  </si>
  <si>
    <t>CHN</t>
  </si>
  <si>
    <t>China</t>
  </si>
  <si>
    <t>JPN</t>
  </si>
  <si>
    <t>Japón</t>
  </si>
  <si>
    <t>KOR</t>
  </si>
  <si>
    <t>Corea del Sur</t>
  </si>
  <si>
    <t>IND</t>
  </si>
  <si>
    <t>India</t>
  </si>
  <si>
    <t>THA</t>
  </si>
  <si>
    <t>Thailandia</t>
  </si>
  <si>
    <t>VNM</t>
  </si>
  <si>
    <t>Viet Nam</t>
  </si>
  <si>
    <t>ISR</t>
  </si>
  <si>
    <t>Israel</t>
  </si>
  <si>
    <t>Taiwán</t>
  </si>
  <si>
    <t>TUR</t>
  </si>
  <si>
    <t>Turquía</t>
  </si>
  <si>
    <t>IDN</t>
  </si>
  <si>
    <t>Indonesia</t>
  </si>
  <si>
    <t>MYS</t>
  </si>
  <si>
    <t>Malasia</t>
  </si>
  <si>
    <t>LKA</t>
  </si>
  <si>
    <t>Sri Lanka</t>
  </si>
  <si>
    <t>BGD</t>
  </si>
  <si>
    <t>Bangladesh</t>
  </si>
  <si>
    <t>PAK</t>
  </si>
  <si>
    <t>Pakistán</t>
  </si>
  <si>
    <t>KHM</t>
  </si>
  <si>
    <t>Camboya</t>
  </si>
  <si>
    <t>SGP</t>
  </si>
  <si>
    <t>Singapur</t>
  </si>
  <si>
    <t>PHL</t>
  </si>
  <si>
    <t>Filipinas</t>
  </si>
  <si>
    <t>HKG</t>
  </si>
  <si>
    <t>Hong Kong (Región administrativa especial de China)</t>
  </si>
  <si>
    <t>SAU</t>
  </si>
  <si>
    <t>Arabia Saudita</t>
  </si>
  <si>
    <t>ARE</t>
  </si>
  <si>
    <t>Emiratos Arabes Unidos</t>
  </si>
  <si>
    <t>Europa</t>
  </si>
  <si>
    <t>DEU</t>
  </si>
  <si>
    <t>Alemania</t>
  </si>
  <si>
    <t>ESP</t>
  </si>
  <si>
    <t>España</t>
  </si>
  <si>
    <t>ITA</t>
  </si>
  <si>
    <t>Italia</t>
  </si>
  <si>
    <t>FRA</t>
  </si>
  <si>
    <t>Francia</t>
  </si>
  <si>
    <t>GBR</t>
  </si>
  <si>
    <t>Reino Unido</t>
  </si>
  <si>
    <t>NLD</t>
  </si>
  <si>
    <t>Holanda</t>
  </si>
  <si>
    <t>SWE</t>
  </si>
  <si>
    <t>Suecia</t>
  </si>
  <si>
    <t>BEL</t>
  </si>
  <si>
    <t>Bélgica</t>
  </si>
  <si>
    <t>FIN</t>
  </si>
  <si>
    <t>Finlandia</t>
  </si>
  <si>
    <t>AUT</t>
  </si>
  <si>
    <t>Austria</t>
  </si>
  <si>
    <t>DNK</t>
  </si>
  <si>
    <t>Dinamarca</t>
  </si>
  <si>
    <t>HUN</t>
  </si>
  <si>
    <t>Hungria</t>
  </si>
  <si>
    <t>PRT</t>
  </si>
  <si>
    <t>Portugal</t>
  </si>
  <si>
    <t>IRL</t>
  </si>
  <si>
    <t>Irlanda</t>
  </si>
  <si>
    <t>POL</t>
  </si>
  <si>
    <t>Polonia</t>
  </si>
  <si>
    <t>CZE</t>
  </si>
  <si>
    <t>República Checa</t>
  </si>
  <si>
    <t>GRC</t>
  </si>
  <si>
    <t>Grecia</t>
  </si>
  <si>
    <t>SVK</t>
  </si>
  <si>
    <t>República Eslovaca</t>
  </si>
  <si>
    <t>ROU</t>
  </si>
  <si>
    <t>Rumania</t>
  </si>
  <si>
    <t>BGR</t>
  </si>
  <si>
    <t>Bulgaria</t>
  </si>
  <si>
    <t>Otros países de la UE</t>
  </si>
  <si>
    <t>Subtotal UE</t>
  </si>
  <si>
    <t>CHE</t>
  </si>
  <si>
    <t>Suiza</t>
  </si>
  <si>
    <t>NOR</t>
  </si>
  <si>
    <t>Noruega</t>
  </si>
  <si>
    <t>UKR</t>
  </si>
  <si>
    <t>Ucrania</t>
  </si>
  <si>
    <t>RUS</t>
  </si>
  <si>
    <t>Rusia</t>
  </si>
  <si>
    <t>Oceanía</t>
  </si>
  <si>
    <t>AUS</t>
  </si>
  <si>
    <t>Australia</t>
  </si>
  <si>
    <t>NZL</t>
  </si>
  <si>
    <t>Nueva Zelandia</t>
  </si>
  <si>
    <t>No aplica país de origen</t>
  </si>
  <si>
    <t>Total general</t>
  </si>
  <si>
    <t>Importaciones  - Valor CIF  (US$ miles)</t>
  </si>
  <si>
    <t>Feb_15</t>
  </si>
  <si>
    <t>Feb_16</t>
  </si>
  <si>
    <t>EneFeb_15</t>
  </si>
  <si>
    <t>EneFeb_16</t>
  </si>
  <si>
    <t>KEN</t>
  </si>
  <si>
    <t>Kenya</t>
  </si>
  <si>
    <t>Total</t>
  </si>
  <si>
    <t>Fuente: Declaraciones de ingreso a título definitivo, ajustadas con las Solicitudes de Modificación de Documento Aduanero hasta la fecha del proceso.</t>
  </si>
  <si>
    <t>Preparado por: Departamento de Estudios, Dirección Nacional de Aduanas</t>
  </si>
  <si>
    <t>Fecha de proceso: 14/03/2016</t>
  </si>
  <si>
    <t>Importaciones - Valor CIF en miles de dólares</t>
  </si>
  <si>
    <t>Continente/Pais de origen</t>
  </si>
  <si>
    <t>Marzo 2015</t>
  </si>
  <si>
    <t>Marzo 2016</t>
  </si>
  <si>
    <t>Ene - Mar 2015</t>
  </si>
  <si>
    <t>Ene -Mar 2016</t>
  </si>
  <si>
    <t>Otros Paises</t>
  </si>
  <si>
    <t>BHS</t>
  </si>
  <si>
    <t>Bahamas</t>
  </si>
  <si>
    <t>Otros Paises de America</t>
  </si>
  <si>
    <t>Otros paises</t>
  </si>
  <si>
    <t>Otros paises de la UE</t>
  </si>
  <si>
    <t>Fecha de proceso: 29/04/16</t>
  </si>
  <si>
    <t>IMPORTACIONES - VALOR CIF EN MILES DE DÓLARES</t>
  </si>
  <si>
    <t>Continente / Pais de origen</t>
  </si>
  <si>
    <t>Abr -2015</t>
  </si>
  <si>
    <t>Abr -2016</t>
  </si>
  <si>
    <t>% Var</t>
  </si>
  <si>
    <t>Ene - Abr 2015</t>
  </si>
  <si>
    <t>Ene - Abr 2016</t>
  </si>
  <si>
    <t>GNQ</t>
  </si>
  <si>
    <t>Guinea Ecuatorial</t>
  </si>
  <si>
    <t>ABW</t>
  </si>
  <si>
    <t>Aruba</t>
  </si>
  <si>
    <t>Otros paises de America</t>
  </si>
  <si>
    <t>No aplica país de origen o destinación</t>
  </si>
  <si>
    <t>Fecha de proceso: 25/05/16</t>
  </si>
  <si>
    <t>Continente/ Pais de origen</t>
  </si>
  <si>
    <t>Mayo 2015</t>
  </si>
  <si>
    <t>Mayo 2016</t>
  </si>
  <si>
    <t>% Variacion</t>
  </si>
  <si>
    <t>Ene - May 2015</t>
  </si>
  <si>
    <t>Ene - May 2016</t>
  </si>
  <si>
    <r>
      <rPr>
        <b/>
        <sz val="8"/>
        <color indexed="8"/>
        <rFont val="Arial"/>
        <family val="2"/>
      </rPr>
      <t>Fuente</t>
    </r>
    <r>
      <rPr>
        <sz val="8"/>
        <color indexed="8"/>
        <rFont val="Arial"/>
        <family val="2"/>
      </rPr>
      <t>: Declaraciones de ingreso a título definitivo, ajustadas con las Solicitudes de Modificación de Documento Aduanero hasta la fecha del proceso.</t>
    </r>
  </si>
  <si>
    <r>
      <rPr>
        <b/>
        <sz val="8"/>
        <color indexed="8"/>
        <rFont val="Arial"/>
        <family val="2"/>
      </rPr>
      <t>Nota</t>
    </r>
    <r>
      <rPr>
        <sz val="8"/>
        <color indexed="8"/>
        <rFont val="Arial"/>
        <family val="2"/>
      </rPr>
      <t>: Los paises se  encuentran categorizados según el Clasificador de las Naciones Unidas. (http://unstats.un.org/unsd/methods/m49/m49regin.htm)</t>
    </r>
  </si>
  <si>
    <t>Fecha de proceso: 20/06/16</t>
  </si>
  <si>
    <t>Importaciones -  Valor CIF en miles de dólares</t>
  </si>
  <si>
    <t>Junio 2015</t>
  </si>
  <si>
    <t>Junio 2016</t>
  </si>
  <si>
    <t>%Variación</t>
  </si>
  <si>
    <t>Ene - Jun 2015</t>
  </si>
  <si>
    <t>Ene -Jun 2016</t>
  </si>
  <si>
    <t>Fecha de proceso: 25/07/16</t>
  </si>
  <si>
    <t>Julio 2015</t>
  </si>
  <si>
    <t>Julio 2016</t>
  </si>
  <si>
    <t>Ene - Jul 2016</t>
  </si>
  <si>
    <t>Ene-Jul 2015</t>
  </si>
  <si>
    <t>AGO</t>
  </si>
  <si>
    <t>Angola</t>
  </si>
  <si>
    <t>ISL</t>
  </si>
  <si>
    <t>Islandia</t>
  </si>
  <si>
    <t>Fecha de proceso: 31/08/16</t>
  </si>
  <si>
    <t>IMPORTACIONES -VALOR CIF EN MILES DE DÓLARES</t>
  </si>
  <si>
    <t>Agosto 2015</t>
  </si>
  <si>
    <t>Agosto 2016</t>
  </si>
  <si>
    <t>Ene - Ago 2015</t>
  </si>
  <si>
    <t>Ene - Ago 2016</t>
  </si>
  <si>
    <t>Otros paises de UE</t>
  </si>
  <si>
    <t>Fecha de proceso: 30/09/16</t>
  </si>
  <si>
    <t>Sep 2015</t>
  </si>
  <si>
    <t>Sep 2016</t>
  </si>
  <si>
    <t>Ene - Sept 2015</t>
  </si>
  <si>
    <t>Ene -sep 2016</t>
  </si>
  <si>
    <t>Fecha de proceso: 28/10/16</t>
  </si>
  <si>
    <t>Octubre - 2015</t>
  </si>
  <si>
    <t>Octubre - 2016</t>
  </si>
  <si>
    <t>Ene - Oct 2015</t>
  </si>
  <si>
    <t>Ene - Oct 2016</t>
  </si>
  <si>
    <t>Subtotal  UE</t>
  </si>
  <si>
    <r>
      <rPr>
        <b/>
        <sz val="8"/>
        <color indexed="8"/>
        <rFont val="Calibri"/>
        <family val="2"/>
        <scheme val="minor"/>
      </rPr>
      <t>Fuente</t>
    </r>
    <r>
      <rPr>
        <sz val="8"/>
        <color indexed="8"/>
        <rFont val="Calibri"/>
        <family val="2"/>
        <scheme val="minor"/>
      </rPr>
      <t>: Declaraciones de ingreso a título definitivo, ajustadas con las Solicitudes de Modificación de Documento Aduanero hasta la fecha del proceso.</t>
    </r>
  </si>
  <si>
    <r>
      <rPr>
        <b/>
        <sz val="8"/>
        <color indexed="8"/>
        <rFont val="Calibri"/>
        <family val="2"/>
        <scheme val="minor"/>
      </rPr>
      <t>Nota</t>
    </r>
    <r>
      <rPr>
        <sz val="8"/>
        <color indexed="8"/>
        <rFont val="Calibri"/>
        <family val="2"/>
        <scheme val="minor"/>
      </rPr>
      <t>: Los paises se  encuentran categorizados según el Clasificador de las Naciones Unidas. (http://unstats.un.org/unsd/methods/m49/m49regin.htm)</t>
    </r>
  </si>
  <si>
    <r>
      <rPr>
        <b/>
        <sz val="8"/>
        <color indexed="8"/>
        <rFont val="Calibri"/>
        <family val="2"/>
        <scheme val="minor"/>
      </rPr>
      <t>Preparado por:</t>
    </r>
    <r>
      <rPr>
        <sz val="8"/>
        <color indexed="8"/>
        <rFont val="Calibri"/>
        <family val="2"/>
        <scheme val="minor"/>
      </rPr>
      <t xml:space="preserve"> Departamento de Estudios, Dirección Nacional de Aduanas</t>
    </r>
  </si>
  <si>
    <t>Fecha de proceso: 28/11/16</t>
  </si>
  <si>
    <t>IMPORTACIONES - VALOR CIF EN MILES DE DOLARES</t>
  </si>
  <si>
    <t>Noviembre 2015</t>
  </si>
  <si>
    <t>Noviembre 2016</t>
  </si>
  <si>
    <t>Ene - Nov 2015</t>
  </si>
  <si>
    <t>Ene-Nov 2016</t>
  </si>
  <si>
    <t>Aprovisionamiento ("Rancho") de naves y aeronaves extranjeras</t>
  </si>
  <si>
    <t>Combustibles y lubricantes destinados al consumo de naves y aeronaves extranjeras</t>
  </si>
  <si>
    <t>Restante</t>
  </si>
  <si>
    <r>
      <rPr>
        <b/>
        <sz val="8"/>
        <color theme="1"/>
        <rFont val="Arial"/>
        <family val="2"/>
      </rPr>
      <t>Fuente</t>
    </r>
    <r>
      <rPr>
        <sz val="8"/>
        <color theme="1"/>
        <rFont val="Arial"/>
        <family val="2"/>
      </rPr>
      <t>: Declaraciones de ingreso a título definitivo, ajustadas con las Solicitudes de Modificación de Documento Aduanero hasta la fecha del proceso.</t>
    </r>
  </si>
  <si>
    <r>
      <rPr>
        <b/>
        <sz val="8"/>
        <color theme="1"/>
        <rFont val="Arial"/>
        <family val="2"/>
      </rPr>
      <t>Nota</t>
    </r>
    <r>
      <rPr>
        <sz val="8"/>
        <color theme="1"/>
        <rFont val="Arial"/>
        <family val="2"/>
      </rPr>
      <t>: Los paises se  encuentran categorizados según el Clasificador de las Naciones Unidas. (http://unstats.un.org/unsd/methods/m49/m49regin.htm)</t>
    </r>
  </si>
  <si>
    <r>
      <rPr>
        <b/>
        <sz val="8"/>
        <color theme="1"/>
        <rFont val="Arial"/>
        <family val="2"/>
      </rPr>
      <t>Preparado por</t>
    </r>
    <r>
      <rPr>
        <sz val="8"/>
        <color theme="1"/>
        <rFont val="Arial"/>
        <family val="2"/>
      </rPr>
      <t>: Departamento de Estudios, Dirección Nacional de Aduanas</t>
    </r>
  </si>
  <si>
    <t>Fecha de proceso: 21/12/16</t>
  </si>
  <si>
    <t>Diciembre - 2015</t>
  </si>
  <si>
    <t>Diciembre - 2016</t>
  </si>
  <si>
    <t>Ene - Dic 2015</t>
  </si>
  <si>
    <t>Ene - Dic 2016</t>
  </si>
  <si>
    <t>TUN</t>
  </si>
  <si>
    <t>Túnez</t>
  </si>
  <si>
    <t>TZA</t>
  </si>
  <si>
    <t>Tanzania</t>
  </si>
  <si>
    <t>ETH</t>
  </si>
  <si>
    <t>Etiopia</t>
  </si>
  <si>
    <t>HTI</t>
  </si>
  <si>
    <t>Haití</t>
  </si>
  <si>
    <t>QAT</t>
  </si>
  <si>
    <t>Qatar</t>
  </si>
  <si>
    <t>SVN</t>
  </si>
  <si>
    <t>Eslovenia</t>
  </si>
  <si>
    <t>HRV</t>
  </si>
  <si>
    <t>Croacia</t>
  </si>
  <si>
    <t>EST</t>
  </si>
  <si>
    <t>Estonia</t>
  </si>
  <si>
    <t>SRB</t>
  </si>
  <si>
    <t>República de Serbia</t>
  </si>
  <si>
    <t>Fecha de proceso: 17/01/17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</si>
</sst>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_-* #,##0_-;\-* #,##0_-;_-* &quot;-&quot;??_-;_-@_-"/>
    <numFmt numFmtId="165" formatCode="_-* #,##0.0_-;\-* #,##0.0_-;_-* &quot;-&quot;??_-;_-@_-"/>
    <numFmt numFmtId="166" formatCode="_-* #,##0.0_-;\-* #,##0.0_-;_-* &quot;-&quot;?_-;_-@_-"/>
    <numFmt numFmtId="167" formatCode="#,##0.0_ ;\-#,##0.0\ 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indexed="8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1"/>
      <name val="Calibri"/>
      <family val="2"/>
      <scheme val="minor"/>
    </font>
    <font>
      <sz val="10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i/>
      <sz val="11"/>
      <color indexed="8"/>
      <name val="Calibri"/>
      <family val="2"/>
      <scheme val="minor"/>
    </font>
    <font>
      <sz val="8"/>
      <color indexed="8"/>
      <name val="Calibri"/>
      <family val="2"/>
      <scheme val="minor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i/>
      <sz val="9"/>
      <color indexed="8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8"/>
      <color theme="1"/>
      <name val="Calibri"/>
      <family val="2"/>
      <scheme val="minor"/>
    </font>
    <font>
      <b/>
      <sz val="8"/>
      <color indexed="8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i/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theme="4" tint="0.79998168889431442"/>
      </patternFill>
    </fill>
  </fills>
  <borders count="5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</cellStyleXfs>
  <cellXfs count="201">
    <xf numFmtId="0" fontId="0" fillId="0" borderId="0" xfId="0"/>
    <xf numFmtId="164" fontId="2" fillId="2" borderId="1" xfId="1" applyNumberFormat="1" applyFont="1" applyFill="1" applyBorder="1"/>
    <xf numFmtId="0" fontId="2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left"/>
    </xf>
    <xf numFmtId="164" fontId="2" fillId="0" borderId="1" xfId="1" applyNumberFormat="1" applyFont="1" applyBorder="1"/>
    <xf numFmtId="9" fontId="2" fillId="0" borderId="1" xfId="0" applyNumberFormat="1" applyFont="1" applyBorder="1" applyAlignment="1">
      <alignment horizontal="center"/>
    </xf>
    <xf numFmtId="0" fontId="0" fillId="0" borderId="0" xfId="0" applyAlignment="1">
      <alignment horizontal="left" indent="2"/>
    </xf>
    <xf numFmtId="164" fontId="0" fillId="0" borderId="0" xfId="1" applyNumberFormat="1" applyFont="1"/>
    <xf numFmtId="9" fontId="0" fillId="0" borderId="0" xfId="0" applyNumberFormat="1" applyAlignment="1">
      <alignment horizontal="center"/>
    </xf>
    <xf numFmtId="0" fontId="2" fillId="0" borderId="0" xfId="0" applyFont="1" applyAlignment="1">
      <alignment horizontal="left" indent="1"/>
    </xf>
    <xf numFmtId="164" fontId="2" fillId="0" borderId="0" xfId="1" applyNumberFormat="1" applyFont="1"/>
    <xf numFmtId="9" fontId="2" fillId="0" borderId="0" xfId="0" applyNumberFormat="1" applyFont="1" applyAlignment="1">
      <alignment horizontal="center"/>
    </xf>
    <xf numFmtId="9" fontId="0" fillId="0" borderId="0" xfId="0" applyNumberFormat="1"/>
    <xf numFmtId="0" fontId="3" fillId="0" borderId="0" xfId="0" applyFont="1" applyAlignment="1">
      <alignment horizontal="left" indent="2"/>
    </xf>
    <xf numFmtId="164" fontId="4" fillId="0" borderId="0" xfId="1" applyNumberFormat="1" applyFont="1"/>
    <xf numFmtId="9" fontId="4" fillId="0" borderId="0" xfId="0" applyNumberFormat="1" applyFont="1" applyAlignment="1">
      <alignment horizontal="center"/>
    </xf>
    <xf numFmtId="0" fontId="4" fillId="0" borderId="0" xfId="0" applyFont="1" applyAlignment="1">
      <alignment horizontal="left" indent="2"/>
    </xf>
    <xf numFmtId="0" fontId="2" fillId="2" borderId="2" xfId="0" applyFont="1" applyFill="1" applyBorder="1" applyAlignment="1">
      <alignment horizontal="left"/>
    </xf>
    <xf numFmtId="164" fontId="2" fillId="2" borderId="2" xfId="1" applyNumberFormat="1" applyFont="1" applyFill="1" applyBorder="1"/>
    <xf numFmtId="9" fontId="2" fillId="2" borderId="2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7" fillId="2" borderId="1" xfId="0" applyFont="1" applyFill="1" applyBorder="1" applyAlignment="1">
      <alignment horizontal="center"/>
    </xf>
    <xf numFmtId="9" fontId="2" fillId="0" borderId="1" xfId="1" applyNumberFormat="1" applyFont="1" applyBorder="1" applyAlignment="1">
      <alignment horizontal="right"/>
    </xf>
    <xf numFmtId="9" fontId="0" fillId="0" borderId="0" xfId="1" applyNumberFormat="1" applyFont="1" applyAlignment="1">
      <alignment horizontal="right"/>
    </xf>
    <xf numFmtId="9" fontId="2" fillId="0" borderId="0" xfId="1" applyNumberFormat="1" applyFont="1" applyAlignment="1">
      <alignment horizontal="right"/>
    </xf>
    <xf numFmtId="9" fontId="0" fillId="0" borderId="0" xfId="1" applyNumberFormat="1" applyFont="1"/>
    <xf numFmtId="164" fontId="3" fillId="0" borderId="0" xfId="1" applyNumberFormat="1" applyFont="1"/>
    <xf numFmtId="9" fontId="3" fillId="0" borderId="0" xfId="1" applyNumberFormat="1" applyFont="1" applyAlignment="1">
      <alignment horizontal="right"/>
    </xf>
    <xf numFmtId="9" fontId="2" fillId="2" borderId="2" xfId="1" applyNumberFormat="1" applyFont="1" applyFill="1" applyBorder="1" applyAlignment="1">
      <alignment horizontal="right"/>
    </xf>
    <xf numFmtId="0" fontId="8" fillId="0" borderId="0" xfId="0" applyFont="1"/>
    <xf numFmtId="0" fontId="9" fillId="4" borderId="0" xfId="3" applyFill="1"/>
    <xf numFmtId="0" fontId="10" fillId="3" borderId="0" xfId="3" applyFont="1" applyFill="1" applyBorder="1"/>
    <xf numFmtId="0" fontId="10" fillId="3" borderId="0" xfId="3" applyFont="1" applyFill="1" applyBorder="1" applyAlignment="1">
      <alignment horizontal="center"/>
    </xf>
    <xf numFmtId="0" fontId="10" fillId="3" borderId="0" xfId="3" applyFont="1" applyFill="1"/>
    <xf numFmtId="165" fontId="10" fillId="4" borderId="3" xfId="4" applyNumberFormat="1" applyFont="1" applyFill="1" applyBorder="1"/>
    <xf numFmtId="9" fontId="10" fillId="4" borderId="3" xfId="2" applyFont="1" applyFill="1" applyBorder="1" applyAlignment="1">
      <alignment horizontal="center"/>
    </xf>
    <xf numFmtId="0" fontId="9" fillId="4" borderId="0" xfId="3" applyFill="1" applyAlignment="1">
      <alignment horizontal="center"/>
    </xf>
    <xf numFmtId="165" fontId="0" fillId="4" borderId="0" xfId="4" applyNumberFormat="1" applyFont="1" applyFill="1"/>
    <xf numFmtId="9" fontId="9" fillId="4" borderId="0" xfId="2" applyFont="1" applyFill="1" applyBorder="1" applyAlignment="1">
      <alignment horizontal="center"/>
    </xf>
    <xf numFmtId="9" fontId="0" fillId="4" borderId="0" xfId="2" applyFont="1" applyFill="1" applyAlignment="1">
      <alignment horizontal="center"/>
    </xf>
    <xf numFmtId="0" fontId="10" fillId="4" borderId="0" xfId="3" applyFont="1" applyFill="1"/>
    <xf numFmtId="9" fontId="0" fillId="4" borderId="0" xfId="2" applyFont="1" applyFill="1" applyBorder="1" applyAlignment="1">
      <alignment horizontal="center"/>
    </xf>
    <xf numFmtId="0" fontId="10" fillId="4" borderId="0" xfId="3" applyFont="1" applyFill="1" applyAlignment="1">
      <alignment horizontal="left"/>
    </xf>
    <xf numFmtId="165" fontId="0" fillId="4" borderId="0" xfId="4" applyNumberFormat="1" applyFont="1" applyFill="1" applyBorder="1"/>
    <xf numFmtId="0" fontId="10" fillId="4" borderId="3" xfId="3" applyFont="1" applyFill="1" applyBorder="1"/>
    <xf numFmtId="9" fontId="9" fillId="4" borderId="3" xfId="2" applyFont="1" applyFill="1" applyBorder="1" applyAlignment="1">
      <alignment horizontal="center"/>
    </xf>
    <xf numFmtId="9" fontId="0" fillId="4" borderId="3" xfId="2" applyFont="1" applyFill="1" applyBorder="1" applyAlignment="1">
      <alignment horizontal="center"/>
    </xf>
    <xf numFmtId="165" fontId="10" fillId="3" borderId="0" xfId="4" applyNumberFormat="1" applyFont="1" applyFill="1"/>
    <xf numFmtId="9" fontId="10" fillId="3" borderId="0" xfId="2" applyFont="1" applyFill="1" applyBorder="1" applyAlignment="1">
      <alignment horizontal="center"/>
    </xf>
    <xf numFmtId="9" fontId="10" fillId="3" borderId="0" xfId="2" applyFont="1" applyFill="1" applyAlignment="1">
      <alignment horizontal="center"/>
    </xf>
    <xf numFmtId="0" fontId="12" fillId="4" borderId="0" xfId="3" applyFont="1" applyFill="1"/>
    <xf numFmtId="0" fontId="12" fillId="4" borderId="0" xfId="3" applyFont="1" applyFill="1" applyAlignment="1">
      <alignment horizontal="center"/>
    </xf>
    <xf numFmtId="166" fontId="12" fillId="4" borderId="0" xfId="3" applyNumberFormat="1" applyFont="1" applyFill="1"/>
    <xf numFmtId="166" fontId="9" fillId="4" borderId="0" xfId="3" applyNumberFormat="1" applyFill="1"/>
    <xf numFmtId="0" fontId="9" fillId="4" borderId="0" xfId="3" applyFont="1" applyFill="1"/>
    <xf numFmtId="0" fontId="10" fillId="3" borderId="0" xfId="3" quotePrefix="1" applyFont="1" applyFill="1" applyAlignment="1">
      <alignment horizontal="center"/>
    </xf>
    <xf numFmtId="0" fontId="10" fillId="3" borderId="0" xfId="3" applyFont="1" applyFill="1" applyAlignment="1">
      <alignment horizontal="center"/>
    </xf>
    <xf numFmtId="9" fontId="10" fillId="4" borderId="3" xfId="5" applyFont="1" applyFill="1" applyBorder="1"/>
    <xf numFmtId="9" fontId="0" fillId="4" borderId="0" xfId="5" applyFont="1" applyFill="1"/>
    <xf numFmtId="9" fontId="0" fillId="4" borderId="0" xfId="5" applyFont="1" applyFill="1" applyAlignment="1">
      <alignment horizontal="center"/>
    </xf>
    <xf numFmtId="165" fontId="10" fillId="4" borderId="0" xfId="4" applyNumberFormat="1" applyFont="1" applyFill="1"/>
    <xf numFmtId="9" fontId="10" fillId="4" borderId="0" xfId="5" applyFont="1" applyFill="1"/>
    <xf numFmtId="9" fontId="10" fillId="3" borderId="0" xfId="5" applyFont="1" applyFill="1"/>
    <xf numFmtId="166" fontId="9" fillId="4" borderId="0" xfId="3" applyNumberFormat="1" applyFont="1" applyFill="1"/>
    <xf numFmtId="0" fontId="14" fillId="4" borderId="0" xfId="3" applyFont="1" applyFill="1"/>
    <xf numFmtId="0" fontId="13" fillId="5" borderId="0" xfId="3" quotePrefix="1" applyFont="1" applyFill="1"/>
    <xf numFmtId="0" fontId="13" fillId="5" borderId="0" xfId="3" applyFont="1" applyFill="1"/>
    <xf numFmtId="165" fontId="13" fillId="4" borderId="3" xfId="6" applyNumberFormat="1" applyFont="1" applyFill="1" applyBorder="1"/>
    <xf numFmtId="9" fontId="13" fillId="4" borderId="3" xfId="5" applyFont="1" applyFill="1" applyBorder="1" applyAlignment="1">
      <alignment horizontal="center"/>
    </xf>
    <xf numFmtId="0" fontId="14" fillId="4" borderId="0" xfId="3" applyFont="1" applyFill="1" applyAlignment="1">
      <alignment horizontal="center"/>
    </xf>
    <xf numFmtId="165" fontId="14" fillId="4" borderId="0" xfId="6" applyNumberFormat="1" applyFont="1" applyFill="1"/>
    <xf numFmtId="9" fontId="14" fillId="4" borderId="0" xfId="5" applyFont="1" applyFill="1" applyAlignment="1">
      <alignment horizontal="center"/>
    </xf>
    <xf numFmtId="0" fontId="13" fillId="4" borderId="0" xfId="3" applyFont="1" applyFill="1"/>
    <xf numFmtId="165" fontId="13" fillId="4" borderId="0" xfId="6" applyNumberFormat="1" applyFont="1" applyFill="1"/>
    <xf numFmtId="9" fontId="13" fillId="4" borderId="0" xfId="5" applyFont="1" applyFill="1" applyAlignment="1">
      <alignment horizontal="center"/>
    </xf>
    <xf numFmtId="166" fontId="14" fillId="4" borderId="0" xfId="3" applyNumberFormat="1" applyFont="1" applyFill="1"/>
    <xf numFmtId="0" fontId="14" fillId="4" borderId="0" xfId="3" applyFont="1" applyFill="1" applyAlignment="1">
      <alignment horizontal="left"/>
    </xf>
    <xf numFmtId="0" fontId="13" fillId="4" borderId="3" xfId="3" applyFont="1" applyFill="1" applyBorder="1"/>
    <xf numFmtId="165" fontId="13" fillId="5" borderId="0" xfId="6" applyNumberFormat="1" applyFont="1" applyFill="1"/>
    <xf numFmtId="9" fontId="13" fillId="5" borderId="0" xfId="5" applyFont="1" applyFill="1" applyAlignment="1">
      <alignment horizontal="center"/>
    </xf>
    <xf numFmtId="0" fontId="10" fillId="5" borderId="0" xfId="3" quotePrefix="1" applyFont="1" applyFill="1" applyAlignment="1">
      <alignment horizontal="center"/>
    </xf>
    <xf numFmtId="0" fontId="10" fillId="5" borderId="0" xfId="3" applyFont="1" applyFill="1" applyAlignment="1">
      <alignment horizontal="center"/>
    </xf>
    <xf numFmtId="9" fontId="10" fillId="4" borderId="3" xfId="5" applyFont="1" applyFill="1" applyBorder="1" applyAlignment="1">
      <alignment horizontal="center"/>
    </xf>
    <xf numFmtId="9" fontId="10" fillId="4" borderId="0" xfId="5" applyFont="1" applyFill="1" applyAlignment="1">
      <alignment horizontal="center"/>
    </xf>
    <xf numFmtId="165" fontId="11" fillId="4" borderId="0" xfId="4" applyNumberFormat="1" applyFont="1" applyFill="1"/>
    <xf numFmtId="9" fontId="11" fillId="4" borderId="0" xfId="5" applyFont="1" applyFill="1" applyAlignment="1">
      <alignment horizontal="center"/>
    </xf>
    <xf numFmtId="0" fontId="10" fillId="6" borderId="0" xfId="3" applyFont="1" applyFill="1"/>
    <xf numFmtId="165" fontId="10" fillId="6" borderId="0" xfId="4" applyNumberFormat="1" applyFont="1" applyFill="1"/>
    <xf numFmtId="9" fontId="10" fillId="6" borderId="0" xfId="5" applyFont="1" applyFill="1" applyAlignment="1">
      <alignment horizontal="center"/>
    </xf>
    <xf numFmtId="0" fontId="16" fillId="4" borderId="0" xfId="3" applyFont="1" applyFill="1"/>
    <xf numFmtId="0" fontId="10" fillId="5" borderId="0" xfId="3" applyFont="1" applyFill="1"/>
    <xf numFmtId="165" fontId="10" fillId="4" borderId="3" xfId="3" applyNumberFormat="1" applyFont="1" applyFill="1" applyBorder="1"/>
    <xf numFmtId="165" fontId="9" fillId="4" borderId="0" xfId="3" applyNumberFormat="1" applyFill="1"/>
    <xf numFmtId="9" fontId="9" fillId="4" borderId="0" xfId="5" applyFont="1" applyFill="1"/>
    <xf numFmtId="165" fontId="10" fillId="4" borderId="0" xfId="3" applyNumberFormat="1" applyFont="1" applyFill="1"/>
    <xf numFmtId="166" fontId="10" fillId="4" borderId="0" xfId="3" applyNumberFormat="1" applyFont="1" applyFill="1"/>
    <xf numFmtId="165" fontId="10" fillId="6" borderId="0" xfId="3" applyNumberFormat="1" applyFont="1" applyFill="1"/>
    <xf numFmtId="9" fontId="10" fillId="6" borderId="0" xfId="5" applyFont="1" applyFill="1"/>
    <xf numFmtId="0" fontId="16" fillId="4" borderId="0" xfId="0" applyFont="1" applyFill="1"/>
    <xf numFmtId="0" fontId="10" fillId="5" borderId="0" xfId="3" quotePrefix="1" applyFont="1" applyFill="1"/>
    <xf numFmtId="165" fontId="10" fillId="5" borderId="0" xfId="3" applyNumberFormat="1" applyFont="1" applyFill="1"/>
    <xf numFmtId="9" fontId="10" fillId="5" borderId="0" xfId="5" applyFont="1" applyFill="1" applyAlignment="1">
      <alignment horizontal="center"/>
    </xf>
    <xf numFmtId="0" fontId="18" fillId="4" borderId="0" xfId="3" applyFont="1" applyFill="1"/>
    <xf numFmtId="9" fontId="0" fillId="4" borderId="0" xfId="5" applyFont="1" applyFill="1" applyAlignment="1">
      <alignment horizontal="right"/>
    </xf>
    <xf numFmtId="167" fontId="9" fillId="4" borderId="0" xfId="3" applyNumberFormat="1" applyFill="1"/>
    <xf numFmtId="165" fontId="11" fillId="4" borderId="0" xfId="3" applyNumberFormat="1" applyFont="1" applyFill="1"/>
    <xf numFmtId="0" fontId="10" fillId="4" borderId="0" xfId="3" applyFont="1" applyFill="1" applyAlignment="1"/>
    <xf numFmtId="9" fontId="9" fillId="4" borderId="0" xfId="5" applyFont="1" applyFill="1" applyAlignment="1">
      <alignment horizontal="center"/>
    </xf>
    <xf numFmtId="165" fontId="9" fillId="4" borderId="0" xfId="4" applyNumberFormat="1" applyFont="1" applyFill="1" applyAlignment="1">
      <alignment horizontal="center"/>
    </xf>
    <xf numFmtId="165" fontId="10" fillId="7" borderId="0" xfId="4" applyNumberFormat="1" applyFont="1" applyFill="1"/>
    <xf numFmtId="9" fontId="10" fillId="7" borderId="0" xfId="5" applyFont="1" applyFill="1" applyAlignment="1">
      <alignment horizontal="center"/>
    </xf>
    <xf numFmtId="0" fontId="10" fillId="8" borderId="0" xfId="3" quotePrefix="1" applyFont="1" applyFill="1"/>
    <xf numFmtId="0" fontId="10" fillId="8" borderId="0" xfId="3" applyFont="1" applyFill="1"/>
    <xf numFmtId="0" fontId="1" fillId="4" borderId="0" xfId="7" applyFill="1"/>
    <xf numFmtId="164" fontId="10" fillId="4" borderId="0" xfId="7" applyNumberFormat="1" applyFont="1" applyFill="1"/>
    <xf numFmtId="9" fontId="10" fillId="4" borderId="0" xfId="8" applyFont="1" applyFill="1" applyAlignment="1">
      <alignment horizontal="center"/>
    </xf>
    <xf numFmtId="164" fontId="1" fillId="4" borderId="0" xfId="7" applyNumberFormat="1" applyFill="1"/>
    <xf numFmtId="9" fontId="9" fillId="4" borderId="0" xfId="8" applyFont="1" applyFill="1" applyAlignment="1">
      <alignment horizontal="center"/>
    </xf>
    <xf numFmtId="0" fontId="10" fillId="4" borderId="0" xfId="7" applyFont="1" applyFill="1"/>
    <xf numFmtId="164" fontId="0" fillId="4" borderId="0" xfId="6" applyNumberFormat="1" applyFont="1" applyFill="1"/>
    <xf numFmtId="164" fontId="11" fillId="4" borderId="0" xfId="7" applyNumberFormat="1" applyFont="1" applyFill="1"/>
    <xf numFmtId="164" fontId="2" fillId="4" borderId="0" xfId="7" applyNumberFormat="1" applyFont="1" applyFill="1"/>
    <xf numFmtId="0" fontId="2" fillId="9" borderId="0" xfId="7" applyFont="1" applyFill="1"/>
    <xf numFmtId="164" fontId="2" fillId="9" borderId="0" xfId="7" applyNumberFormat="1" applyFont="1" applyFill="1"/>
    <xf numFmtId="9" fontId="10" fillId="9" borderId="0" xfId="8" applyFont="1" applyFill="1" applyAlignment="1">
      <alignment horizontal="center"/>
    </xf>
    <xf numFmtId="0" fontId="20" fillId="4" borderId="0" xfId="7" applyFont="1" applyFill="1"/>
    <xf numFmtId="0" fontId="10" fillId="5" borderId="0" xfId="7" quotePrefix="1" applyFont="1" applyFill="1"/>
    <xf numFmtId="0" fontId="10" fillId="5" borderId="0" xfId="7" applyFont="1" applyFill="1"/>
    <xf numFmtId="0" fontId="1" fillId="4" borderId="0" xfId="9" applyFill="1"/>
    <xf numFmtId="49" fontId="10" fillId="8" borderId="0" xfId="3" applyNumberFormat="1" applyFont="1" applyFill="1" applyBorder="1" applyAlignment="1">
      <alignment horizontal="center"/>
    </xf>
    <xf numFmtId="0" fontId="10" fillId="8" borderId="0" xfId="3" applyFont="1" applyFill="1" applyBorder="1"/>
    <xf numFmtId="0" fontId="2" fillId="4" borderId="4" xfId="9" applyFont="1" applyFill="1" applyBorder="1"/>
    <xf numFmtId="0" fontId="2" fillId="4" borderId="4" xfId="9" applyFont="1" applyFill="1" applyBorder="1" applyAlignment="1">
      <alignment horizontal="left" vertical="center" wrapText="1"/>
    </xf>
    <xf numFmtId="3" fontId="2" fillId="4" borderId="4" xfId="9" applyNumberFormat="1" applyFont="1" applyFill="1" applyBorder="1" applyAlignment="1">
      <alignment horizontal="right"/>
    </xf>
    <xf numFmtId="9" fontId="2" fillId="4" borderId="4" xfId="9" applyNumberFormat="1" applyFont="1" applyFill="1" applyBorder="1" applyAlignment="1">
      <alignment horizontal="right"/>
    </xf>
    <xf numFmtId="3" fontId="1" fillId="4" borderId="0" xfId="9" applyNumberFormat="1" applyFill="1"/>
    <xf numFmtId="0" fontId="1" fillId="4" borderId="0" xfId="9" applyFill="1" applyAlignment="1">
      <alignment horizontal="left" indent="2"/>
    </xf>
    <xf numFmtId="3" fontId="1" fillId="4" borderId="0" xfId="9" applyNumberFormat="1" applyFill="1" applyAlignment="1">
      <alignment horizontal="right"/>
    </xf>
    <xf numFmtId="9" fontId="1" fillId="4" borderId="0" xfId="9" applyNumberFormat="1" applyFill="1" applyAlignment="1">
      <alignment horizontal="right"/>
    </xf>
    <xf numFmtId="0" fontId="2" fillId="4" borderId="1" xfId="9" applyFont="1" applyFill="1" applyBorder="1"/>
    <xf numFmtId="3" fontId="2" fillId="4" borderId="1" xfId="9" applyNumberFormat="1" applyFont="1" applyFill="1" applyBorder="1" applyAlignment="1">
      <alignment horizontal="right"/>
    </xf>
    <xf numFmtId="9" fontId="2" fillId="4" borderId="1" xfId="9" applyNumberFormat="1" applyFont="1" applyFill="1" applyBorder="1" applyAlignment="1">
      <alignment horizontal="right"/>
    </xf>
    <xf numFmtId="0" fontId="2" fillId="4" borderId="0" xfId="9" applyFont="1" applyFill="1" applyAlignment="1">
      <alignment horizontal="left" indent="1"/>
    </xf>
    <xf numFmtId="0" fontId="2" fillId="4" borderId="0" xfId="9" applyFont="1" applyFill="1"/>
    <xf numFmtId="3" fontId="2" fillId="4" borderId="0" xfId="9" applyNumberFormat="1" applyFont="1" applyFill="1" applyAlignment="1">
      <alignment horizontal="right"/>
    </xf>
    <xf numFmtId="9" fontId="2" fillId="4" borderId="0" xfId="9" applyNumberFormat="1" applyFont="1" applyFill="1" applyAlignment="1">
      <alignment horizontal="right"/>
    </xf>
    <xf numFmtId="0" fontId="22" fillId="4" borderId="0" xfId="9" applyFont="1" applyFill="1" applyAlignment="1">
      <alignment horizontal="left" indent="2"/>
    </xf>
    <xf numFmtId="0" fontId="22" fillId="4" borderId="0" xfId="9" applyFont="1" applyFill="1"/>
    <xf numFmtId="3" fontId="22" fillId="4" borderId="0" xfId="9" applyNumberFormat="1" applyFont="1" applyFill="1" applyAlignment="1">
      <alignment horizontal="right"/>
    </xf>
    <xf numFmtId="9" fontId="22" fillId="4" borderId="0" xfId="9" applyNumberFormat="1" applyFont="1" applyFill="1" applyAlignment="1">
      <alignment horizontal="right"/>
    </xf>
    <xf numFmtId="0" fontId="2" fillId="4" borderId="1" xfId="9" applyFont="1" applyFill="1" applyBorder="1" applyAlignment="1">
      <alignment horizontal="left"/>
    </xf>
    <xf numFmtId="0" fontId="2" fillId="8" borderId="0" xfId="9" applyFont="1" applyFill="1"/>
    <xf numFmtId="3" fontId="2" fillId="8" borderId="0" xfId="9" applyNumberFormat="1" applyFont="1" applyFill="1" applyAlignment="1">
      <alignment horizontal="right"/>
    </xf>
    <xf numFmtId="9" fontId="2" fillId="8" borderId="0" xfId="9" applyNumberFormat="1" applyFont="1" applyFill="1" applyAlignment="1">
      <alignment horizontal="right"/>
    </xf>
    <xf numFmtId="4" fontId="1" fillId="4" borderId="0" xfId="7" applyNumberFormat="1" applyFill="1"/>
    <xf numFmtId="10" fontId="1" fillId="4" borderId="0" xfId="7" applyNumberFormat="1" applyFill="1"/>
    <xf numFmtId="49" fontId="5" fillId="10" borderId="0" xfId="9" applyNumberFormat="1" applyFont="1" applyFill="1" applyAlignment="1">
      <alignment horizontal="center" vertical="center" wrapText="1"/>
    </xf>
    <xf numFmtId="49" fontId="6" fillId="8" borderId="0" xfId="9" applyNumberFormat="1" applyFont="1" applyFill="1" applyAlignment="1">
      <alignment horizontal="center" vertical="center" wrapText="1"/>
    </xf>
    <xf numFmtId="0" fontId="6" fillId="8" borderId="0" xfId="9" applyFont="1" applyFill="1" applyAlignment="1">
      <alignment horizontal="center" vertical="center" wrapText="1"/>
    </xf>
    <xf numFmtId="0" fontId="2" fillId="10" borderId="1" xfId="9" applyFont="1" applyFill="1" applyBorder="1" applyAlignment="1">
      <alignment horizontal="left" vertical="center" wrapText="1"/>
    </xf>
    <xf numFmtId="0" fontId="1" fillId="8" borderId="1" xfId="9" applyFill="1" applyBorder="1" applyAlignment="1">
      <alignment horizontal="left" vertical="center" wrapText="1"/>
    </xf>
    <xf numFmtId="0" fontId="1" fillId="4" borderId="0" xfId="7" applyFill="1" applyAlignment="1">
      <alignment horizontal="center"/>
    </xf>
    <xf numFmtId="0" fontId="10" fillId="5" borderId="0" xfId="7" applyFont="1" applyFill="1" applyAlignment="1">
      <alignment horizontal="center"/>
    </xf>
    <xf numFmtId="0" fontId="10" fillId="4" borderId="0" xfId="7" applyFont="1" applyFill="1" applyAlignment="1">
      <alignment horizontal="left"/>
    </xf>
    <xf numFmtId="0" fontId="1" fillId="4" borderId="0" xfId="7" applyFill="1" applyAlignment="1">
      <alignment horizontal="left"/>
    </xf>
    <xf numFmtId="0" fontId="2" fillId="4" borderId="0" xfId="7" applyFont="1" applyFill="1" applyAlignment="1">
      <alignment horizontal="left"/>
    </xf>
    <xf numFmtId="0" fontId="11" fillId="4" borderId="0" xfId="7" applyFont="1" applyFill="1" applyAlignment="1">
      <alignment horizontal="left"/>
    </xf>
    <xf numFmtId="0" fontId="9" fillId="4" borderId="0" xfId="3" applyFill="1" applyAlignment="1">
      <alignment horizontal="left"/>
    </xf>
    <xf numFmtId="0" fontId="10" fillId="4" borderId="0" xfId="3" applyFont="1" applyFill="1" applyAlignment="1">
      <alignment horizontal="left"/>
    </xf>
    <xf numFmtId="0" fontId="9" fillId="4" borderId="0" xfId="3" applyFill="1" applyAlignment="1">
      <alignment horizontal="center"/>
    </xf>
    <xf numFmtId="0" fontId="10" fillId="7" borderId="0" xfId="3" applyFont="1" applyFill="1" applyAlignment="1">
      <alignment horizontal="left"/>
    </xf>
    <xf numFmtId="0" fontId="11" fillId="4" borderId="0" xfId="3" applyFont="1" applyFill="1" applyAlignment="1">
      <alignment horizontal="left"/>
    </xf>
    <xf numFmtId="0" fontId="10" fillId="8" borderId="0" xfId="3" applyFont="1" applyFill="1" applyAlignment="1">
      <alignment horizontal="center"/>
    </xf>
    <xf numFmtId="0" fontId="10" fillId="5" borderId="0" xfId="3" applyFont="1" applyFill="1" applyAlignment="1">
      <alignment horizontal="center"/>
    </xf>
    <xf numFmtId="0" fontId="10" fillId="4" borderId="3" xfId="3" applyFont="1" applyFill="1" applyBorder="1" applyAlignment="1">
      <alignment horizontal="left"/>
    </xf>
    <xf numFmtId="0" fontId="11" fillId="4" borderId="0" xfId="3" applyFont="1" applyFill="1" applyAlignment="1">
      <alignment horizontal="center"/>
    </xf>
    <xf numFmtId="0" fontId="10" fillId="6" borderId="0" xfId="3" applyFont="1" applyFill="1" applyAlignment="1">
      <alignment horizontal="left"/>
    </xf>
    <xf numFmtId="0" fontId="10" fillId="5" borderId="0" xfId="3" applyFont="1" applyFill="1" applyAlignment="1">
      <alignment horizontal="left"/>
    </xf>
    <xf numFmtId="0" fontId="10" fillId="4" borderId="0" xfId="3" applyFont="1" applyFill="1" applyAlignment="1">
      <alignment horizontal="center"/>
    </xf>
    <xf numFmtId="0" fontId="14" fillId="4" borderId="0" xfId="3" applyFont="1" applyFill="1" applyAlignment="1">
      <alignment horizontal="left"/>
    </xf>
    <xf numFmtId="0" fontId="13" fillId="5" borderId="0" xfId="3" applyFont="1" applyFill="1" applyAlignment="1">
      <alignment horizontal="center"/>
    </xf>
    <xf numFmtId="0" fontId="13" fillId="4" borderId="3" xfId="3" applyFont="1" applyFill="1" applyBorder="1" applyAlignment="1">
      <alignment horizontal="left"/>
    </xf>
    <xf numFmtId="0" fontId="13" fillId="4" borderId="0" xfId="3" applyFont="1" applyFill="1" applyAlignment="1">
      <alignment horizontal="left"/>
    </xf>
    <xf numFmtId="0" fontId="16" fillId="4" borderId="0" xfId="3" applyFont="1" applyFill="1" applyAlignment="1">
      <alignment horizontal="left"/>
    </xf>
    <xf numFmtId="0" fontId="15" fillId="4" borderId="0" xfId="3" applyFont="1" applyFill="1" applyAlignment="1">
      <alignment horizontal="left"/>
    </xf>
    <xf numFmtId="0" fontId="13" fillId="5" borderId="0" xfId="3" applyFont="1" applyFill="1" applyAlignment="1">
      <alignment horizontal="left"/>
    </xf>
    <xf numFmtId="0" fontId="10" fillId="3" borderId="0" xfId="3" applyFont="1" applyFill="1" applyAlignment="1">
      <alignment horizontal="center" vertical="center"/>
    </xf>
    <xf numFmtId="0" fontId="10" fillId="3" borderId="0" xfId="3" applyFont="1" applyFill="1" applyAlignment="1">
      <alignment horizontal="center"/>
    </xf>
    <xf numFmtId="0" fontId="10" fillId="3" borderId="0" xfId="3" applyFont="1" applyFill="1" applyBorder="1" applyAlignment="1">
      <alignment horizontal="center"/>
    </xf>
    <xf numFmtId="0" fontId="10" fillId="3" borderId="0" xfId="3" applyFont="1" applyFill="1" applyAlignment="1">
      <alignment horizontal="left"/>
    </xf>
    <xf numFmtId="0" fontId="9" fillId="4" borderId="0" xfId="3" applyFont="1" applyFill="1" applyAlignment="1">
      <alignment horizontal="left"/>
    </xf>
    <xf numFmtId="0" fontId="9" fillId="4" borderId="0" xfId="3" applyFill="1" applyBorder="1" applyAlignment="1">
      <alignment horizontal="left"/>
    </xf>
    <xf numFmtId="49" fontId="5" fillId="2" borderId="0" xfId="0" applyNumberFormat="1" applyFont="1" applyFill="1" applyAlignment="1">
      <alignment horizontal="center" vertical="center" wrapText="1"/>
    </xf>
    <xf numFmtId="49" fontId="6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8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2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10">
    <cellStyle name="Millares" xfId="1" builtinId="3"/>
    <cellStyle name="Millares 2" xfId="4"/>
    <cellStyle name="Millares 2 2" xfId="6"/>
    <cellStyle name="Normal" xfId="0" builtinId="0"/>
    <cellStyle name="Normal 2" xfId="3"/>
    <cellStyle name="Normal 2 2" xfId="7"/>
    <cellStyle name="Normal 3" xfId="9"/>
    <cellStyle name="Porcentaje" xfId="2" builtinId="5"/>
    <cellStyle name="Porcentaje 2" xfId="5"/>
    <cellStyle name="Porcentaje 2 2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Q116"/>
  <sheetViews>
    <sheetView tabSelected="1" zoomScale="90" zoomScaleNormal="9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5" sqref="B5"/>
    </sheetView>
  </sheetViews>
  <sheetFormatPr baseColWidth="10" defaultRowHeight="15" x14ac:dyDescent="0.25"/>
  <cols>
    <col min="1" max="2" width="11.42578125" style="128"/>
    <col min="3" max="3" width="22.7109375" style="128" customWidth="1"/>
    <col min="4" max="4" width="15.5703125" style="128" customWidth="1"/>
    <col min="5" max="5" width="15.85546875" style="128" customWidth="1"/>
    <col min="6" max="6" width="11.42578125" style="128"/>
    <col min="7" max="7" width="12.85546875" style="128" customWidth="1"/>
    <col min="8" max="8" width="12.7109375" style="128" customWidth="1"/>
    <col min="9" max="16384" width="11.42578125" style="128"/>
  </cols>
  <sheetData>
    <row r="3" spans="2:17" ht="15.75" x14ac:dyDescent="0.25">
      <c r="B3" s="156" t="s">
        <v>168</v>
      </c>
      <c r="C3" s="156"/>
      <c r="D3" s="157"/>
      <c r="E3" s="157"/>
      <c r="F3" s="157"/>
      <c r="G3" s="157"/>
      <c r="H3" s="157"/>
      <c r="I3" s="158"/>
    </row>
    <row r="4" spans="2:17" x14ac:dyDescent="0.25">
      <c r="B4" s="159" t="s">
        <v>1</v>
      </c>
      <c r="C4" s="160"/>
      <c r="D4" s="129" t="s">
        <v>264</v>
      </c>
      <c r="E4" s="129" t="s">
        <v>265</v>
      </c>
      <c r="F4" s="130" t="s">
        <v>209</v>
      </c>
      <c r="G4" s="130" t="s">
        <v>266</v>
      </c>
      <c r="H4" s="130" t="s">
        <v>267</v>
      </c>
      <c r="I4" s="130" t="s">
        <v>209</v>
      </c>
    </row>
    <row r="5" spans="2:17" x14ac:dyDescent="0.25">
      <c r="B5" s="131" t="s">
        <v>5</v>
      </c>
      <c r="C5" s="132"/>
      <c r="D5" s="133">
        <v>7039.3182400000005</v>
      </c>
      <c r="E5" s="133">
        <v>10094.335199999998</v>
      </c>
      <c r="F5" s="134">
        <v>0.4339933010330837</v>
      </c>
      <c r="G5" s="133">
        <v>212255.45681000006</v>
      </c>
      <c r="H5" s="133">
        <v>118401.26731999997</v>
      </c>
      <c r="I5" s="134">
        <v>-0.44217562601471033</v>
      </c>
      <c r="L5" s="135"/>
      <c r="M5" s="135"/>
      <c r="N5" s="135"/>
      <c r="O5" s="135"/>
      <c r="P5" s="135"/>
      <c r="Q5" s="135"/>
    </row>
    <row r="6" spans="2:17" x14ac:dyDescent="0.25">
      <c r="B6" s="136" t="s">
        <v>6</v>
      </c>
      <c r="C6" s="128" t="s">
        <v>7</v>
      </c>
      <c r="D6" s="137">
        <v>5385.8611400000009</v>
      </c>
      <c r="E6" s="137">
        <v>5777.8440699999983</v>
      </c>
      <c r="F6" s="138">
        <v>7.2779991873313937E-2</v>
      </c>
      <c r="G6" s="137">
        <v>72032.735930000068</v>
      </c>
      <c r="H6" s="137">
        <v>67506.357439999949</v>
      </c>
      <c r="I6" s="138">
        <v>-6.2837797725727937E-2</v>
      </c>
    </row>
    <row r="7" spans="2:17" x14ac:dyDescent="0.25">
      <c r="B7" s="136" t="s">
        <v>199</v>
      </c>
      <c r="C7" s="128" t="s">
        <v>200</v>
      </c>
      <c r="D7" s="137" t="s">
        <v>14</v>
      </c>
      <c r="E7" s="137" t="s">
        <v>14</v>
      </c>
      <c r="F7" s="138" t="s">
        <v>14</v>
      </c>
      <c r="G7" s="137">
        <v>41203.160459999999</v>
      </c>
      <c r="H7" s="137">
        <v>13882.3768</v>
      </c>
      <c r="I7" s="138">
        <v>-0.6630749523819417</v>
      </c>
    </row>
    <row r="8" spans="2:17" x14ac:dyDescent="0.25">
      <c r="B8" s="136" t="s">
        <v>10</v>
      </c>
      <c r="C8" s="128" t="s">
        <v>11</v>
      </c>
      <c r="D8" s="137">
        <v>441.5042200000002</v>
      </c>
      <c r="E8" s="137">
        <v>1782.1305099999997</v>
      </c>
      <c r="F8" s="138">
        <v>3.0364971143424153</v>
      </c>
      <c r="G8" s="137">
        <v>6863.8620199999996</v>
      </c>
      <c r="H8" s="137">
        <v>11522.691000000003</v>
      </c>
      <c r="I8" s="138">
        <v>0.67874746992655943</v>
      </c>
    </row>
    <row r="9" spans="2:17" x14ac:dyDescent="0.25">
      <c r="B9" s="136" t="s">
        <v>8</v>
      </c>
      <c r="C9" s="128" t="s">
        <v>9</v>
      </c>
      <c r="D9" s="137">
        <v>592.62165000000027</v>
      </c>
      <c r="E9" s="137">
        <v>862.1803900000001</v>
      </c>
      <c r="F9" s="138">
        <v>0.45485807006881995</v>
      </c>
      <c r="G9" s="137">
        <v>10152.171980000001</v>
      </c>
      <c r="H9" s="137">
        <v>8092.7109699999965</v>
      </c>
      <c r="I9" s="138">
        <v>-0.20285915310114794</v>
      </c>
    </row>
    <row r="10" spans="2:17" x14ac:dyDescent="0.25">
      <c r="B10" s="136" t="s">
        <v>15</v>
      </c>
      <c r="C10" s="128" t="s">
        <v>16</v>
      </c>
      <c r="D10" s="137">
        <v>217.04256000000001</v>
      </c>
      <c r="E10" s="137">
        <v>323.73500999999999</v>
      </c>
      <c r="F10" s="138">
        <v>0.49157386459135011</v>
      </c>
      <c r="G10" s="137">
        <v>3473.1760199999999</v>
      </c>
      <c r="H10" s="137">
        <v>5580.0500699999993</v>
      </c>
      <c r="I10" s="138">
        <v>0.60661309356846227</v>
      </c>
    </row>
    <row r="11" spans="2:17" x14ac:dyDescent="0.25">
      <c r="B11" s="136" t="s">
        <v>173</v>
      </c>
      <c r="C11" s="128" t="s">
        <v>174</v>
      </c>
      <c r="D11" s="137">
        <v>240.00795999999997</v>
      </c>
      <c r="E11" s="137">
        <v>1.87096</v>
      </c>
      <c r="F11" s="138">
        <v>-0.99220459188103594</v>
      </c>
      <c r="G11" s="137">
        <v>8101.6329299999989</v>
      </c>
      <c r="H11" s="137">
        <v>4291.4554800000014</v>
      </c>
      <c r="I11" s="138">
        <v>-0.47029746755016189</v>
      </c>
    </row>
    <row r="12" spans="2:17" x14ac:dyDescent="0.25">
      <c r="B12" s="136" t="s">
        <v>226</v>
      </c>
      <c r="C12" s="128" t="s">
        <v>227</v>
      </c>
      <c r="D12" s="137">
        <v>27.340540000000001</v>
      </c>
      <c r="E12" s="137">
        <v>618.13738000000001</v>
      </c>
      <c r="F12" s="138">
        <v>21.608821186414019</v>
      </c>
      <c r="G12" s="137">
        <v>58752.451209999999</v>
      </c>
      <c r="H12" s="137">
        <v>2634.6724799999997</v>
      </c>
      <c r="I12" s="138">
        <v>-0.95515638197659458</v>
      </c>
    </row>
    <row r="13" spans="2:17" x14ac:dyDescent="0.25">
      <c r="B13" s="136" t="s">
        <v>268</v>
      </c>
      <c r="C13" s="128" t="s">
        <v>269</v>
      </c>
      <c r="D13" s="137">
        <v>41.489229999999992</v>
      </c>
      <c r="E13" s="137">
        <v>415.37</v>
      </c>
      <c r="F13" s="138">
        <v>9.0115138314208298</v>
      </c>
      <c r="G13" s="137">
        <v>1074.3913100000004</v>
      </c>
      <c r="H13" s="137">
        <v>2003.7369299999998</v>
      </c>
      <c r="I13" s="138">
        <v>0.86499733509571941</v>
      </c>
    </row>
    <row r="14" spans="2:17" x14ac:dyDescent="0.25">
      <c r="B14" s="136" t="s">
        <v>270</v>
      </c>
      <c r="C14" s="128" t="s">
        <v>271</v>
      </c>
      <c r="D14" s="137" t="s">
        <v>14</v>
      </c>
      <c r="E14" s="137" t="s">
        <v>14</v>
      </c>
      <c r="F14" s="138" t="s">
        <v>14</v>
      </c>
      <c r="G14" s="137">
        <v>566.4901000000001</v>
      </c>
      <c r="H14" s="137">
        <v>485.77316999999999</v>
      </c>
      <c r="I14" s="138">
        <v>-0.14248603814965186</v>
      </c>
    </row>
    <row r="15" spans="2:17" x14ac:dyDescent="0.25">
      <c r="B15" s="136" t="s">
        <v>272</v>
      </c>
      <c r="C15" s="128" t="s">
        <v>273</v>
      </c>
      <c r="D15" s="137">
        <v>11.31119</v>
      </c>
      <c r="E15" s="137">
        <v>65.568510000000003</v>
      </c>
      <c r="F15" s="138">
        <v>4.7967826550522101</v>
      </c>
      <c r="G15" s="137">
        <v>154.10580999999999</v>
      </c>
      <c r="H15" s="137">
        <v>412.63470000000001</v>
      </c>
      <c r="I15" s="138">
        <v>1.6776063796686189</v>
      </c>
    </row>
    <row r="16" spans="2:17" x14ac:dyDescent="0.25">
      <c r="B16" s="136" t="s">
        <v>189</v>
      </c>
      <c r="D16" s="137">
        <v>82.139749999999211</v>
      </c>
      <c r="E16" s="137">
        <v>247.49836999999906</v>
      </c>
      <c r="F16" s="138">
        <v>2.0131376099878735</v>
      </c>
      <c r="G16" s="137">
        <v>9881.2790399999976</v>
      </c>
      <c r="H16" s="137">
        <v>1988.8082800000172</v>
      </c>
      <c r="I16" s="138">
        <v>-0.79872967133614947</v>
      </c>
    </row>
    <row r="17" spans="2:17" x14ac:dyDescent="0.25">
      <c r="B17" s="139" t="s">
        <v>20</v>
      </c>
      <c r="C17" s="139"/>
      <c r="D17" s="140">
        <v>2111155.1523100003</v>
      </c>
      <c r="E17" s="140">
        <v>2267474.8327599983</v>
      </c>
      <c r="F17" s="141">
        <v>7.404461973292438E-2</v>
      </c>
      <c r="G17" s="140">
        <v>26503320.435420025</v>
      </c>
      <c r="H17" s="140">
        <v>23829800.466899998</v>
      </c>
      <c r="I17" s="141">
        <v>-0.10087490641161456</v>
      </c>
      <c r="L17" s="135"/>
      <c r="M17" s="135"/>
      <c r="N17" s="135"/>
      <c r="O17" s="135"/>
      <c r="P17" s="135"/>
      <c r="Q17" s="135"/>
    </row>
    <row r="18" spans="2:17" x14ac:dyDescent="0.25">
      <c r="B18" s="142" t="s">
        <v>21</v>
      </c>
      <c r="C18" s="143"/>
      <c r="D18" s="144">
        <v>177622.39379999996</v>
      </c>
      <c r="E18" s="144">
        <v>190913.99396000023</v>
      </c>
      <c r="F18" s="145">
        <v>7.4830655502629906E-2</v>
      </c>
      <c r="G18" s="144">
        <v>2235815.461880005</v>
      </c>
      <c r="H18" s="144">
        <v>2066566.6769199979</v>
      </c>
      <c r="I18" s="145">
        <v>-7.5698906213705466E-2</v>
      </c>
      <c r="L18" s="135"/>
      <c r="M18" s="135"/>
      <c r="N18" s="135"/>
      <c r="O18" s="135"/>
      <c r="P18" s="135"/>
    </row>
    <row r="19" spans="2:17" x14ac:dyDescent="0.25">
      <c r="B19" s="136" t="s">
        <v>22</v>
      </c>
      <c r="C19" s="128" t="s">
        <v>23</v>
      </c>
      <c r="D19" s="137">
        <v>160717.08720999994</v>
      </c>
      <c r="E19" s="137">
        <v>176896.13559000022</v>
      </c>
      <c r="F19" s="138">
        <v>0.10066787956939535</v>
      </c>
      <c r="G19" s="137">
        <v>2040133.7893800044</v>
      </c>
      <c r="H19" s="137">
        <v>1891999.1243199981</v>
      </c>
      <c r="I19" s="138">
        <v>-7.2610269890693968E-2</v>
      </c>
    </row>
    <row r="20" spans="2:17" x14ac:dyDescent="0.25">
      <c r="B20" s="136" t="s">
        <v>24</v>
      </c>
      <c r="C20" s="128" t="s">
        <v>25</v>
      </c>
      <c r="D20" s="137">
        <v>8536.9207900000001</v>
      </c>
      <c r="E20" s="137">
        <v>6728.25209</v>
      </c>
      <c r="F20" s="138">
        <v>-0.21186429445598734</v>
      </c>
      <c r="G20" s="137">
        <v>106393.89651999999</v>
      </c>
      <c r="H20" s="137">
        <v>91507.535760000028</v>
      </c>
      <c r="I20" s="138">
        <v>-0.13991743179743041</v>
      </c>
    </row>
    <row r="21" spans="2:17" x14ac:dyDescent="0.25">
      <c r="B21" s="136" t="s">
        <v>28</v>
      </c>
      <c r="C21" s="128" t="s">
        <v>29</v>
      </c>
      <c r="D21" s="137">
        <v>3972.8818599999986</v>
      </c>
      <c r="E21" s="137">
        <v>2913.6625499999991</v>
      </c>
      <c r="F21" s="138">
        <v>-0.26661233515763288</v>
      </c>
      <c r="G21" s="137">
        <v>29835.788700000005</v>
      </c>
      <c r="H21" s="137">
        <v>34164.978689999989</v>
      </c>
      <c r="I21" s="138">
        <v>0.14510057144894525</v>
      </c>
    </row>
    <row r="22" spans="2:17" x14ac:dyDescent="0.25">
      <c r="B22" s="136" t="s">
        <v>26</v>
      </c>
      <c r="C22" s="128" t="s">
        <v>27</v>
      </c>
      <c r="D22" s="137">
        <v>2382.7693899999999</v>
      </c>
      <c r="E22" s="137">
        <v>1459.7210500000006</v>
      </c>
      <c r="F22" s="138">
        <v>-0.38738467258889853</v>
      </c>
      <c r="G22" s="137">
        <v>28100.631000000016</v>
      </c>
      <c r="H22" s="137">
        <v>30326.185339999982</v>
      </c>
      <c r="I22" s="138">
        <v>7.9199443599681618E-2</v>
      </c>
    </row>
    <row r="23" spans="2:17" x14ac:dyDescent="0.25">
      <c r="B23" s="136" t="s">
        <v>32</v>
      </c>
      <c r="C23" s="128" t="s">
        <v>33</v>
      </c>
      <c r="D23" s="137">
        <v>904.23689999999976</v>
      </c>
      <c r="E23" s="137">
        <v>816.76107000000025</v>
      </c>
      <c r="F23" s="138">
        <v>-9.6739947241701305E-2</v>
      </c>
      <c r="G23" s="137">
        <v>7938.5855299999985</v>
      </c>
      <c r="H23" s="137">
        <v>7862.4412699999984</v>
      </c>
      <c r="I23" s="138">
        <v>-9.5916658845899023E-3</v>
      </c>
    </row>
    <row r="24" spans="2:17" x14ac:dyDescent="0.25">
      <c r="B24" s="136" t="s">
        <v>30</v>
      </c>
      <c r="C24" s="128" t="s">
        <v>31</v>
      </c>
      <c r="D24" s="137">
        <v>690.49004000000002</v>
      </c>
      <c r="E24" s="137">
        <v>1610.48579</v>
      </c>
      <c r="F24" s="138">
        <v>1.3323809131265671</v>
      </c>
      <c r="G24" s="137">
        <v>18334.589530000012</v>
      </c>
      <c r="H24" s="137">
        <v>7425.8136399999976</v>
      </c>
      <c r="I24" s="138">
        <v>-0.59498337130212309</v>
      </c>
    </row>
    <row r="25" spans="2:17" x14ac:dyDescent="0.25">
      <c r="B25" s="136" t="s">
        <v>34</v>
      </c>
      <c r="C25" s="128" t="s">
        <v>35</v>
      </c>
      <c r="D25" s="137">
        <v>418.00761</v>
      </c>
      <c r="E25" s="137">
        <v>488.97581999999994</v>
      </c>
      <c r="F25" s="138">
        <v>0.16977731577661934</v>
      </c>
      <c r="G25" s="137">
        <v>5076.5508000000018</v>
      </c>
      <c r="H25" s="137">
        <v>3280.5979000000007</v>
      </c>
      <c r="I25" s="138">
        <v>-0.35377423978501316</v>
      </c>
    </row>
    <row r="26" spans="2:17" x14ac:dyDescent="0.25">
      <c r="B26" s="136" t="s">
        <v>189</v>
      </c>
      <c r="D26" s="137" t="s">
        <v>14</v>
      </c>
      <c r="E26" s="137" t="s">
        <v>14</v>
      </c>
      <c r="F26" s="138" t="s">
        <v>14</v>
      </c>
      <c r="G26" s="137">
        <v>1.6304200004516169</v>
      </c>
      <c r="H26" s="137" t="s">
        <v>14</v>
      </c>
      <c r="I26" s="138" t="s">
        <v>14</v>
      </c>
    </row>
    <row r="27" spans="2:17" x14ac:dyDescent="0.25">
      <c r="B27" s="142" t="s">
        <v>36</v>
      </c>
      <c r="C27" s="143"/>
      <c r="D27" s="144">
        <v>936831.72668999969</v>
      </c>
      <c r="E27" s="144">
        <v>865865.49233999941</v>
      </c>
      <c r="F27" s="145">
        <v>-7.5751314060143057E-2</v>
      </c>
      <c r="G27" s="144">
        <v>11659174.801230012</v>
      </c>
      <c r="H27" s="144">
        <v>10195665.953109989</v>
      </c>
      <c r="I27" s="145">
        <v>-0.12552422217442236</v>
      </c>
      <c r="L27" s="135"/>
      <c r="M27" s="135"/>
      <c r="N27" s="135"/>
      <c r="O27" s="135"/>
      <c r="P27" s="135"/>
    </row>
    <row r="28" spans="2:17" x14ac:dyDescent="0.25">
      <c r="B28" s="136" t="s">
        <v>37</v>
      </c>
      <c r="C28" s="128" t="s">
        <v>38</v>
      </c>
      <c r="D28" s="137">
        <v>886504.62961999979</v>
      </c>
      <c r="E28" s="137">
        <v>815874.73960999947</v>
      </c>
      <c r="F28" s="138">
        <v>-7.9672330690789314E-2</v>
      </c>
      <c r="G28" s="137">
        <v>10936937.767470011</v>
      </c>
      <c r="H28" s="137">
        <v>9586158.6977799907</v>
      </c>
      <c r="I28" s="138">
        <v>-0.12350614938192978</v>
      </c>
    </row>
    <row r="29" spans="2:17" x14ac:dyDescent="0.25">
      <c r="B29" s="136" t="s">
        <v>39</v>
      </c>
      <c r="C29" s="128" t="s">
        <v>40</v>
      </c>
      <c r="D29" s="137">
        <v>50327.09706999996</v>
      </c>
      <c r="E29" s="137">
        <v>49990.75273</v>
      </c>
      <c r="F29" s="138">
        <v>-6.6831659201828843E-3</v>
      </c>
      <c r="G29" s="137">
        <v>722211.34593999945</v>
      </c>
      <c r="H29" s="137">
        <v>609483.02445999882</v>
      </c>
      <c r="I29" s="138">
        <v>-0.15608771880103636</v>
      </c>
    </row>
    <row r="30" spans="2:17" x14ac:dyDescent="0.25">
      <c r="B30" s="136" t="s">
        <v>189</v>
      </c>
      <c r="D30" s="137" t="s">
        <v>14</v>
      </c>
      <c r="E30" s="137" t="s">
        <v>14</v>
      </c>
      <c r="F30" s="138" t="s">
        <v>14</v>
      </c>
      <c r="G30" s="137">
        <v>25.687820000767708</v>
      </c>
      <c r="H30" s="137">
        <v>24.230869999170302</v>
      </c>
      <c r="I30" s="138">
        <v>-5.6717541681382974E-2</v>
      </c>
    </row>
    <row r="31" spans="2:17" x14ac:dyDescent="0.25">
      <c r="B31" s="142" t="s">
        <v>41</v>
      </c>
      <c r="C31" s="143"/>
      <c r="D31" s="144">
        <v>962032.71391000028</v>
      </c>
      <c r="E31" s="144">
        <v>1144897.1382999984</v>
      </c>
      <c r="F31" s="145">
        <v>0.19008129530936652</v>
      </c>
      <c r="G31" s="144">
        <v>11656884.83851001</v>
      </c>
      <c r="H31" s="144">
        <v>10894500.629050013</v>
      </c>
      <c r="I31" s="145">
        <v>-6.5402053809553301E-2</v>
      </c>
      <c r="L31" s="135"/>
      <c r="M31" s="135"/>
      <c r="N31" s="135"/>
      <c r="O31" s="135"/>
      <c r="P31" s="135"/>
    </row>
    <row r="32" spans="2:17" x14ac:dyDescent="0.25">
      <c r="B32" s="136" t="s">
        <v>42</v>
      </c>
      <c r="C32" s="128" t="s">
        <v>43</v>
      </c>
      <c r="D32" s="137">
        <v>422339.49942000001</v>
      </c>
      <c r="E32" s="137">
        <v>520014.438589998</v>
      </c>
      <c r="F32" s="138">
        <v>0.23127114395914958</v>
      </c>
      <c r="G32" s="137">
        <v>4907957.2712300215</v>
      </c>
      <c r="H32" s="137">
        <v>4752180.3266499992</v>
      </c>
      <c r="I32" s="138">
        <v>-3.1739670084980541E-2</v>
      </c>
    </row>
    <row r="33" spans="2:16" x14ac:dyDescent="0.25">
      <c r="B33" s="136" t="s">
        <v>44</v>
      </c>
      <c r="C33" s="128" t="s">
        <v>45</v>
      </c>
      <c r="D33" s="137">
        <v>184329.12928000008</v>
      </c>
      <c r="E33" s="137">
        <v>235354.7564600003</v>
      </c>
      <c r="F33" s="138">
        <v>0.27681803402050004</v>
      </c>
      <c r="G33" s="137">
        <v>2665771.084389986</v>
      </c>
      <c r="H33" s="137">
        <v>2524538.6984900115</v>
      </c>
      <c r="I33" s="138">
        <v>-5.2979937672440094E-2</v>
      </c>
    </row>
    <row r="34" spans="2:16" x14ac:dyDescent="0.25">
      <c r="B34" s="136" t="s">
        <v>46</v>
      </c>
      <c r="C34" s="128" t="s">
        <v>47</v>
      </c>
      <c r="D34" s="137">
        <v>98405.118339999986</v>
      </c>
      <c r="E34" s="137">
        <v>128231.29925999993</v>
      </c>
      <c r="F34" s="138">
        <v>0.30309582898876625</v>
      </c>
      <c r="G34" s="137">
        <v>1214773.5667300008</v>
      </c>
      <c r="H34" s="137">
        <v>997934.89783000015</v>
      </c>
      <c r="I34" s="138">
        <v>-0.17850130661280336</v>
      </c>
    </row>
    <row r="35" spans="2:16" x14ac:dyDescent="0.25">
      <c r="B35" s="136" t="s">
        <v>48</v>
      </c>
      <c r="C35" s="128" t="s">
        <v>49</v>
      </c>
      <c r="D35" s="137">
        <v>94737.38413000018</v>
      </c>
      <c r="E35" s="137">
        <v>100163.68623999998</v>
      </c>
      <c r="F35" s="138">
        <v>5.7277305678545443E-2</v>
      </c>
      <c r="G35" s="137">
        <v>1035872.0492099996</v>
      </c>
      <c r="H35" s="137">
        <v>948162.90185000096</v>
      </c>
      <c r="I35" s="138">
        <v>-8.467179650893121E-2</v>
      </c>
    </row>
    <row r="36" spans="2:16" x14ac:dyDescent="0.25">
      <c r="B36" s="136" t="s">
        <v>50</v>
      </c>
      <c r="C36" s="128" t="s">
        <v>51</v>
      </c>
      <c r="D36" s="137">
        <v>69236.83270999993</v>
      </c>
      <c r="E36" s="137">
        <v>77327.471829999951</v>
      </c>
      <c r="F36" s="138">
        <v>0.11685455274778167</v>
      </c>
      <c r="G36" s="137">
        <v>835208.21763999981</v>
      </c>
      <c r="H36" s="137">
        <v>798992.13476000004</v>
      </c>
      <c r="I36" s="138">
        <v>-4.3361741557492679E-2</v>
      </c>
    </row>
    <row r="37" spans="2:16" x14ac:dyDescent="0.25">
      <c r="B37" s="136" t="s">
        <v>52</v>
      </c>
      <c r="C37" s="128" t="s">
        <v>53</v>
      </c>
      <c r="D37" s="137">
        <v>66551.935719999994</v>
      </c>
      <c r="E37" s="137">
        <v>50222.397620000011</v>
      </c>
      <c r="F37" s="138">
        <v>-0.24536533645996833</v>
      </c>
      <c r="G37" s="137">
        <v>683147.60251999984</v>
      </c>
      <c r="H37" s="137">
        <v>539339.37718000007</v>
      </c>
      <c r="I37" s="138">
        <v>-0.2105082778736527</v>
      </c>
    </row>
    <row r="38" spans="2:16" x14ac:dyDescent="0.25">
      <c r="B38" s="136" t="s">
        <v>54</v>
      </c>
      <c r="C38" s="128" t="s">
        <v>55</v>
      </c>
      <c r="D38" s="137">
        <v>17143.42452</v>
      </c>
      <c r="E38" s="137">
        <v>13879.186839999997</v>
      </c>
      <c r="F38" s="138">
        <v>-0.19040756274756263</v>
      </c>
      <c r="G38" s="137">
        <v>191133.83454000013</v>
      </c>
      <c r="H38" s="137">
        <v>157934.72872000013</v>
      </c>
      <c r="I38" s="138">
        <v>-0.17369559868821735</v>
      </c>
    </row>
    <row r="39" spans="2:16" x14ac:dyDescent="0.25">
      <c r="B39" s="136" t="s">
        <v>56</v>
      </c>
      <c r="C39" s="128" t="s">
        <v>57</v>
      </c>
      <c r="D39" s="137">
        <v>8681.0222699999995</v>
      </c>
      <c r="E39" s="137">
        <v>19019.234279999986</v>
      </c>
      <c r="F39" s="138">
        <v>1.1908979943211213</v>
      </c>
      <c r="G39" s="137">
        <v>100361.60153000006</v>
      </c>
      <c r="H39" s="137">
        <v>114129.94049000005</v>
      </c>
      <c r="I39" s="138">
        <v>0.13718731815857249</v>
      </c>
    </row>
    <row r="40" spans="2:16" x14ac:dyDescent="0.25">
      <c r="B40" s="136" t="s">
        <v>58</v>
      </c>
      <c r="C40" s="128" t="s">
        <v>59</v>
      </c>
      <c r="D40" s="137">
        <v>608.36752000000013</v>
      </c>
      <c r="E40" s="137">
        <v>683.65918000000045</v>
      </c>
      <c r="F40" s="138">
        <v>0.12376015734699365</v>
      </c>
      <c r="G40" s="137">
        <v>22125.346109999988</v>
      </c>
      <c r="H40" s="137">
        <v>61253.12782999999</v>
      </c>
      <c r="I40" s="138">
        <v>1.7684596446749108</v>
      </c>
    </row>
    <row r="41" spans="2:16" x14ac:dyDescent="0.25">
      <c r="B41" s="136" t="s">
        <v>189</v>
      </c>
      <c r="D41" s="137" t="s">
        <v>14</v>
      </c>
      <c r="E41" s="137">
        <v>1.0080000001408624</v>
      </c>
      <c r="F41" s="138" t="s">
        <v>14</v>
      </c>
      <c r="G41" s="137">
        <v>534.2646100022755</v>
      </c>
      <c r="H41" s="137">
        <v>34.495249999798837</v>
      </c>
      <c r="I41" s="138">
        <v>-0.93543414751044074</v>
      </c>
    </row>
    <row r="42" spans="2:16" x14ac:dyDescent="0.25">
      <c r="B42" s="142" t="s">
        <v>60</v>
      </c>
      <c r="C42" s="143"/>
      <c r="D42" s="144">
        <v>34640.463229999994</v>
      </c>
      <c r="E42" s="144">
        <v>65786.431060000003</v>
      </c>
      <c r="F42" s="145">
        <v>0.89912099682969548</v>
      </c>
      <c r="G42" s="144">
        <v>948547.22147000011</v>
      </c>
      <c r="H42" s="144">
        <v>672804.17331999983</v>
      </c>
      <c r="I42" s="145">
        <v>-0.2907003909859866</v>
      </c>
      <c r="L42" s="135"/>
      <c r="M42" s="135"/>
      <c r="N42" s="135"/>
      <c r="O42" s="135"/>
      <c r="P42" s="135"/>
    </row>
    <row r="43" spans="2:16" x14ac:dyDescent="0.25">
      <c r="B43" s="136" t="s">
        <v>61</v>
      </c>
      <c r="C43" s="128" t="s">
        <v>62</v>
      </c>
      <c r="D43" s="137">
        <v>30194.564989999999</v>
      </c>
      <c r="E43" s="137">
        <v>61935.808690000005</v>
      </c>
      <c r="F43" s="138">
        <v>1.0512237454161781</v>
      </c>
      <c r="G43" s="137">
        <v>890630.13392000005</v>
      </c>
      <c r="H43" s="137">
        <v>628578.83825999987</v>
      </c>
      <c r="I43" s="138">
        <v>-0.2942313376559732</v>
      </c>
    </row>
    <row r="44" spans="2:16" x14ac:dyDescent="0.25">
      <c r="B44" s="136" t="s">
        <v>63</v>
      </c>
      <c r="C44" s="128" t="s">
        <v>64</v>
      </c>
      <c r="D44" s="137">
        <v>2577.0980400000008</v>
      </c>
      <c r="E44" s="137">
        <v>1919.8534700000002</v>
      </c>
      <c r="F44" s="138">
        <v>-0.25503281590327093</v>
      </c>
      <c r="G44" s="137">
        <v>20155.745610000002</v>
      </c>
      <c r="H44" s="137">
        <v>12922.387430000008</v>
      </c>
      <c r="I44" s="138">
        <v>-0.35887326224296362</v>
      </c>
    </row>
    <row r="45" spans="2:16" x14ac:dyDescent="0.25">
      <c r="B45" s="136" t="s">
        <v>65</v>
      </c>
      <c r="C45" s="128" t="s">
        <v>66</v>
      </c>
      <c r="D45" s="137">
        <v>1551.5840000000005</v>
      </c>
      <c r="E45" s="137">
        <v>1308.3579199999999</v>
      </c>
      <c r="F45" s="138">
        <v>-0.1567598531565165</v>
      </c>
      <c r="G45" s="137">
        <v>15965.419370000012</v>
      </c>
      <c r="H45" s="137">
        <v>15488.179170000005</v>
      </c>
      <c r="I45" s="138">
        <v>-2.9892118017066975E-2</v>
      </c>
    </row>
    <row r="46" spans="2:16" x14ac:dyDescent="0.25">
      <c r="B46" s="136" t="s">
        <v>201</v>
      </c>
      <c r="C46" s="128" t="s">
        <v>202</v>
      </c>
      <c r="D46" s="137">
        <v>0.16313999999999998</v>
      </c>
      <c r="E46" s="137">
        <v>0</v>
      </c>
      <c r="F46" s="138">
        <v>-1</v>
      </c>
      <c r="G46" s="137">
        <v>12550.162680000003</v>
      </c>
      <c r="H46" s="137">
        <v>8043.477179999998</v>
      </c>
      <c r="I46" s="138">
        <v>-0.35909379144398501</v>
      </c>
    </row>
    <row r="47" spans="2:16" x14ac:dyDescent="0.25">
      <c r="B47" s="136" t="s">
        <v>274</v>
      </c>
      <c r="C47" s="128" t="s">
        <v>275</v>
      </c>
      <c r="D47" s="137">
        <v>1.0124</v>
      </c>
      <c r="E47" s="137">
        <v>61.304199999999994</v>
      </c>
      <c r="F47" s="138">
        <v>59.553338601343341</v>
      </c>
      <c r="G47" s="137">
        <v>4459.9386099999992</v>
      </c>
      <c r="H47" s="137">
        <v>978.59807000000012</v>
      </c>
      <c r="I47" s="138">
        <v>-0.78058037215897902</v>
      </c>
    </row>
    <row r="48" spans="2:16" x14ac:dyDescent="0.25">
      <c r="B48" s="136" t="s">
        <v>67</v>
      </c>
      <c r="C48" s="128" t="s">
        <v>68</v>
      </c>
      <c r="D48" s="137">
        <v>280.22649999999993</v>
      </c>
      <c r="E48" s="137">
        <v>559.15880000000004</v>
      </c>
      <c r="F48" s="138">
        <v>0.99538159310415031</v>
      </c>
      <c r="G48" s="137">
        <v>4364.3475999999991</v>
      </c>
      <c r="H48" s="137">
        <v>4259.4535099999985</v>
      </c>
      <c r="I48" s="138">
        <v>-2.4034311565834195E-2</v>
      </c>
    </row>
    <row r="49" spans="2:16" x14ac:dyDescent="0.25">
      <c r="B49" s="136" t="s">
        <v>189</v>
      </c>
      <c r="D49" s="137">
        <v>35.814159999996946</v>
      </c>
      <c r="E49" s="137">
        <v>1.9479799999971874</v>
      </c>
      <c r="F49" s="138">
        <v>-0.94560866428258117</v>
      </c>
      <c r="G49" s="137">
        <v>421.47368000005838</v>
      </c>
      <c r="H49" s="137">
        <v>2533.2396999999332</v>
      </c>
      <c r="I49" s="138">
        <v>5.0104339136896581</v>
      </c>
    </row>
    <row r="50" spans="2:16" x14ac:dyDescent="0.25">
      <c r="B50" s="142" t="s">
        <v>69</v>
      </c>
      <c r="C50" s="143"/>
      <c r="D50" s="144">
        <v>27.854679999999995</v>
      </c>
      <c r="E50" s="144">
        <v>11.777100000000001</v>
      </c>
      <c r="F50" s="145">
        <v>-0.57719492738742639</v>
      </c>
      <c r="G50" s="144">
        <v>2898.1123299999999</v>
      </c>
      <c r="H50" s="144">
        <v>263.03449999999998</v>
      </c>
      <c r="I50" s="145">
        <v>-0.909239370304187</v>
      </c>
    </row>
    <row r="51" spans="2:16" x14ac:dyDescent="0.25">
      <c r="B51" s="139" t="s">
        <v>70</v>
      </c>
      <c r="C51" s="139"/>
      <c r="D51" s="140">
        <v>1584762.2863399968</v>
      </c>
      <c r="E51" s="140">
        <v>1641569.4714599999</v>
      </c>
      <c r="F51" s="141">
        <v>3.5845871402706751E-2</v>
      </c>
      <c r="G51" s="140">
        <v>20065868.50389006</v>
      </c>
      <c r="H51" s="140">
        <v>19072318.700009994</v>
      </c>
      <c r="I51" s="141">
        <v>-4.9514418161738259E-2</v>
      </c>
      <c r="L51" s="135"/>
      <c r="M51" s="135"/>
      <c r="N51" s="135"/>
      <c r="O51" s="135"/>
      <c r="P51" s="135"/>
    </row>
    <row r="52" spans="2:16" x14ac:dyDescent="0.25">
      <c r="B52" s="136" t="s">
        <v>71</v>
      </c>
      <c r="C52" s="128" t="s">
        <v>72</v>
      </c>
      <c r="D52" s="137">
        <v>1082396.4607399967</v>
      </c>
      <c r="E52" s="137">
        <v>1088449.58687</v>
      </c>
      <c r="F52" s="138">
        <v>5.592337326994711E-3</v>
      </c>
      <c r="G52" s="137">
        <v>12986006.363180064</v>
      </c>
      <c r="H52" s="137">
        <v>12501298.939429997</v>
      </c>
      <c r="I52" s="138">
        <v>-3.7325364719085978E-2</v>
      </c>
    </row>
    <row r="53" spans="2:16" x14ac:dyDescent="0.25">
      <c r="B53" s="136" t="s">
        <v>75</v>
      </c>
      <c r="C53" s="128" t="s">
        <v>76</v>
      </c>
      <c r="D53" s="137">
        <v>121065.9937100001</v>
      </c>
      <c r="E53" s="137">
        <v>149651.42967000001</v>
      </c>
      <c r="F53" s="138">
        <v>0.23611449494622821</v>
      </c>
      <c r="G53" s="137">
        <v>1886190.1049599985</v>
      </c>
      <c r="H53" s="137">
        <v>1637717.5506599969</v>
      </c>
      <c r="I53" s="138">
        <v>-0.13173250864088862</v>
      </c>
    </row>
    <row r="54" spans="2:16" x14ac:dyDescent="0.25">
      <c r="B54" s="136" t="s">
        <v>73</v>
      </c>
      <c r="C54" s="128" t="s">
        <v>74</v>
      </c>
      <c r="D54" s="137">
        <v>121571.62011000002</v>
      </c>
      <c r="E54" s="137">
        <v>116685.45553999991</v>
      </c>
      <c r="F54" s="138">
        <v>-4.0191654644225576E-2</v>
      </c>
      <c r="G54" s="137">
        <v>1664652.0986799987</v>
      </c>
      <c r="H54" s="137">
        <v>1586646.9192300008</v>
      </c>
      <c r="I54" s="138">
        <v>-4.6859748960069662E-2</v>
      </c>
    </row>
    <row r="55" spans="2:16" x14ac:dyDescent="0.25">
      <c r="B55" s="136" t="s">
        <v>77</v>
      </c>
      <c r="C55" s="128" t="s">
        <v>78</v>
      </c>
      <c r="D55" s="137">
        <v>73578.778049999964</v>
      </c>
      <c r="E55" s="137">
        <v>64036.080300000023</v>
      </c>
      <c r="F55" s="138">
        <v>-0.12969361550847264</v>
      </c>
      <c r="G55" s="137">
        <v>687139.70345999941</v>
      </c>
      <c r="H55" s="137">
        <v>702937.3861599993</v>
      </c>
      <c r="I55" s="138">
        <v>2.2990496139944739E-2</v>
      </c>
    </row>
    <row r="56" spans="2:16" x14ac:dyDescent="0.25">
      <c r="B56" s="136" t="s">
        <v>79</v>
      </c>
      <c r="C56" s="128" t="s">
        <v>80</v>
      </c>
      <c r="D56" s="137">
        <v>37910.804120000001</v>
      </c>
      <c r="E56" s="137">
        <v>38135.467120000001</v>
      </c>
      <c r="F56" s="138">
        <v>5.9260942946203184E-3</v>
      </c>
      <c r="G56" s="137">
        <v>677744.5287599992</v>
      </c>
      <c r="H56" s="137">
        <v>605065.46408000053</v>
      </c>
      <c r="I56" s="138">
        <v>-0.10723666749914193</v>
      </c>
    </row>
    <row r="57" spans="2:16" x14ac:dyDescent="0.25">
      <c r="B57" s="136" t="s">
        <v>81</v>
      </c>
      <c r="C57" s="128" t="s">
        <v>82</v>
      </c>
      <c r="D57" s="137">
        <v>40907.545840000021</v>
      </c>
      <c r="E57" s="137">
        <v>56514.389169999988</v>
      </c>
      <c r="F57" s="138">
        <v>0.38151502392840586</v>
      </c>
      <c r="G57" s="137">
        <v>556524.88346000074</v>
      </c>
      <c r="H57" s="137">
        <v>603813.38875999989</v>
      </c>
      <c r="I57" s="138">
        <v>8.4971052877275202E-2</v>
      </c>
    </row>
    <row r="58" spans="2:16" x14ac:dyDescent="0.25">
      <c r="B58" s="136" t="s">
        <v>90</v>
      </c>
      <c r="C58" s="128" t="s">
        <v>91</v>
      </c>
      <c r="D58" s="137">
        <v>11974.752149999986</v>
      </c>
      <c r="E58" s="137">
        <v>19807.483849999997</v>
      </c>
      <c r="F58" s="138">
        <v>0.65410386802870246</v>
      </c>
      <c r="G58" s="137">
        <v>278936.37623999984</v>
      </c>
      <c r="H58" s="137">
        <v>184201.24302000014</v>
      </c>
      <c r="I58" s="138">
        <v>-0.33962989874970118</v>
      </c>
    </row>
    <row r="59" spans="2:16" x14ac:dyDescent="0.25">
      <c r="B59" s="136" t="s">
        <v>85</v>
      </c>
      <c r="C59" s="128" t="s">
        <v>85</v>
      </c>
      <c r="D59" s="137">
        <v>19597.098790000004</v>
      </c>
      <c r="E59" s="137">
        <v>21725.901560000042</v>
      </c>
      <c r="F59" s="138">
        <v>0.10862846550971732</v>
      </c>
      <c r="G59" s="137">
        <v>270123.14340000023</v>
      </c>
      <c r="H59" s="137">
        <v>244002.19152000043</v>
      </c>
      <c r="I59" s="138">
        <v>-9.6700162567409917E-2</v>
      </c>
    </row>
    <row r="60" spans="2:16" x14ac:dyDescent="0.25">
      <c r="B60" s="136" t="s">
        <v>86</v>
      </c>
      <c r="C60" s="128" t="s">
        <v>87</v>
      </c>
      <c r="D60" s="137">
        <v>17667.272140000001</v>
      </c>
      <c r="E60" s="137">
        <v>24570.804439999993</v>
      </c>
      <c r="F60" s="138">
        <v>0.39075258734311835</v>
      </c>
      <c r="G60" s="137">
        <v>236654.61072000023</v>
      </c>
      <c r="H60" s="137">
        <v>298145.53915999987</v>
      </c>
      <c r="I60" s="138">
        <v>0.25983406050243035</v>
      </c>
    </row>
    <row r="61" spans="2:16" x14ac:dyDescent="0.25">
      <c r="B61" s="136" t="s">
        <v>88</v>
      </c>
      <c r="C61" s="128" t="s">
        <v>89</v>
      </c>
      <c r="D61" s="137">
        <v>16887.807119999987</v>
      </c>
      <c r="E61" s="137">
        <v>15157.982629999995</v>
      </c>
      <c r="F61" s="138">
        <v>-0.10243037936828314</v>
      </c>
      <c r="G61" s="137">
        <v>169969.70041000008</v>
      </c>
      <c r="H61" s="137">
        <v>157191.81194999989</v>
      </c>
      <c r="I61" s="138">
        <v>-7.5177448858104887E-2</v>
      </c>
    </row>
    <row r="62" spans="2:16" x14ac:dyDescent="0.25">
      <c r="B62" s="136" t="s">
        <v>83</v>
      </c>
      <c r="C62" s="128" t="s">
        <v>84</v>
      </c>
      <c r="D62" s="137">
        <v>9447.9226000000035</v>
      </c>
      <c r="E62" s="137">
        <v>10706.300550000002</v>
      </c>
      <c r="F62" s="138">
        <v>0.13319096729264038</v>
      </c>
      <c r="G62" s="137">
        <v>147461.1926000001</v>
      </c>
      <c r="H62" s="137">
        <v>158327.20145999995</v>
      </c>
      <c r="I62" s="138">
        <v>7.3687243866762606E-2</v>
      </c>
    </row>
    <row r="63" spans="2:16" x14ac:dyDescent="0.25">
      <c r="B63" s="136" t="s">
        <v>106</v>
      </c>
      <c r="C63" s="128" t="s">
        <v>107</v>
      </c>
      <c r="D63" s="137">
        <v>1517.9082500000002</v>
      </c>
      <c r="E63" s="137">
        <v>2556.3074199999996</v>
      </c>
      <c r="F63" s="138">
        <v>0.6840987721095787</v>
      </c>
      <c r="G63" s="137">
        <v>138898.03031</v>
      </c>
      <c r="H63" s="137">
        <v>15875.539349999994</v>
      </c>
      <c r="I63" s="138">
        <v>-0.88570363946437458</v>
      </c>
    </row>
    <row r="64" spans="2:16" x14ac:dyDescent="0.25">
      <c r="B64" s="136" t="s">
        <v>100</v>
      </c>
      <c r="C64" s="128" t="s">
        <v>101</v>
      </c>
      <c r="D64" s="137">
        <v>7380.3447299999998</v>
      </c>
      <c r="E64" s="137">
        <v>4714.7998399999988</v>
      </c>
      <c r="F64" s="138">
        <v>-0.36116807378454274</v>
      </c>
      <c r="G64" s="137">
        <v>73868.326089999959</v>
      </c>
      <c r="H64" s="137">
        <v>64738.326309999989</v>
      </c>
      <c r="I64" s="138">
        <v>-0.12359830340376371</v>
      </c>
    </row>
    <row r="65" spans="2:16" x14ac:dyDescent="0.25">
      <c r="B65" s="136" t="s">
        <v>96</v>
      </c>
      <c r="C65" s="128" t="s">
        <v>97</v>
      </c>
      <c r="D65" s="137">
        <v>4039.2719300000008</v>
      </c>
      <c r="E65" s="137">
        <v>4454.3202000000001</v>
      </c>
      <c r="F65" s="138">
        <v>0.10275323800742459</v>
      </c>
      <c r="G65" s="137">
        <v>63702.87208000003</v>
      </c>
      <c r="H65" s="137">
        <v>54635.097040000081</v>
      </c>
      <c r="I65" s="138">
        <v>-0.14234483852803934</v>
      </c>
    </row>
    <row r="66" spans="2:16" x14ac:dyDescent="0.25">
      <c r="B66" s="136" t="s">
        <v>102</v>
      </c>
      <c r="C66" s="128" t="s">
        <v>103</v>
      </c>
      <c r="D66" s="137">
        <v>4314.0603699999992</v>
      </c>
      <c r="E66" s="137">
        <v>6004.3997800000006</v>
      </c>
      <c r="F66" s="138">
        <v>0.39182099113740537</v>
      </c>
      <c r="G66" s="137">
        <v>49885.552270000044</v>
      </c>
      <c r="H66" s="137">
        <v>46668.715290000036</v>
      </c>
      <c r="I66" s="138">
        <v>-6.4484341329714714E-2</v>
      </c>
    </row>
    <row r="67" spans="2:16" x14ac:dyDescent="0.25">
      <c r="B67" s="136" t="s">
        <v>94</v>
      </c>
      <c r="C67" s="128" t="s">
        <v>95</v>
      </c>
      <c r="D67" s="137">
        <v>3499.6047999999996</v>
      </c>
      <c r="E67" s="137">
        <v>6061.2924299999977</v>
      </c>
      <c r="F67" s="138">
        <v>0.73199340394092449</v>
      </c>
      <c r="G67" s="137">
        <v>47456.258600000023</v>
      </c>
      <c r="H67" s="137">
        <v>68789.242809999923</v>
      </c>
      <c r="I67" s="138">
        <v>0.44952941591564682</v>
      </c>
    </row>
    <row r="68" spans="2:16" x14ac:dyDescent="0.25">
      <c r="B68" s="136" t="s">
        <v>92</v>
      </c>
      <c r="C68" s="128" t="s">
        <v>93</v>
      </c>
      <c r="D68" s="137">
        <v>3343.8837699999995</v>
      </c>
      <c r="E68" s="137">
        <v>4032.5140200000001</v>
      </c>
      <c r="F68" s="138">
        <v>0.20593725660506457</v>
      </c>
      <c r="G68" s="137">
        <v>41315.975690000007</v>
      </c>
      <c r="H68" s="137">
        <v>43138.117130000006</v>
      </c>
      <c r="I68" s="138">
        <v>4.4102587669036339E-2</v>
      </c>
    </row>
    <row r="69" spans="2:16" x14ac:dyDescent="0.25">
      <c r="B69" s="136" t="s">
        <v>104</v>
      </c>
      <c r="C69" s="128" t="s">
        <v>105</v>
      </c>
      <c r="D69" s="137">
        <v>1800.3074699999995</v>
      </c>
      <c r="E69" s="137">
        <v>1894.9215499999998</v>
      </c>
      <c r="F69" s="138">
        <v>5.2554400610247042E-2</v>
      </c>
      <c r="G69" s="137">
        <v>39212.615900000012</v>
      </c>
      <c r="H69" s="137">
        <v>26563.045189999997</v>
      </c>
      <c r="I69" s="138">
        <v>-0.32258931008986858</v>
      </c>
    </row>
    <row r="70" spans="2:16" x14ac:dyDescent="0.25">
      <c r="B70" s="136" t="s">
        <v>98</v>
      </c>
      <c r="C70" s="128" t="s">
        <v>99</v>
      </c>
      <c r="D70" s="137">
        <v>2850.8977199999999</v>
      </c>
      <c r="E70" s="137">
        <v>3384.0438399999998</v>
      </c>
      <c r="F70" s="138">
        <v>0.18700990788263</v>
      </c>
      <c r="G70" s="137">
        <v>23435.489890000004</v>
      </c>
      <c r="H70" s="137">
        <v>31925.071240000008</v>
      </c>
      <c r="I70" s="138">
        <v>0.36225320613513329</v>
      </c>
    </row>
    <row r="71" spans="2:16" x14ac:dyDescent="0.25">
      <c r="B71" s="136" t="s">
        <v>108</v>
      </c>
      <c r="C71" s="128" t="s">
        <v>109</v>
      </c>
      <c r="D71" s="137">
        <v>1624.6335699999995</v>
      </c>
      <c r="E71" s="137">
        <v>1513.88221</v>
      </c>
      <c r="F71" s="138">
        <v>-6.8170055109719019E-2</v>
      </c>
      <c r="G71" s="137">
        <v>15601.308500000012</v>
      </c>
      <c r="H71" s="137">
        <v>11172.688649999987</v>
      </c>
      <c r="I71" s="138">
        <v>-0.28386207797890933</v>
      </c>
    </row>
    <row r="72" spans="2:16" x14ac:dyDescent="0.25">
      <c r="B72" s="136" t="s">
        <v>276</v>
      </c>
      <c r="C72" s="128" t="s">
        <v>277</v>
      </c>
      <c r="D72" s="137">
        <v>895.85014999999999</v>
      </c>
      <c r="E72" s="137">
        <v>3.0873400000000002</v>
      </c>
      <c r="F72" s="138">
        <v>-0.99655373167041383</v>
      </c>
      <c r="G72" s="137">
        <v>3177.7139599999996</v>
      </c>
      <c r="H72" s="137">
        <v>16741.04839</v>
      </c>
      <c r="I72" s="138">
        <v>4.2682678808510515</v>
      </c>
    </row>
    <row r="73" spans="2:16" x14ac:dyDescent="0.25">
      <c r="B73" s="136" t="s">
        <v>189</v>
      </c>
      <c r="D73" s="137">
        <v>489.46821000006901</v>
      </c>
      <c r="E73" s="137">
        <v>1509.0211299999539</v>
      </c>
      <c r="F73" s="138">
        <v>2.0829808742834213</v>
      </c>
      <c r="G73" s="137">
        <v>7911.6547299994545</v>
      </c>
      <c r="H73" s="137">
        <v>12724.173180000696</v>
      </c>
      <c r="I73" s="138">
        <v>0.60828216273810698</v>
      </c>
    </row>
    <row r="74" spans="2:16" x14ac:dyDescent="0.25">
      <c r="B74" s="139" t="s">
        <v>110</v>
      </c>
      <c r="C74" s="139"/>
      <c r="D74" s="140">
        <v>856879.59762999986</v>
      </c>
      <c r="E74" s="140">
        <v>839569.21885000018</v>
      </c>
      <c r="F74" s="141">
        <v>-2.0201646564905484E-2</v>
      </c>
      <c r="G74" s="140">
        <v>9501157.2424700018</v>
      </c>
      <c r="H74" s="140">
        <v>9606464.2049199939</v>
      </c>
      <c r="I74" s="141">
        <v>1.1083593267909708E-2</v>
      </c>
      <c r="J74" s="143"/>
      <c r="L74" s="135"/>
      <c r="M74" s="135"/>
      <c r="N74" s="135"/>
      <c r="O74" s="135"/>
      <c r="P74" s="135"/>
    </row>
    <row r="75" spans="2:16" x14ac:dyDescent="0.25">
      <c r="B75" s="136" t="s">
        <v>111</v>
      </c>
      <c r="C75" s="128" t="s">
        <v>112</v>
      </c>
      <c r="D75" s="137">
        <v>220073.13252999962</v>
      </c>
      <c r="E75" s="137">
        <v>210592.83388999966</v>
      </c>
      <c r="F75" s="138">
        <v>-4.3077946549007484E-2</v>
      </c>
      <c r="G75" s="137">
        <v>2343922.6917300024</v>
      </c>
      <c r="H75" s="137">
        <v>2247116.7603200027</v>
      </c>
      <c r="I75" s="138">
        <v>-4.1300820949239245E-2</v>
      </c>
    </row>
    <row r="76" spans="2:16" x14ac:dyDescent="0.25">
      <c r="B76" s="136" t="s">
        <v>113</v>
      </c>
      <c r="C76" s="128" t="s">
        <v>114</v>
      </c>
      <c r="D76" s="137">
        <v>152110.83489000009</v>
      </c>
      <c r="E76" s="137">
        <v>105965.32170000016</v>
      </c>
      <c r="F76" s="138">
        <v>-0.30336769384883294</v>
      </c>
      <c r="G76" s="137">
        <v>1506715.5942900034</v>
      </c>
      <c r="H76" s="137">
        <v>1494350.5285899995</v>
      </c>
      <c r="I76" s="138">
        <v>-8.2066355102872347E-3</v>
      </c>
    </row>
    <row r="77" spans="2:16" x14ac:dyDescent="0.25">
      <c r="B77" s="136" t="s">
        <v>117</v>
      </c>
      <c r="C77" s="128" t="s">
        <v>118</v>
      </c>
      <c r="D77" s="137">
        <v>86434.335520000022</v>
      </c>
      <c r="E77" s="137">
        <v>101076.42122999998</v>
      </c>
      <c r="F77" s="138">
        <v>0.16940126423036972</v>
      </c>
      <c r="G77" s="137">
        <v>1014109.9648099995</v>
      </c>
      <c r="H77" s="137">
        <v>1140586.824139996</v>
      </c>
      <c r="I77" s="138">
        <v>0.12471710536213183</v>
      </c>
    </row>
    <row r="78" spans="2:16" x14ac:dyDescent="0.25">
      <c r="B78" s="136" t="s">
        <v>115</v>
      </c>
      <c r="C78" s="128" t="s">
        <v>116</v>
      </c>
      <c r="D78" s="137">
        <v>89086.773290000114</v>
      </c>
      <c r="E78" s="137">
        <v>93786.510330000194</v>
      </c>
      <c r="F78" s="138">
        <v>5.2754599436453269E-2</v>
      </c>
      <c r="G78" s="137">
        <v>1162557.1771599974</v>
      </c>
      <c r="H78" s="137">
        <v>1073545.2989099992</v>
      </c>
      <c r="I78" s="138">
        <v>-7.6565591782285225E-2</v>
      </c>
    </row>
    <row r="79" spans="2:16" x14ac:dyDescent="0.25">
      <c r="B79" s="136" t="s">
        <v>121</v>
      </c>
      <c r="C79" s="128" t="s">
        <v>122</v>
      </c>
      <c r="D79" s="137">
        <v>43011.275709999965</v>
      </c>
      <c r="E79" s="137">
        <v>30007.390759999998</v>
      </c>
      <c r="F79" s="138">
        <v>-0.30233664859600085</v>
      </c>
      <c r="G79" s="137">
        <v>362528.83434999973</v>
      </c>
      <c r="H79" s="137">
        <v>477596.3364599995</v>
      </c>
      <c r="I79" s="138">
        <v>0.31740234488192193</v>
      </c>
    </row>
    <row r="80" spans="2:16" x14ac:dyDescent="0.25">
      <c r="B80" s="136" t="s">
        <v>119</v>
      </c>
      <c r="C80" s="128" t="s">
        <v>120</v>
      </c>
      <c r="D80" s="137">
        <v>39582.842710000041</v>
      </c>
      <c r="E80" s="137">
        <v>40972.362330000025</v>
      </c>
      <c r="F80" s="138">
        <v>3.5104088662357293E-2</v>
      </c>
      <c r="G80" s="137">
        <v>538689.90135000052</v>
      </c>
      <c r="H80" s="137">
        <v>462847.86000000004</v>
      </c>
      <c r="I80" s="138">
        <v>-0.14078979605879779</v>
      </c>
    </row>
    <row r="81" spans="2:9" x14ac:dyDescent="0.25">
      <c r="B81" s="136" t="s">
        <v>125</v>
      </c>
      <c r="C81" s="128" t="s">
        <v>126</v>
      </c>
      <c r="D81" s="137">
        <v>31033.887350000023</v>
      </c>
      <c r="E81" s="137">
        <v>35124.268839999939</v>
      </c>
      <c r="F81" s="138">
        <v>0.13180371004987596</v>
      </c>
      <c r="G81" s="137">
        <v>365063.57049000013</v>
      </c>
      <c r="H81" s="137">
        <v>367360.25501999946</v>
      </c>
      <c r="I81" s="138">
        <v>6.29119067376853E-3</v>
      </c>
    </row>
    <row r="82" spans="2:9" x14ac:dyDescent="0.25">
      <c r="B82" s="136" t="s">
        <v>123</v>
      </c>
      <c r="C82" s="128" t="s">
        <v>124</v>
      </c>
      <c r="D82" s="137">
        <v>36168.321670000005</v>
      </c>
      <c r="E82" s="137">
        <v>37340.19954999999</v>
      </c>
      <c r="F82" s="138">
        <v>3.2400670694432733E-2</v>
      </c>
      <c r="G82" s="137">
        <v>371359.86422999948</v>
      </c>
      <c r="H82" s="137">
        <v>336497.97566999967</v>
      </c>
      <c r="I82" s="138">
        <v>-9.3876296062000708E-2</v>
      </c>
    </row>
    <row r="83" spans="2:9" x14ac:dyDescent="0.25">
      <c r="B83" s="136" t="s">
        <v>131</v>
      </c>
      <c r="C83" s="128" t="s">
        <v>132</v>
      </c>
      <c r="D83" s="137">
        <v>13731.17524999998</v>
      </c>
      <c r="E83" s="137">
        <v>13926.963040000017</v>
      </c>
      <c r="F83" s="138">
        <v>1.4258633105715913E-2</v>
      </c>
      <c r="G83" s="137">
        <v>175956.07096000004</v>
      </c>
      <c r="H83" s="137">
        <v>292120.01403999986</v>
      </c>
      <c r="I83" s="138">
        <v>0.66018718448428693</v>
      </c>
    </row>
    <row r="84" spans="2:9" x14ac:dyDescent="0.25">
      <c r="B84" s="136" t="s">
        <v>127</v>
      </c>
      <c r="C84" s="128" t="s">
        <v>128</v>
      </c>
      <c r="D84" s="137">
        <v>25693.885049999983</v>
      </c>
      <c r="E84" s="137">
        <v>22884.767510000005</v>
      </c>
      <c r="F84" s="138">
        <v>-0.10933019800366778</v>
      </c>
      <c r="G84" s="137">
        <v>293642.18797000014</v>
      </c>
      <c r="H84" s="137">
        <v>265537.01579000003</v>
      </c>
      <c r="I84" s="138">
        <v>-9.5712310190494379E-2</v>
      </c>
    </row>
    <row r="85" spans="2:9" x14ac:dyDescent="0.25">
      <c r="B85" s="136" t="s">
        <v>129</v>
      </c>
      <c r="C85" s="128" t="s">
        <v>130</v>
      </c>
      <c r="D85" s="137">
        <v>20027.096390000017</v>
      </c>
      <c r="E85" s="137">
        <v>21447.609139999986</v>
      </c>
      <c r="F85" s="138">
        <v>7.0929540775030331E-2</v>
      </c>
      <c r="G85" s="137">
        <v>290744.97667999961</v>
      </c>
      <c r="H85" s="137">
        <v>245811.0289499996</v>
      </c>
      <c r="I85" s="138">
        <v>-0.15454763223460716</v>
      </c>
    </row>
    <row r="86" spans="2:9" x14ac:dyDescent="0.25">
      <c r="B86" s="136" t="s">
        <v>137</v>
      </c>
      <c r="C86" s="128" t="s">
        <v>138</v>
      </c>
      <c r="D86" s="137">
        <v>12027.997490000003</v>
      </c>
      <c r="E86" s="137">
        <v>6713.5879500000037</v>
      </c>
      <c r="F86" s="138">
        <v>-0.44183660201279257</v>
      </c>
      <c r="G86" s="137">
        <v>152235.14770999993</v>
      </c>
      <c r="H86" s="137">
        <v>130804.71498999993</v>
      </c>
      <c r="I86" s="138">
        <v>-0.14077191136454154</v>
      </c>
    </row>
    <row r="87" spans="2:9" x14ac:dyDescent="0.25">
      <c r="B87" s="136" t="s">
        <v>135</v>
      </c>
      <c r="C87" s="128" t="s">
        <v>136</v>
      </c>
      <c r="D87" s="137">
        <v>11766.734480000001</v>
      </c>
      <c r="E87" s="137">
        <v>11263.118119999999</v>
      </c>
      <c r="F87" s="138">
        <v>-4.2800010559939289E-2</v>
      </c>
      <c r="G87" s="137">
        <v>119086.80245000009</v>
      </c>
      <c r="H87" s="137">
        <v>129280.93467000008</v>
      </c>
      <c r="I87" s="138">
        <v>8.5602535379855418E-2</v>
      </c>
    </row>
    <row r="88" spans="2:9" x14ac:dyDescent="0.25">
      <c r="B88" s="136" t="s">
        <v>133</v>
      </c>
      <c r="C88" s="128" t="s">
        <v>134</v>
      </c>
      <c r="D88" s="137">
        <v>9336.128880000002</v>
      </c>
      <c r="E88" s="137">
        <v>7327.3362199999992</v>
      </c>
      <c r="F88" s="138">
        <v>-0.21516333866205181</v>
      </c>
      <c r="G88" s="137">
        <v>70753.702520000021</v>
      </c>
      <c r="H88" s="137">
        <v>106148.19016000001</v>
      </c>
      <c r="I88" s="138">
        <v>0.50024926441121575</v>
      </c>
    </row>
    <row r="89" spans="2:9" x14ac:dyDescent="0.25">
      <c r="B89" s="136" t="s">
        <v>139</v>
      </c>
      <c r="C89" s="128" t="s">
        <v>140</v>
      </c>
      <c r="D89" s="137">
        <v>9258.4876399999976</v>
      </c>
      <c r="E89" s="137">
        <v>8986.0831300000045</v>
      </c>
      <c r="F89" s="138">
        <v>-2.9422138970419696E-2</v>
      </c>
      <c r="G89" s="137">
        <v>104276.43464000009</v>
      </c>
      <c r="H89" s="137">
        <v>99060.147160000008</v>
      </c>
      <c r="I89" s="138">
        <v>-5.002364626301805E-2</v>
      </c>
    </row>
    <row r="90" spans="2:9" x14ac:dyDescent="0.25">
      <c r="B90" s="136" t="s">
        <v>141</v>
      </c>
      <c r="C90" s="128" t="s">
        <v>142</v>
      </c>
      <c r="D90" s="137">
        <v>3780.9348699999987</v>
      </c>
      <c r="E90" s="137">
        <v>30730.424749999998</v>
      </c>
      <c r="F90" s="138">
        <v>7.1277318458543064</v>
      </c>
      <c r="G90" s="137">
        <v>48452.459489999965</v>
      </c>
      <c r="H90" s="137">
        <v>84431.322889999938</v>
      </c>
      <c r="I90" s="138">
        <v>0.74256010486785717</v>
      </c>
    </row>
    <row r="91" spans="2:9" x14ac:dyDescent="0.25">
      <c r="B91" s="136" t="s">
        <v>147</v>
      </c>
      <c r="C91" s="128" t="s">
        <v>148</v>
      </c>
      <c r="D91" s="137">
        <v>2910.5316300000009</v>
      </c>
      <c r="E91" s="137">
        <v>2855.9410900000007</v>
      </c>
      <c r="F91" s="138">
        <v>-1.8756209153446009E-2</v>
      </c>
      <c r="G91" s="137">
        <v>21613.18259</v>
      </c>
      <c r="H91" s="137">
        <v>39999.381340000036</v>
      </c>
      <c r="I91" s="138">
        <v>0.85069372238158825</v>
      </c>
    </row>
    <row r="92" spans="2:9" x14ac:dyDescent="0.25">
      <c r="B92" s="136" t="s">
        <v>143</v>
      </c>
      <c r="C92" s="128" t="s">
        <v>144</v>
      </c>
      <c r="D92" s="137">
        <v>1974.84095</v>
      </c>
      <c r="E92" s="137">
        <v>701.12542999999971</v>
      </c>
      <c r="F92" s="138">
        <v>-0.64497119122428581</v>
      </c>
      <c r="G92" s="137">
        <v>14506.723290000005</v>
      </c>
      <c r="H92" s="137">
        <v>31691.056450000007</v>
      </c>
      <c r="I92" s="138">
        <v>1.1845771658059934</v>
      </c>
    </row>
    <row r="93" spans="2:9" x14ac:dyDescent="0.25">
      <c r="B93" s="136" t="s">
        <v>278</v>
      </c>
      <c r="C93" s="128" t="s">
        <v>279</v>
      </c>
      <c r="D93" s="137">
        <v>1292.5767899999998</v>
      </c>
      <c r="E93" s="137">
        <v>1596.8168000000005</v>
      </c>
      <c r="F93" s="138">
        <v>0.23537480508218062</v>
      </c>
      <c r="G93" s="137">
        <v>13136.134649999996</v>
      </c>
      <c r="H93" s="137">
        <v>17476.552589999981</v>
      </c>
      <c r="I93" s="138">
        <v>0.33041819801991645</v>
      </c>
    </row>
    <row r="94" spans="2:9" x14ac:dyDescent="0.25">
      <c r="B94" s="136" t="s">
        <v>145</v>
      </c>
      <c r="C94" s="128" t="s">
        <v>146</v>
      </c>
      <c r="D94" s="137">
        <v>642.17133000000001</v>
      </c>
      <c r="E94" s="137">
        <v>989.04419000000007</v>
      </c>
      <c r="F94" s="138">
        <v>0.54015625393927202</v>
      </c>
      <c r="G94" s="137">
        <v>15154.169259999997</v>
      </c>
      <c r="H94" s="137">
        <v>16985.883799999992</v>
      </c>
      <c r="I94" s="138">
        <v>0.1208719863539386</v>
      </c>
    </row>
    <row r="95" spans="2:9" x14ac:dyDescent="0.25">
      <c r="B95" s="136" t="s">
        <v>149</v>
      </c>
      <c r="C95" s="128" t="s">
        <v>150</v>
      </c>
      <c r="D95" s="137">
        <v>5302.2261800000024</v>
      </c>
      <c r="E95" s="137">
        <v>536.80518000000006</v>
      </c>
      <c r="F95" s="138">
        <v>-0.89875852862994987</v>
      </c>
      <c r="G95" s="137">
        <v>17251.636520000007</v>
      </c>
      <c r="H95" s="137">
        <v>8278.7174100000011</v>
      </c>
      <c r="I95" s="138">
        <v>-0.52011987961823825</v>
      </c>
    </row>
    <row r="96" spans="2:9" x14ac:dyDescent="0.25">
      <c r="B96" s="136" t="s">
        <v>280</v>
      </c>
      <c r="C96" s="128" t="s">
        <v>281</v>
      </c>
      <c r="D96" s="137">
        <v>4415.4861900000005</v>
      </c>
      <c r="E96" s="137">
        <v>151.29112000000001</v>
      </c>
      <c r="F96" s="138">
        <v>-0.96573624885462506</v>
      </c>
      <c r="G96" s="137">
        <v>6487.200109999997</v>
      </c>
      <c r="H96" s="137">
        <v>8075.6445400000021</v>
      </c>
      <c r="I96" s="138">
        <v>0.24485824439906259</v>
      </c>
    </row>
    <row r="97" spans="2:16" x14ac:dyDescent="0.25">
      <c r="B97" s="136" t="s">
        <v>282</v>
      </c>
      <c r="C97" s="128" t="s">
        <v>283</v>
      </c>
      <c r="D97" s="137">
        <v>418.31743999999992</v>
      </c>
      <c r="E97" s="137">
        <v>332.41447999999997</v>
      </c>
      <c r="F97" s="138">
        <v>-0.20535352291312542</v>
      </c>
      <c r="G97" s="137">
        <v>4328.4523899999995</v>
      </c>
      <c r="H97" s="137">
        <v>7064.8195900000037</v>
      </c>
      <c r="I97" s="138">
        <v>0.63218142501043073</v>
      </c>
    </row>
    <row r="98" spans="2:16" x14ac:dyDescent="0.25">
      <c r="B98" s="146" t="s">
        <v>190</v>
      </c>
      <c r="C98" s="147"/>
      <c r="D98" s="148">
        <v>2254.1041299999724</v>
      </c>
      <c r="E98" s="148">
        <v>2329.9872300001584</v>
      </c>
      <c r="F98" s="149">
        <v>3.3664416381769785E-2</v>
      </c>
      <c r="G98" s="148">
        <v>20639.596619999029</v>
      </c>
      <c r="H98" s="148">
        <v>21117.862419998597</v>
      </c>
      <c r="I98" s="149">
        <v>2.3172245504844105E-2</v>
      </c>
    </row>
    <row r="99" spans="2:16" x14ac:dyDescent="0.25">
      <c r="B99" s="146" t="s">
        <v>152</v>
      </c>
      <c r="C99" s="147"/>
      <c r="D99" s="148">
        <v>822334.09835999995</v>
      </c>
      <c r="E99" s="148">
        <v>787638.62401000015</v>
      </c>
      <c r="F99" s="149">
        <v>-4.2191457728913091E-2</v>
      </c>
      <c r="G99" s="148">
        <v>9033212.4762600027</v>
      </c>
      <c r="H99" s="148">
        <v>9103785.1258999947</v>
      </c>
      <c r="I99" s="149">
        <v>7.8125749643842158E-3</v>
      </c>
    </row>
    <row r="100" spans="2:16" x14ac:dyDescent="0.25">
      <c r="B100" s="136" t="s">
        <v>153</v>
      </c>
      <c r="C100" s="128" t="s">
        <v>154</v>
      </c>
      <c r="D100" s="137">
        <v>18506.568099999993</v>
      </c>
      <c r="E100" s="137">
        <v>30926.556409999968</v>
      </c>
      <c r="F100" s="138">
        <v>0.67111245277291465</v>
      </c>
      <c r="G100" s="137">
        <v>259459.41328999997</v>
      </c>
      <c r="H100" s="137">
        <v>256996.44009000008</v>
      </c>
      <c r="I100" s="138">
        <v>-9.4927108975113791E-3</v>
      </c>
    </row>
    <row r="101" spans="2:16" x14ac:dyDescent="0.25">
      <c r="B101" s="136" t="s">
        <v>155</v>
      </c>
      <c r="C101" s="128" t="s">
        <v>156</v>
      </c>
      <c r="D101" s="137">
        <v>12117.211599999997</v>
      </c>
      <c r="E101" s="137">
        <v>11473.550399999993</v>
      </c>
      <c r="F101" s="138">
        <v>-5.3119580745788438E-2</v>
      </c>
      <c r="G101" s="137">
        <v>87620.993609999918</v>
      </c>
      <c r="H101" s="137">
        <v>154007.90231000003</v>
      </c>
      <c r="I101" s="138">
        <v>0.75765984799815811</v>
      </c>
    </row>
    <row r="102" spans="2:16" x14ac:dyDescent="0.25">
      <c r="B102" s="136" t="s">
        <v>159</v>
      </c>
      <c r="C102" s="128" t="s">
        <v>160</v>
      </c>
      <c r="D102" s="137">
        <v>2100.0507800000005</v>
      </c>
      <c r="E102" s="137">
        <v>7194.7736300000006</v>
      </c>
      <c r="F102" s="138">
        <v>2.4259998370134643</v>
      </c>
      <c r="G102" s="137">
        <v>61514.716430000008</v>
      </c>
      <c r="H102" s="137">
        <v>57328.593220000068</v>
      </c>
      <c r="I102" s="138">
        <v>-6.8050760093537818E-2</v>
      </c>
    </row>
    <row r="103" spans="2:16" x14ac:dyDescent="0.25">
      <c r="B103" s="136" t="s">
        <v>157</v>
      </c>
      <c r="C103" s="128" t="s">
        <v>158</v>
      </c>
      <c r="D103" s="137">
        <v>159.79678000000001</v>
      </c>
      <c r="E103" s="137">
        <v>364.17091999999991</v>
      </c>
      <c r="F103" s="138">
        <v>1.2789628176487653</v>
      </c>
      <c r="G103" s="137">
        <v>3064.3019100000001</v>
      </c>
      <c r="H103" s="137">
        <v>15854.936709999993</v>
      </c>
      <c r="I103" s="138">
        <v>4.1740778734168504</v>
      </c>
    </row>
    <row r="104" spans="2:16" x14ac:dyDescent="0.25">
      <c r="B104" s="136" t="s">
        <v>284</v>
      </c>
      <c r="C104" s="128" t="s">
        <v>285</v>
      </c>
      <c r="D104" s="137">
        <v>862.55094999999994</v>
      </c>
      <c r="E104" s="137">
        <v>478.55545000000001</v>
      </c>
      <c r="F104" s="138">
        <v>-0.44518587568653184</v>
      </c>
      <c r="G104" s="137">
        <v>6665.1685899999993</v>
      </c>
      <c r="H104" s="137">
        <v>5422.4492199999968</v>
      </c>
      <c r="I104" s="138">
        <v>-0.18644980291488811</v>
      </c>
    </row>
    <row r="105" spans="2:16" x14ac:dyDescent="0.25">
      <c r="B105" s="136" t="s">
        <v>189</v>
      </c>
      <c r="D105" s="137">
        <v>799.32105999998885</v>
      </c>
      <c r="E105" s="137">
        <v>1492.9880300000732</v>
      </c>
      <c r="F105" s="138">
        <v>0.86782020981668373</v>
      </c>
      <c r="G105" s="137">
        <v>49620.172379999196</v>
      </c>
      <c r="H105" s="137">
        <v>13068.757470000306</v>
      </c>
      <c r="I105" s="138">
        <v>-0.73662410178832749</v>
      </c>
    </row>
    <row r="106" spans="2:16" x14ac:dyDescent="0.25">
      <c r="B106" s="150" t="s">
        <v>161</v>
      </c>
      <c r="C106" s="139"/>
      <c r="D106" s="140">
        <v>32473.712020000006</v>
      </c>
      <c r="E106" s="140">
        <v>31854.326390000009</v>
      </c>
      <c r="F106" s="141">
        <v>-1.9073447150683851E-2</v>
      </c>
      <c r="G106" s="140">
        <v>372349.55203000002</v>
      </c>
      <c r="H106" s="140">
        <v>446887.10067000054</v>
      </c>
      <c r="I106" s="141">
        <v>0.20018165251880057</v>
      </c>
      <c r="L106" s="135"/>
      <c r="M106" s="135"/>
      <c r="N106" s="135"/>
      <c r="O106" s="135"/>
      <c r="P106" s="135"/>
    </row>
    <row r="107" spans="2:16" x14ac:dyDescent="0.25">
      <c r="B107" s="136" t="s">
        <v>162</v>
      </c>
      <c r="C107" s="128" t="s">
        <v>163</v>
      </c>
      <c r="D107" s="137">
        <v>27418.880250000002</v>
      </c>
      <c r="E107" s="137">
        <v>22640.642330000013</v>
      </c>
      <c r="F107" s="138">
        <v>-0.17426816399622988</v>
      </c>
      <c r="G107" s="137">
        <v>269581.39450000005</v>
      </c>
      <c r="H107" s="137">
        <v>355888.85565000057</v>
      </c>
      <c r="I107" s="138">
        <v>0.32015362673702802</v>
      </c>
    </row>
    <row r="108" spans="2:16" x14ac:dyDescent="0.25">
      <c r="B108" s="136" t="s">
        <v>164</v>
      </c>
      <c r="C108" s="128" t="s">
        <v>165</v>
      </c>
      <c r="D108" s="137">
        <v>4972.1364500000009</v>
      </c>
      <c r="E108" s="137">
        <v>9115.8972799999901</v>
      </c>
      <c r="F108" s="138">
        <v>0.83339644269014146</v>
      </c>
      <c r="G108" s="137">
        <v>102255.13313</v>
      </c>
      <c r="H108" s="137">
        <v>90241.170440000031</v>
      </c>
      <c r="I108" s="138">
        <v>-0.11749006942004821</v>
      </c>
    </row>
    <row r="109" spans="2:16" x14ac:dyDescent="0.25">
      <c r="B109" s="136" t="s">
        <v>189</v>
      </c>
      <c r="D109" s="137">
        <v>82.695320000002155</v>
      </c>
      <c r="E109" s="137">
        <v>97.786780000004924</v>
      </c>
      <c r="F109" s="138">
        <v>0.18249472884320872</v>
      </c>
      <c r="G109" s="137">
        <v>513.02439999997614</v>
      </c>
      <c r="H109" s="137">
        <v>757.07457999995347</v>
      </c>
      <c r="I109" s="138">
        <v>0.47570871872758619</v>
      </c>
    </row>
    <row r="110" spans="2:16" x14ac:dyDescent="0.25">
      <c r="B110" s="139" t="s">
        <v>204</v>
      </c>
      <c r="C110" s="139"/>
      <c r="D110" s="140">
        <v>63813.68215000011</v>
      </c>
      <c r="E110" s="140">
        <v>74060.875830000034</v>
      </c>
      <c r="F110" s="141">
        <v>0.16057988404293805</v>
      </c>
      <c r="G110" s="140">
        <v>666913.78556999855</v>
      </c>
      <c r="H110" s="140">
        <v>731041.71071000106</v>
      </c>
      <c r="I110" s="141">
        <v>9.6156244671406196E-2</v>
      </c>
    </row>
    <row r="111" spans="2:16" x14ac:dyDescent="0.25">
      <c r="B111" s="151" t="s">
        <v>167</v>
      </c>
      <c r="C111" s="151"/>
      <c r="D111" s="152">
        <v>4656123.748689997</v>
      </c>
      <c r="E111" s="152">
        <v>4864623.0604899963</v>
      </c>
      <c r="F111" s="153">
        <v>4.4779589859195799E-2</v>
      </c>
      <c r="G111" s="152">
        <v>57321864.976190045</v>
      </c>
      <c r="H111" s="152">
        <v>53804913.450529955</v>
      </c>
      <c r="I111" s="153">
        <v>-6.135445047227505E-2</v>
      </c>
      <c r="L111" s="135"/>
      <c r="M111" s="135"/>
      <c r="N111" s="135"/>
      <c r="O111" s="135"/>
      <c r="P111" s="135"/>
    </row>
    <row r="112" spans="2:16" x14ac:dyDescent="0.25">
      <c r="B112" s="125" t="s">
        <v>260</v>
      </c>
      <c r="C112" s="113"/>
      <c r="D112" s="113"/>
      <c r="E112" s="113"/>
      <c r="F112" s="113"/>
      <c r="G112" s="113"/>
      <c r="H112" s="113"/>
      <c r="I112" s="113"/>
    </row>
    <row r="113" spans="2:9" x14ac:dyDescent="0.25">
      <c r="B113" s="125" t="s">
        <v>261</v>
      </c>
      <c r="C113" s="113"/>
      <c r="D113" s="113"/>
      <c r="E113" s="113"/>
      <c r="F113" s="113"/>
      <c r="G113" s="113"/>
      <c r="H113" s="113"/>
      <c r="I113" s="113"/>
    </row>
    <row r="114" spans="2:9" x14ac:dyDescent="0.25">
      <c r="B114" s="125" t="s">
        <v>262</v>
      </c>
      <c r="C114" s="113"/>
      <c r="D114" s="113"/>
      <c r="E114" s="113"/>
      <c r="F114" s="113"/>
      <c r="G114" s="113"/>
      <c r="H114" s="113"/>
      <c r="I114" s="113"/>
    </row>
    <row r="115" spans="2:9" x14ac:dyDescent="0.25">
      <c r="B115" s="125" t="s">
        <v>286</v>
      </c>
      <c r="C115" s="113"/>
      <c r="D115" s="113"/>
      <c r="E115" s="113"/>
      <c r="F115" s="113"/>
      <c r="G115" s="113"/>
      <c r="H115" s="113"/>
      <c r="I115" s="113"/>
    </row>
    <row r="116" spans="2:9" x14ac:dyDescent="0.25">
      <c r="B116" s="113"/>
      <c r="C116" s="113"/>
      <c r="D116" s="154"/>
      <c r="E116" s="154"/>
      <c r="F116" s="155"/>
      <c r="G116" s="155"/>
      <c r="H116" s="154"/>
      <c r="I116" s="154"/>
    </row>
  </sheetData>
  <mergeCells count="2">
    <mergeCell ref="B3:I3"/>
    <mergeCell ref="B4:C4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94"/>
  <sheetViews>
    <sheetView zoomScale="80" zoomScaleNormal="80" workbookViewId="0">
      <pane ySplit="4" topLeftCell="A5" activePane="bottomLeft" state="frozen"/>
      <selection pane="bottomLeft" activeCell="A5" sqref="A5"/>
    </sheetView>
  </sheetViews>
  <sheetFormatPr baseColWidth="10" defaultRowHeight="15" x14ac:dyDescent="0.25"/>
  <cols>
    <col min="1" max="1" width="11.42578125" style="30"/>
    <col min="2" max="2" width="8.42578125" style="30" customWidth="1"/>
    <col min="3" max="3" width="21.7109375" style="30" customWidth="1"/>
    <col min="4" max="5" width="12.85546875" style="30" bestFit="1" customWidth="1"/>
    <col min="6" max="6" width="6.7109375" style="36" bestFit="1" customWidth="1"/>
    <col min="7" max="7" width="14.5703125" style="30" bestFit="1" customWidth="1"/>
    <col min="8" max="8" width="14.140625" style="30" bestFit="1" customWidth="1"/>
    <col min="9" max="9" width="7.140625" style="30" bestFit="1" customWidth="1"/>
    <col min="10" max="16384" width="11.42578125" style="30"/>
  </cols>
  <sheetData>
    <row r="3" spans="2:9" x14ac:dyDescent="0.25">
      <c r="B3" s="187" t="s">
        <v>179</v>
      </c>
      <c r="C3" s="187"/>
      <c r="D3" s="187"/>
      <c r="E3" s="187"/>
      <c r="F3" s="187"/>
      <c r="G3" s="187"/>
      <c r="H3" s="187"/>
      <c r="I3" s="187"/>
    </row>
    <row r="4" spans="2:9" x14ac:dyDescent="0.25">
      <c r="B4" s="188" t="s">
        <v>180</v>
      </c>
      <c r="C4" s="188"/>
      <c r="D4" s="31" t="s">
        <v>181</v>
      </c>
      <c r="E4" s="31" t="s">
        <v>182</v>
      </c>
      <c r="F4" s="32" t="s">
        <v>4</v>
      </c>
      <c r="G4" s="31" t="s">
        <v>183</v>
      </c>
      <c r="H4" s="31" t="s">
        <v>184</v>
      </c>
      <c r="I4" s="33" t="s">
        <v>4</v>
      </c>
    </row>
    <row r="5" spans="2:9" x14ac:dyDescent="0.25">
      <c r="B5" s="174" t="s">
        <v>5</v>
      </c>
      <c r="C5" s="174"/>
      <c r="D5" s="34">
        <v>80988.205480000019</v>
      </c>
      <c r="E5" s="34">
        <v>7007.3436899999997</v>
      </c>
      <c r="F5" s="35">
        <v>-0.91347698534040922</v>
      </c>
      <c r="G5" s="34">
        <v>97326.30965000001</v>
      </c>
      <c r="H5" s="34">
        <v>22579.047869999984</v>
      </c>
      <c r="I5" s="35">
        <v>-0.76800673989183788</v>
      </c>
    </row>
    <row r="6" spans="2:9" x14ac:dyDescent="0.25">
      <c r="B6" s="36" t="s">
        <v>6</v>
      </c>
      <c r="C6" s="36" t="s">
        <v>7</v>
      </c>
      <c r="D6" s="37">
        <v>6002.7671800000026</v>
      </c>
      <c r="E6" s="37">
        <v>3917.2657899999995</v>
      </c>
      <c r="F6" s="38">
        <v>-0.34742333451619928</v>
      </c>
      <c r="G6" s="37">
        <v>18230.343810000017</v>
      </c>
      <c r="H6" s="37">
        <v>17394.028089999985</v>
      </c>
      <c r="I6" s="39">
        <v>-4.5874928565048857E-2</v>
      </c>
    </row>
    <row r="7" spans="2:9" x14ac:dyDescent="0.25">
      <c r="B7" s="36" t="s">
        <v>8</v>
      </c>
      <c r="C7" s="36" t="s">
        <v>9</v>
      </c>
      <c r="D7" s="37">
        <v>1158.5126300000002</v>
      </c>
      <c r="E7" s="37">
        <v>929.60250000000019</v>
      </c>
      <c r="F7" s="38">
        <v>-0.19758967150837187</v>
      </c>
      <c r="G7" s="37">
        <v>2341.2017400000009</v>
      </c>
      <c r="H7" s="37">
        <v>1446.4455699999999</v>
      </c>
      <c r="I7" s="39">
        <v>-0.3821781586408699</v>
      </c>
    </row>
    <row r="8" spans="2:9" x14ac:dyDescent="0.25">
      <c r="B8" s="36" t="s">
        <v>15</v>
      </c>
      <c r="C8" s="36" t="s">
        <v>16</v>
      </c>
      <c r="D8" s="37">
        <v>310.59967999999992</v>
      </c>
      <c r="E8" s="37">
        <v>679.71713999999997</v>
      </c>
      <c r="F8" s="38">
        <v>1.1884025765899056</v>
      </c>
      <c r="G8" s="37">
        <v>310.59967999999992</v>
      </c>
      <c r="H8" s="37">
        <v>869.26337999999998</v>
      </c>
      <c r="I8" s="39">
        <v>1.7986615440170453</v>
      </c>
    </row>
    <row r="9" spans="2:9" x14ac:dyDescent="0.25">
      <c r="B9" s="36" t="s">
        <v>173</v>
      </c>
      <c r="C9" s="36" t="s">
        <v>174</v>
      </c>
      <c r="D9" s="37">
        <v>66.966670000000008</v>
      </c>
      <c r="E9" s="37">
        <v>377.61732000000001</v>
      </c>
      <c r="F9" s="38">
        <v>4.6388845376364083</v>
      </c>
      <c r="G9" s="37">
        <v>1195.9731600000002</v>
      </c>
      <c r="H9" s="37">
        <v>764.72533999999996</v>
      </c>
      <c r="I9" s="39">
        <v>-0.36058319235190878</v>
      </c>
    </row>
    <row r="10" spans="2:9" x14ac:dyDescent="0.25">
      <c r="B10" s="167" t="s">
        <v>185</v>
      </c>
      <c r="C10" s="167"/>
      <c r="D10" s="37">
        <v>73449.359320000018</v>
      </c>
      <c r="E10" s="37">
        <v>1103.1409400000002</v>
      </c>
      <c r="F10" s="38">
        <v>-0.98498093175743173</v>
      </c>
      <c r="G10" s="37">
        <v>75248.191259999992</v>
      </c>
      <c r="H10" s="37">
        <v>2104.585489999999</v>
      </c>
      <c r="I10" s="39">
        <v>-0.97203141424717887</v>
      </c>
    </row>
    <row r="11" spans="2:9" x14ac:dyDescent="0.25">
      <c r="B11" s="174" t="s">
        <v>20</v>
      </c>
      <c r="C11" s="174"/>
      <c r="D11" s="34">
        <v>2419483.6183399973</v>
      </c>
      <c r="E11" s="34">
        <v>2018512.2117900024</v>
      </c>
      <c r="F11" s="35">
        <v>-0.16572602662426808</v>
      </c>
      <c r="G11" s="34">
        <v>6708504.2087299917</v>
      </c>
      <c r="H11" s="34">
        <v>5330697.7627400011</v>
      </c>
      <c r="I11" s="35">
        <v>-0.20538206478234103</v>
      </c>
    </row>
    <row r="12" spans="2:9" x14ac:dyDescent="0.25">
      <c r="B12" s="168" t="s">
        <v>21</v>
      </c>
      <c r="C12" s="168"/>
      <c r="D12" s="37">
        <v>190993.89894999989</v>
      </c>
      <c r="E12" s="37">
        <v>178981.88976999981</v>
      </c>
      <c r="F12" s="38">
        <v>-6.2892109360753415E-2</v>
      </c>
      <c r="G12" s="37">
        <v>512986.74524000008</v>
      </c>
      <c r="H12" s="37">
        <v>482367.45300999971</v>
      </c>
      <c r="I12" s="39">
        <v>-5.9688271703151281E-2</v>
      </c>
    </row>
    <row r="13" spans="2:9" x14ac:dyDescent="0.25">
      <c r="B13" s="30" t="s">
        <v>22</v>
      </c>
      <c r="C13" s="30" t="s">
        <v>23</v>
      </c>
      <c r="D13" s="37">
        <v>172081.23405999987</v>
      </c>
      <c r="E13" s="37">
        <v>160804.63149999976</v>
      </c>
      <c r="F13" s="38">
        <v>-6.5530693231013695E-2</v>
      </c>
      <c r="G13" s="37">
        <v>457465.71712000004</v>
      </c>
      <c r="H13" s="37">
        <v>432472.26661999972</v>
      </c>
      <c r="I13" s="39">
        <v>-5.4634586952980728E-2</v>
      </c>
    </row>
    <row r="14" spans="2:9" x14ac:dyDescent="0.25">
      <c r="B14" s="30" t="s">
        <v>24</v>
      </c>
      <c r="C14" s="30" t="s">
        <v>25</v>
      </c>
      <c r="D14" s="37">
        <v>13668.781890000004</v>
      </c>
      <c r="E14" s="37">
        <v>11865.157949999999</v>
      </c>
      <c r="F14" s="38">
        <v>-0.13195206087233896</v>
      </c>
      <c r="G14" s="37">
        <v>39092.818550000004</v>
      </c>
      <c r="H14" s="37">
        <v>32096.250819999994</v>
      </c>
      <c r="I14" s="39">
        <v>-0.17897322294762011</v>
      </c>
    </row>
    <row r="15" spans="2:9" x14ac:dyDescent="0.25">
      <c r="B15" s="30" t="s">
        <v>28</v>
      </c>
      <c r="C15" s="30" t="s">
        <v>29</v>
      </c>
      <c r="D15" s="37">
        <v>1506.7625699999999</v>
      </c>
      <c r="E15" s="37">
        <v>3281.1270900000004</v>
      </c>
      <c r="F15" s="38">
        <v>1.1776006089665478</v>
      </c>
      <c r="G15" s="37">
        <v>6694.3998000000001</v>
      </c>
      <c r="H15" s="37">
        <v>7888.7024999999958</v>
      </c>
      <c r="I15" s="39">
        <v>0.17840325282036421</v>
      </c>
    </row>
    <row r="16" spans="2:9" x14ac:dyDescent="0.25">
      <c r="B16" s="30" t="s">
        <v>26</v>
      </c>
      <c r="C16" s="30" t="s">
        <v>27</v>
      </c>
      <c r="D16" s="37">
        <v>1536.1911800000007</v>
      </c>
      <c r="E16" s="37">
        <v>1886.8785300000009</v>
      </c>
      <c r="F16" s="38">
        <v>0.22828366323519705</v>
      </c>
      <c r="G16" s="37">
        <v>4135.5885399999997</v>
      </c>
      <c r="H16" s="37">
        <v>6505.5839500000011</v>
      </c>
      <c r="I16" s="39">
        <v>0.57307330917403154</v>
      </c>
    </row>
    <row r="17" spans="2:9" x14ac:dyDescent="0.25">
      <c r="B17" s="30" t="s">
        <v>185</v>
      </c>
      <c r="D17" s="37">
        <v>2.2009292500000099</v>
      </c>
      <c r="E17" s="37">
        <v>1.1440947000000492</v>
      </c>
      <c r="F17" s="38">
        <v>-0.48017652089450669</v>
      </c>
      <c r="G17" s="37">
        <v>5.5982212300000294</v>
      </c>
      <c r="H17" s="37">
        <v>3.4046491199999975</v>
      </c>
      <c r="I17" s="39">
        <v>-0.3918337664551389</v>
      </c>
    </row>
    <row r="18" spans="2:9" x14ac:dyDescent="0.25">
      <c r="B18" s="40" t="s">
        <v>36</v>
      </c>
      <c r="D18" s="37">
        <v>1141684.2172099955</v>
      </c>
      <c r="E18" s="37">
        <v>872689.96123000211</v>
      </c>
      <c r="F18" s="38">
        <v>-0.2356117846994078</v>
      </c>
      <c r="G18" s="37">
        <v>3097915.5407099947</v>
      </c>
      <c r="H18" s="37">
        <v>2362077.937290004</v>
      </c>
      <c r="I18" s="39">
        <v>-0.23752668326501505</v>
      </c>
    </row>
    <row r="19" spans="2:9" x14ac:dyDescent="0.25">
      <c r="B19" s="30" t="s">
        <v>37</v>
      </c>
      <c r="C19" s="30" t="s">
        <v>38</v>
      </c>
      <c r="D19" s="37">
        <v>1078815.9634199955</v>
      </c>
      <c r="E19" s="37">
        <v>821254.10372000223</v>
      </c>
      <c r="F19" s="38">
        <v>-0.23874494671314153</v>
      </c>
      <c r="G19" s="37">
        <v>2914335.3954899944</v>
      </c>
      <c r="H19" s="37">
        <v>2220925.9528200035</v>
      </c>
      <c r="I19" s="39">
        <v>-0.23793055656636469</v>
      </c>
    </row>
    <row r="20" spans="2:9" x14ac:dyDescent="0.25">
      <c r="B20" s="30" t="s">
        <v>39</v>
      </c>
      <c r="C20" s="30" t="s">
        <v>40</v>
      </c>
      <c r="D20" s="37">
        <v>62868.25378999993</v>
      </c>
      <c r="E20" s="37">
        <v>51435.857510000031</v>
      </c>
      <c r="F20" s="38">
        <v>-0.18184688759111647</v>
      </c>
      <c r="G20" s="37">
        <v>183579.59718000019</v>
      </c>
      <c r="H20" s="37">
        <v>141146.09244000021</v>
      </c>
      <c r="I20" s="39">
        <v>-0.23114499319003207</v>
      </c>
    </row>
    <row r="21" spans="2:9" x14ac:dyDescent="0.25">
      <c r="B21" s="169" t="s">
        <v>185</v>
      </c>
      <c r="C21" s="169"/>
      <c r="D21" s="37">
        <v>5.8207660913467408E-14</v>
      </c>
      <c r="E21" s="37">
        <v>-1.4551915228366852E-13</v>
      </c>
      <c r="F21" s="38">
        <v>-3.5</v>
      </c>
      <c r="G21" s="37">
        <v>5.4804000011063185E-4</v>
      </c>
      <c r="H21" s="37">
        <v>5.892030000279192E-3</v>
      </c>
      <c r="I21" s="39">
        <v>9.7510948089368998</v>
      </c>
    </row>
    <row r="22" spans="2:9" x14ac:dyDescent="0.25">
      <c r="B22" s="40" t="s">
        <v>41</v>
      </c>
      <c r="C22" s="40"/>
      <c r="D22" s="37">
        <v>1013161.2774400007</v>
      </c>
      <c r="E22" s="37">
        <v>903352.38628000009</v>
      </c>
      <c r="F22" s="38">
        <v>-0.10838243980016642</v>
      </c>
      <c r="G22" s="37">
        <v>2833917.5981900003</v>
      </c>
      <c r="H22" s="37">
        <v>2331709.4340399974</v>
      </c>
      <c r="I22" s="39">
        <v>-0.17721339691413721</v>
      </c>
    </row>
    <row r="23" spans="2:9" x14ac:dyDescent="0.25">
      <c r="B23" s="30" t="s">
        <v>42</v>
      </c>
      <c r="C23" s="30" t="s">
        <v>43</v>
      </c>
      <c r="D23" s="37">
        <v>409015.66645000048</v>
      </c>
      <c r="E23" s="37">
        <v>414871.3583599999</v>
      </c>
      <c r="F23" s="38">
        <v>1.431654674947575E-2</v>
      </c>
      <c r="G23" s="37">
        <v>1132190.2801299999</v>
      </c>
      <c r="H23" s="37">
        <v>1001836.4255299998</v>
      </c>
      <c r="I23" s="39">
        <v>-0.1151342286607801</v>
      </c>
    </row>
    <row r="24" spans="2:9" x14ac:dyDescent="0.25">
      <c r="B24" s="30" t="s">
        <v>44</v>
      </c>
      <c r="C24" s="30" t="s">
        <v>45</v>
      </c>
      <c r="D24" s="37">
        <v>251927.48747000023</v>
      </c>
      <c r="E24" s="37">
        <v>226585.61538000012</v>
      </c>
      <c r="F24" s="38">
        <v>-0.10059192962426476</v>
      </c>
      <c r="G24" s="37">
        <v>696510.98010000028</v>
      </c>
      <c r="H24" s="37">
        <v>604235.27519999805</v>
      </c>
      <c r="I24" s="39">
        <v>-0.13248277132221795</v>
      </c>
    </row>
    <row r="25" spans="2:9" x14ac:dyDescent="0.25">
      <c r="B25" s="30" t="s">
        <v>48</v>
      </c>
      <c r="C25" s="30" t="s">
        <v>49</v>
      </c>
      <c r="D25" s="37">
        <v>85518.695980000004</v>
      </c>
      <c r="E25" s="37">
        <v>56912.260030000019</v>
      </c>
      <c r="F25" s="38">
        <v>-0.33450505321889012</v>
      </c>
      <c r="G25" s="37">
        <v>263805.53702999972</v>
      </c>
      <c r="H25" s="37">
        <v>185991.27604999987</v>
      </c>
      <c r="I25" s="39">
        <v>-0.29496826281986221</v>
      </c>
    </row>
    <row r="26" spans="2:9" x14ac:dyDescent="0.25">
      <c r="B26" s="30" t="s">
        <v>46</v>
      </c>
      <c r="C26" s="30" t="s">
        <v>47</v>
      </c>
      <c r="D26" s="37">
        <v>115648.84203</v>
      </c>
      <c r="E26" s="37">
        <v>76939.059459999989</v>
      </c>
      <c r="F26" s="38">
        <v>-0.33471828935354547</v>
      </c>
      <c r="G26" s="37">
        <v>276867.98794000002</v>
      </c>
      <c r="H26" s="37">
        <v>184002.86661000003</v>
      </c>
      <c r="I26" s="39">
        <v>-0.33541299599477264</v>
      </c>
    </row>
    <row r="27" spans="2:9" x14ac:dyDescent="0.25">
      <c r="B27" s="30" t="s">
        <v>50</v>
      </c>
      <c r="C27" s="30" t="s">
        <v>51</v>
      </c>
      <c r="D27" s="37">
        <v>79194.638940000048</v>
      </c>
      <c r="E27" s="37">
        <v>72950.791360000047</v>
      </c>
      <c r="F27" s="38">
        <v>-7.884179615656188E-2</v>
      </c>
      <c r="G27" s="37">
        <v>209896.75047000035</v>
      </c>
      <c r="H27" s="37">
        <v>168665.36402999988</v>
      </c>
      <c r="I27" s="39">
        <v>-0.19643651627609879</v>
      </c>
    </row>
    <row r="28" spans="2:9" x14ac:dyDescent="0.25">
      <c r="B28" s="30" t="s">
        <v>52</v>
      </c>
      <c r="C28" s="30" t="s">
        <v>53</v>
      </c>
      <c r="D28" s="37">
        <v>46791.053299999985</v>
      </c>
      <c r="E28" s="37">
        <v>28593.773110000006</v>
      </c>
      <c r="F28" s="38">
        <v>-0.38890511981699682</v>
      </c>
      <c r="G28" s="37">
        <v>169319.00040999992</v>
      </c>
      <c r="H28" s="37">
        <v>110412.29761999994</v>
      </c>
      <c r="I28" s="39">
        <v>-0.34790367677200729</v>
      </c>
    </row>
    <row r="29" spans="2:9" x14ac:dyDescent="0.25">
      <c r="B29" s="30" t="s">
        <v>54</v>
      </c>
      <c r="C29" s="30" t="s">
        <v>55</v>
      </c>
      <c r="D29" s="37">
        <v>17531.541649999999</v>
      </c>
      <c r="E29" s="37">
        <v>10116.194060000002</v>
      </c>
      <c r="F29" s="38">
        <v>-0.42297179210135227</v>
      </c>
      <c r="G29" s="37">
        <v>42808.445000000043</v>
      </c>
      <c r="H29" s="37">
        <v>34762.559860000008</v>
      </c>
      <c r="I29" s="39">
        <v>-0.18795088539189</v>
      </c>
    </row>
    <row r="30" spans="2:9" x14ac:dyDescent="0.25">
      <c r="B30" s="167" t="s">
        <v>185</v>
      </c>
      <c r="C30" s="167"/>
      <c r="D30" s="37">
        <v>7.5333516199999142</v>
      </c>
      <c r="E30" s="37">
        <v>16.383334520000002</v>
      </c>
      <c r="F30" s="38">
        <v>1.1747736394654293</v>
      </c>
      <c r="G30" s="37">
        <v>42.518617110000044</v>
      </c>
      <c r="H30" s="37">
        <v>41.803369139999965</v>
      </c>
      <c r="I30" s="39">
        <v>-1.6821995130971875E-2</v>
      </c>
    </row>
    <row r="31" spans="2:9" x14ac:dyDescent="0.25">
      <c r="B31" s="40" t="s">
        <v>60</v>
      </c>
      <c r="C31" s="40"/>
      <c r="D31" s="37">
        <v>73567.74768</v>
      </c>
      <c r="E31" s="37">
        <v>63485.093769999992</v>
      </c>
      <c r="F31" s="38">
        <v>-0.13705263825469896</v>
      </c>
      <c r="G31" s="37">
        <v>262610.35165000003</v>
      </c>
      <c r="H31" s="37">
        <v>154514.69010000001</v>
      </c>
      <c r="I31" s="39">
        <v>-0.41161995660425066</v>
      </c>
    </row>
    <row r="32" spans="2:9" x14ac:dyDescent="0.25">
      <c r="B32" s="30" t="s">
        <v>61</v>
      </c>
      <c r="C32" s="30" t="s">
        <v>62</v>
      </c>
      <c r="D32" s="37">
        <v>69916.181510000009</v>
      </c>
      <c r="E32" s="37">
        <v>58988.77448</v>
      </c>
      <c r="F32" s="38">
        <v>-0.15629296099983775</v>
      </c>
      <c r="G32" s="37">
        <v>251946.66649</v>
      </c>
      <c r="H32" s="37">
        <v>145901.58732999998</v>
      </c>
      <c r="I32" s="39">
        <v>-0.42090288646152441</v>
      </c>
    </row>
    <row r="33" spans="2:9" x14ac:dyDescent="0.25">
      <c r="B33" s="30" t="s">
        <v>63</v>
      </c>
      <c r="C33" s="30" t="s">
        <v>64</v>
      </c>
      <c r="D33" s="37">
        <v>1512.8219800000002</v>
      </c>
      <c r="E33" s="37">
        <v>1419.6980199999998</v>
      </c>
      <c r="F33" s="38">
        <v>-6.1556456232874368E-2</v>
      </c>
      <c r="G33" s="37">
        <v>4484.0410200000006</v>
      </c>
      <c r="H33" s="37">
        <v>3713.58554</v>
      </c>
      <c r="I33" s="39">
        <v>-0.17182168418254132</v>
      </c>
    </row>
    <row r="34" spans="2:9" x14ac:dyDescent="0.25">
      <c r="B34" s="30" t="s">
        <v>65</v>
      </c>
      <c r="C34" s="30" t="s">
        <v>66</v>
      </c>
      <c r="D34" s="37">
        <v>1317.3600199999998</v>
      </c>
      <c r="E34" s="37">
        <v>1353.5208900000005</v>
      </c>
      <c r="F34" s="38">
        <v>2.7449497063073629E-2</v>
      </c>
      <c r="G34" s="37">
        <v>4401.697650000001</v>
      </c>
      <c r="H34" s="37">
        <v>2171.1608699999992</v>
      </c>
      <c r="I34" s="39">
        <v>-0.50674466021081688</v>
      </c>
    </row>
    <row r="35" spans="2:9" x14ac:dyDescent="0.25">
      <c r="B35" s="30" t="s">
        <v>186</v>
      </c>
      <c r="C35" s="30" t="s">
        <v>187</v>
      </c>
      <c r="D35" s="37">
        <v>0</v>
      </c>
      <c r="E35" s="37">
        <v>1080.20045</v>
      </c>
      <c r="F35" s="41" t="s">
        <v>14</v>
      </c>
      <c r="G35" s="37">
        <v>0</v>
      </c>
      <c r="H35" s="37">
        <v>1104.05043</v>
      </c>
      <c r="I35" s="39" t="s">
        <v>14</v>
      </c>
    </row>
    <row r="36" spans="2:9" x14ac:dyDescent="0.25">
      <c r="B36" s="190" t="s">
        <v>185</v>
      </c>
      <c r="C36" s="190"/>
      <c r="D36" s="37">
        <v>0.82138416999999098</v>
      </c>
      <c r="E36" s="37">
        <v>1.723100379999992</v>
      </c>
      <c r="F36" s="38">
        <v>1.097800813473202</v>
      </c>
      <c r="G36" s="37">
        <v>1.7779464900000213</v>
      </c>
      <c r="H36" s="37">
        <v>2.7283563600000273</v>
      </c>
      <c r="I36" s="39">
        <v>0.53455482228826512</v>
      </c>
    </row>
    <row r="37" spans="2:9" x14ac:dyDescent="0.25">
      <c r="B37" s="42" t="s">
        <v>188</v>
      </c>
      <c r="C37" s="42"/>
      <c r="D37" s="37">
        <v>7.6477060001256175E-2</v>
      </c>
      <c r="E37" s="37">
        <v>2.8807400004443478E-3</v>
      </c>
      <c r="F37" s="38">
        <v>-0.96233197248433677</v>
      </c>
      <c r="G37" s="37">
        <v>1.0739729399965727</v>
      </c>
      <c r="H37" s="37">
        <v>2.8248300000326708E-2</v>
      </c>
      <c r="I37" s="39">
        <v>-0.97369738198392897</v>
      </c>
    </row>
    <row r="38" spans="2:9" x14ac:dyDescent="0.25">
      <c r="B38" s="174" t="s">
        <v>70</v>
      </c>
      <c r="C38" s="174"/>
      <c r="D38" s="34">
        <v>1783315.2539599976</v>
      </c>
      <c r="E38" s="34">
        <v>1531004.4481499996</v>
      </c>
      <c r="F38" s="35">
        <v>-0.14148412920806971</v>
      </c>
      <c r="G38" s="34">
        <v>5033696.0580999907</v>
      </c>
      <c r="H38" s="34">
        <v>4575309.7280300027</v>
      </c>
      <c r="I38" s="35">
        <v>-9.1063569349280435E-2</v>
      </c>
    </row>
    <row r="39" spans="2:9" x14ac:dyDescent="0.25">
      <c r="B39" s="30" t="s">
        <v>71</v>
      </c>
      <c r="C39" s="30" t="s">
        <v>72</v>
      </c>
      <c r="D39" s="37">
        <v>1121040.0364699976</v>
      </c>
      <c r="E39" s="37">
        <v>968684.14402999985</v>
      </c>
      <c r="F39" s="38">
        <v>-0.13590584411217435</v>
      </c>
      <c r="G39" s="37">
        <v>3279756.5843299907</v>
      </c>
      <c r="H39" s="37">
        <v>3041047.8723800015</v>
      </c>
      <c r="I39" s="39">
        <v>-7.2782447664101302E-2</v>
      </c>
    </row>
    <row r="40" spans="2:9" x14ac:dyDescent="0.25">
      <c r="B40" s="30" t="s">
        <v>73</v>
      </c>
      <c r="C40" s="30" t="s">
        <v>74</v>
      </c>
      <c r="D40" s="37">
        <v>137470.70554000005</v>
      </c>
      <c r="E40" s="37">
        <v>171370.04999000012</v>
      </c>
      <c r="F40" s="38">
        <v>0.2465932237478502</v>
      </c>
      <c r="G40" s="37">
        <v>342140.32437999983</v>
      </c>
      <c r="H40" s="37">
        <v>416974.78280000004</v>
      </c>
      <c r="I40" s="39">
        <v>0.21872446212123467</v>
      </c>
    </row>
    <row r="41" spans="2:9" x14ac:dyDescent="0.25">
      <c r="B41" s="30" t="s">
        <v>75</v>
      </c>
      <c r="C41" s="30" t="s">
        <v>76</v>
      </c>
      <c r="D41" s="37">
        <v>146752.39789000002</v>
      </c>
      <c r="E41" s="37">
        <v>101950.26542999987</v>
      </c>
      <c r="F41" s="38">
        <v>-0.30529063309467774</v>
      </c>
      <c r="G41" s="37">
        <v>471245.59158999985</v>
      </c>
      <c r="H41" s="37">
        <v>332546.41139000014</v>
      </c>
      <c r="I41" s="39">
        <v>-0.29432462112170343</v>
      </c>
    </row>
    <row r="42" spans="2:9" x14ac:dyDescent="0.25">
      <c r="B42" s="30" t="s">
        <v>77</v>
      </c>
      <c r="C42" s="30" t="s">
        <v>78</v>
      </c>
      <c r="D42" s="37">
        <v>57080.048670000018</v>
      </c>
      <c r="E42" s="37">
        <v>57450.185099999951</v>
      </c>
      <c r="F42" s="38">
        <v>6.4845149684406014E-3</v>
      </c>
      <c r="G42" s="37">
        <v>147069.58203000011</v>
      </c>
      <c r="H42" s="37">
        <v>178501.97672999985</v>
      </c>
      <c r="I42" s="39">
        <v>0.21372464833406529</v>
      </c>
    </row>
    <row r="43" spans="2:9" x14ac:dyDescent="0.25">
      <c r="B43" s="30" t="s">
        <v>79</v>
      </c>
      <c r="C43" s="30" t="s">
        <v>80</v>
      </c>
      <c r="D43" s="37">
        <v>80272.707100000029</v>
      </c>
      <c r="E43" s="37">
        <v>58655.65919000002</v>
      </c>
      <c r="F43" s="38">
        <v>-0.26929511525094685</v>
      </c>
      <c r="G43" s="37">
        <v>200055.38722000015</v>
      </c>
      <c r="H43" s="37">
        <v>144077.78567999994</v>
      </c>
      <c r="I43" s="39">
        <v>-0.27981051806638851</v>
      </c>
    </row>
    <row r="44" spans="2:9" x14ac:dyDescent="0.25">
      <c r="B44" s="30" t="s">
        <v>81</v>
      </c>
      <c r="C44" s="30" t="s">
        <v>82</v>
      </c>
      <c r="D44" s="37">
        <v>71639.636339999997</v>
      </c>
      <c r="E44" s="37">
        <v>53878.475299999998</v>
      </c>
      <c r="F44" s="38">
        <v>-0.24792366275710773</v>
      </c>
      <c r="G44" s="37">
        <v>160022.75856999989</v>
      </c>
      <c r="H44" s="37">
        <v>121552.08941999995</v>
      </c>
      <c r="I44" s="39">
        <v>-0.24040748637120543</v>
      </c>
    </row>
    <row r="45" spans="2:9" x14ac:dyDescent="0.25">
      <c r="B45" s="30" t="s">
        <v>86</v>
      </c>
      <c r="C45" s="30" t="s">
        <v>87</v>
      </c>
      <c r="D45" s="37">
        <v>19856.319909999991</v>
      </c>
      <c r="E45" s="37">
        <v>30088.313800000004</v>
      </c>
      <c r="F45" s="38">
        <v>0.51530162368339971</v>
      </c>
      <c r="G45" s="37">
        <v>53633.488950000028</v>
      </c>
      <c r="H45" s="37">
        <v>67492.39742999991</v>
      </c>
      <c r="I45" s="39">
        <v>0.25840027847004116</v>
      </c>
    </row>
    <row r="46" spans="2:9" x14ac:dyDescent="0.25">
      <c r="B46" s="30" t="s">
        <v>85</v>
      </c>
      <c r="C46" s="30" t="s">
        <v>85</v>
      </c>
      <c r="D46" s="37">
        <v>23305.089420000004</v>
      </c>
      <c r="E46" s="37">
        <v>17852.295830000006</v>
      </c>
      <c r="F46" s="38">
        <v>-0.23397436893421697</v>
      </c>
      <c r="G46" s="37">
        <v>73393.721139999936</v>
      </c>
      <c r="H46" s="37">
        <v>62970.826450000073</v>
      </c>
      <c r="I46" s="39">
        <v>-0.14201343831740035</v>
      </c>
    </row>
    <row r="47" spans="2:9" x14ac:dyDescent="0.25">
      <c r="B47" s="30" t="s">
        <v>83</v>
      </c>
      <c r="C47" s="30" t="s">
        <v>84</v>
      </c>
      <c r="D47" s="37">
        <v>25679.324570000015</v>
      </c>
      <c r="E47" s="37">
        <v>11633.527009999998</v>
      </c>
      <c r="F47" s="38">
        <v>-0.5469691199124872</v>
      </c>
      <c r="G47" s="37">
        <v>47117.243269999963</v>
      </c>
      <c r="H47" s="37">
        <v>50203.17031999999</v>
      </c>
      <c r="I47" s="39">
        <v>6.5494643485750556E-2</v>
      </c>
    </row>
    <row r="48" spans="2:9" x14ac:dyDescent="0.25">
      <c r="B48" s="30" t="s">
        <v>88</v>
      </c>
      <c r="C48" s="30" t="s">
        <v>89</v>
      </c>
      <c r="D48" s="37">
        <v>11903.15834</v>
      </c>
      <c r="E48" s="37">
        <v>12100.765959999993</v>
      </c>
      <c r="F48" s="38">
        <v>1.6601276262615306E-2</v>
      </c>
      <c r="G48" s="37">
        <v>39857.214679999997</v>
      </c>
      <c r="H48" s="37">
        <v>34370.452729999975</v>
      </c>
      <c r="I48" s="39">
        <v>-0.13766044602091151</v>
      </c>
    </row>
    <row r="49" spans="2:9" x14ac:dyDescent="0.25">
      <c r="B49" s="30" t="s">
        <v>90</v>
      </c>
      <c r="C49" s="30" t="s">
        <v>91</v>
      </c>
      <c r="D49" s="37">
        <v>25134.958510000004</v>
      </c>
      <c r="E49" s="37">
        <v>12567.094909999993</v>
      </c>
      <c r="F49" s="38">
        <v>-0.50001529125261368</v>
      </c>
      <c r="G49" s="37">
        <v>60506.714630000002</v>
      </c>
      <c r="H49" s="37">
        <v>32658.796360000026</v>
      </c>
      <c r="I49" s="39">
        <v>-0.46024508916556878</v>
      </c>
    </row>
    <row r="50" spans="2:9" x14ac:dyDescent="0.25">
      <c r="B50" s="30" t="s">
        <v>100</v>
      </c>
      <c r="C50" s="30" t="s">
        <v>101</v>
      </c>
      <c r="D50" s="37">
        <v>7574.057979999996</v>
      </c>
      <c r="E50" s="37">
        <v>6915.5428000000074</v>
      </c>
      <c r="F50" s="38">
        <v>-8.6943509244167272E-2</v>
      </c>
      <c r="G50" s="37">
        <v>17019.180120000015</v>
      </c>
      <c r="H50" s="37">
        <v>17935.569289999992</v>
      </c>
      <c r="I50" s="39">
        <v>5.3844495653647025E-2</v>
      </c>
    </row>
    <row r="51" spans="2:9" x14ac:dyDescent="0.25">
      <c r="B51" s="30" t="s">
        <v>94</v>
      </c>
      <c r="C51" s="30" t="s">
        <v>95</v>
      </c>
      <c r="D51" s="37">
        <v>6404.3315100000036</v>
      </c>
      <c r="E51" s="37">
        <v>5704.0262300000013</v>
      </c>
      <c r="F51" s="38">
        <v>-0.10934869297545184</v>
      </c>
      <c r="G51" s="37">
        <v>14799.110109999998</v>
      </c>
      <c r="H51" s="37">
        <v>15962.83995</v>
      </c>
      <c r="I51" s="39">
        <v>7.8635122743877059E-2</v>
      </c>
    </row>
    <row r="52" spans="2:9" x14ac:dyDescent="0.25">
      <c r="B52" s="30" t="s">
        <v>96</v>
      </c>
      <c r="C52" s="30" t="s">
        <v>97</v>
      </c>
      <c r="D52" s="37">
        <v>7393.2233700000006</v>
      </c>
      <c r="E52" s="37">
        <v>5524.9414600000027</v>
      </c>
      <c r="F52" s="38">
        <v>-0.25270194291451492</v>
      </c>
      <c r="G52" s="37">
        <v>18341.664850000005</v>
      </c>
      <c r="H52" s="37">
        <v>13413.137379999989</v>
      </c>
      <c r="I52" s="39">
        <v>-0.26870665832714824</v>
      </c>
    </row>
    <row r="53" spans="2:9" x14ac:dyDescent="0.25">
      <c r="B53" s="30" t="s">
        <v>102</v>
      </c>
      <c r="C53" s="30" t="s">
        <v>103</v>
      </c>
      <c r="D53" s="37">
        <v>4491.9257500000022</v>
      </c>
      <c r="E53" s="37">
        <v>5601.9930700000023</v>
      </c>
      <c r="F53" s="38">
        <v>0.24712503763001861</v>
      </c>
      <c r="G53" s="37">
        <v>13129.043270000004</v>
      </c>
      <c r="H53" s="37">
        <v>11003.49186</v>
      </c>
      <c r="I53" s="39">
        <v>-0.16189690035197843</v>
      </c>
    </row>
    <row r="54" spans="2:9" x14ac:dyDescent="0.25">
      <c r="B54" s="30" t="s">
        <v>92</v>
      </c>
      <c r="C54" s="30" t="s">
        <v>93</v>
      </c>
      <c r="D54" s="37">
        <v>4405.9362700000011</v>
      </c>
      <c r="E54" s="37">
        <v>2874.4934900000007</v>
      </c>
      <c r="F54" s="38">
        <v>-0.34758623051985271</v>
      </c>
      <c r="G54" s="37">
        <v>12630.086119999994</v>
      </c>
      <c r="H54" s="37">
        <v>9884.1582599999929</v>
      </c>
      <c r="I54" s="39">
        <v>-0.21741164976316113</v>
      </c>
    </row>
    <row r="55" spans="2:9" x14ac:dyDescent="0.25">
      <c r="B55" s="30" t="s">
        <v>98</v>
      </c>
      <c r="C55" s="30" t="s">
        <v>99</v>
      </c>
      <c r="D55" s="37">
        <v>916.21272999999997</v>
      </c>
      <c r="E55" s="37">
        <v>1902.3575900000001</v>
      </c>
      <c r="F55" s="38">
        <v>1.0763273939666831</v>
      </c>
      <c r="G55" s="37">
        <v>6051.6070200000004</v>
      </c>
      <c r="H55" s="37">
        <v>7382.8040999999967</v>
      </c>
      <c r="I55" s="39">
        <v>0.21997414498339257</v>
      </c>
    </row>
    <row r="56" spans="2:9" x14ac:dyDescent="0.25">
      <c r="B56" s="30" t="s">
        <v>104</v>
      </c>
      <c r="C56" s="30" t="s">
        <v>105</v>
      </c>
      <c r="D56" s="37">
        <v>2056.8299000000011</v>
      </c>
      <c r="E56" s="37">
        <v>2285.2383799999993</v>
      </c>
      <c r="F56" s="38">
        <v>0.111048794068969</v>
      </c>
      <c r="G56" s="37">
        <v>14769.032320000006</v>
      </c>
      <c r="H56" s="37">
        <v>6191.4471599999933</v>
      </c>
      <c r="I56" s="39">
        <v>-0.580781798979773</v>
      </c>
    </row>
    <row r="57" spans="2:9" x14ac:dyDescent="0.25">
      <c r="B57" s="167" t="s">
        <v>189</v>
      </c>
      <c r="C57" s="167"/>
      <c r="D57" s="37">
        <v>29.938353689999854</v>
      </c>
      <c r="E57" s="37">
        <v>3.9650785799998389</v>
      </c>
      <c r="F57" s="38">
        <v>-0.86755856313754909</v>
      </c>
      <c r="G57" s="37">
        <v>62.157723500000159</v>
      </c>
      <c r="H57" s="37">
        <v>11.139718340001139</v>
      </c>
      <c r="I57" s="39">
        <v>-0.82078303849076595</v>
      </c>
    </row>
    <row r="58" spans="2:9" x14ac:dyDescent="0.25">
      <c r="B58" s="174" t="s">
        <v>110</v>
      </c>
      <c r="C58" s="174"/>
      <c r="D58" s="34">
        <v>776603.52813000011</v>
      </c>
      <c r="E58" s="34">
        <v>917473.29676000052</v>
      </c>
      <c r="F58" s="35">
        <v>0.18139213063994658</v>
      </c>
      <c r="G58" s="34">
        <v>2228299.4021299994</v>
      </c>
      <c r="H58" s="34">
        <v>2357095.7152400012</v>
      </c>
      <c r="I58" s="35">
        <v>5.7800272704326583E-2</v>
      </c>
    </row>
    <row r="59" spans="2:9" x14ac:dyDescent="0.25">
      <c r="B59" s="30" t="s">
        <v>111</v>
      </c>
      <c r="C59" s="30" t="s">
        <v>112</v>
      </c>
      <c r="D59" s="37">
        <v>175207.13994000002</v>
      </c>
      <c r="E59" s="37">
        <v>192057.88002000033</v>
      </c>
      <c r="F59" s="38">
        <v>9.6176103815009323E-2</v>
      </c>
      <c r="G59" s="37">
        <v>539550.22002999985</v>
      </c>
      <c r="H59" s="37">
        <v>512750.47169000102</v>
      </c>
      <c r="I59" s="39">
        <v>-4.9670535466575697E-2</v>
      </c>
    </row>
    <row r="60" spans="2:9" x14ac:dyDescent="0.25">
      <c r="B60" s="30" t="s">
        <v>113</v>
      </c>
      <c r="C60" s="30" t="s">
        <v>114</v>
      </c>
      <c r="D60" s="37">
        <v>120553.69432000016</v>
      </c>
      <c r="E60" s="37">
        <v>146405.43590000024</v>
      </c>
      <c r="F60" s="38">
        <v>0.21444172014653243</v>
      </c>
      <c r="G60" s="37">
        <v>318091.69759000011</v>
      </c>
      <c r="H60" s="37">
        <v>372318.60389999952</v>
      </c>
      <c r="I60" s="39">
        <v>0.17047570471296747</v>
      </c>
    </row>
    <row r="61" spans="2:9" x14ac:dyDescent="0.25">
      <c r="B61" s="30" t="s">
        <v>117</v>
      </c>
      <c r="C61" s="30" t="s">
        <v>118</v>
      </c>
      <c r="D61" s="37">
        <v>84512.850859999948</v>
      </c>
      <c r="E61" s="37">
        <v>110174.81022000001</v>
      </c>
      <c r="F61" s="38">
        <v>0.30364564795607796</v>
      </c>
      <c r="G61" s="37">
        <v>243792.55256999983</v>
      </c>
      <c r="H61" s="37">
        <v>269777.08897999977</v>
      </c>
      <c r="I61" s="39">
        <v>0.1065846193252316</v>
      </c>
    </row>
    <row r="62" spans="2:9" x14ac:dyDescent="0.25">
      <c r="B62" s="30" t="s">
        <v>115</v>
      </c>
      <c r="C62" s="30" t="s">
        <v>116</v>
      </c>
      <c r="D62" s="37">
        <v>125212.04783999993</v>
      </c>
      <c r="E62" s="37">
        <v>94536.858919999926</v>
      </c>
      <c r="F62" s="38">
        <v>-0.24498592147616471</v>
      </c>
      <c r="G62" s="37">
        <v>300679.8400799993</v>
      </c>
      <c r="H62" s="37">
        <v>257177.21785000031</v>
      </c>
      <c r="I62" s="39">
        <v>-0.14468087457551068</v>
      </c>
    </row>
    <row r="63" spans="2:9" x14ac:dyDescent="0.25">
      <c r="B63" s="30" t="s">
        <v>121</v>
      </c>
      <c r="C63" s="30" t="s">
        <v>122</v>
      </c>
      <c r="D63" s="37">
        <v>35684.009640000011</v>
      </c>
      <c r="E63" s="37">
        <v>92163.282270000083</v>
      </c>
      <c r="F63" s="38">
        <v>1.5827613880781379</v>
      </c>
      <c r="G63" s="37">
        <v>88231.897959999958</v>
      </c>
      <c r="H63" s="37">
        <v>193840.86189999987</v>
      </c>
      <c r="I63" s="39">
        <v>1.1969476615801449</v>
      </c>
    </row>
    <row r="64" spans="2:9" x14ac:dyDescent="0.25">
      <c r="B64" s="30" t="s">
        <v>119</v>
      </c>
      <c r="C64" s="30" t="s">
        <v>120</v>
      </c>
      <c r="D64" s="37">
        <v>38566.259379999989</v>
      </c>
      <c r="E64" s="37">
        <v>51610.109179999934</v>
      </c>
      <c r="F64" s="38">
        <v>0.33821921051447196</v>
      </c>
      <c r="G64" s="37">
        <v>141171.85813999994</v>
      </c>
      <c r="H64" s="37">
        <v>128344.56901000004</v>
      </c>
      <c r="I64" s="39">
        <v>-9.0862933299915183E-2</v>
      </c>
    </row>
    <row r="65" spans="2:9" x14ac:dyDescent="0.25">
      <c r="B65" s="30" t="s">
        <v>125</v>
      </c>
      <c r="C65" s="30" t="s">
        <v>126</v>
      </c>
      <c r="D65" s="37">
        <v>27214.553619999999</v>
      </c>
      <c r="E65" s="37">
        <v>39523.33079999996</v>
      </c>
      <c r="F65" s="38">
        <v>0.45228657254015109</v>
      </c>
      <c r="G65" s="37">
        <v>76822.236149999997</v>
      </c>
      <c r="H65" s="37">
        <v>92626.298039999994</v>
      </c>
      <c r="I65" s="39">
        <v>0.20572249236720502</v>
      </c>
    </row>
    <row r="66" spans="2:9" x14ac:dyDescent="0.25">
      <c r="B66" s="30" t="s">
        <v>123</v>
      </c>
      <c r="C66" s="30" t="s">
        <v>124</v>
      </c>
      <c r="D66" s="37">
        <v>28672.353670000033</v>
      </c>
      <c r="E66" s="37">
        <v>28847.584610000013</v>
      </c>
      <c r="F66" s="38">
        <v>6.1114947875145703E-3</v>
      </c>
      <c r="G66" s="37">
        <v>89181.164819999976</v>
      </c>
      <c r="H66" s="37">
        <v>77765.941909999819</v>
      </c>
      <c r="I66" s="39">
        <v>-0.12800037915001702</v>
      </c>
    </row>
    <row r="67" spans="2:9" x14ac:dyDescent="0.25">
      <c r="B67" s="30" t="s">
        <v>127</v>
      </c>
      <c r="C67" s="30" t="s">
        <v>128</v>
      </c>
      <c r="D67" s="37">
        <v>23593.315989999977</v>
      </c>
      <c r="E67" s="37">
        <v>30458.967839999994</v>
      </c>
      <c r="F67" s="38">
        <v>0.29099986847588621</v>
      </c>
      <c r="G67" s="37">
        <v>66209.541040000084</v>
      </c>
      <c r="H67" s="37">
        <v>75745.017620000028</v>
      </c>
      <c r="I67" s="39">
        <v>0.1440196749625427</v>
      </c>
    </row>
    <row r="68" spans="2:9" x14ac:dyDescent="0.25">
      <c r="B68" s="30" t="s">
        <v>129</v>
      </c>
      <c r="C68" s="30" t="s">
        <v>130</v>
      </c>
      <c r="D68" s="37">
        <v>18219.332209999997</v>
      </c>
      <c r="E68" s="37">
        <v>25060.757470000004</v>
      </c>
      <c r="F68" s="38">
        <v>0.37550362335700604</v>
      </c>
      <c r="G68" s="37">
        <v>83468.620279999974</v>
      </c>
      <c r="H68" s="37">
        <v>58676.089499999936</v>
      </c>
      <c r="I68" s="39">
        <v>-0.29702816096434997</v>
      </c>
    </row>
    <row r="69" spans="2:9" x14ac:dyDescent="0.25">
      <c r="B69" s="30" t="s">
        <v>131</v>
      </c>
      <c r="C69" s="30" t="s">
        <v>132</v>
      </c>
      <c r="D69" s="37">
        <v>14578.307509999988</v>
      </c>
      <c r="E69" s="37">
        <v>11585.341449999984</v>
      </c>
      <c r="F69" s="38">
        <v>-0.20530271143937523</v>
      </c>
      <c r="G69" s="37">
        <v>48441.726329999969</v>
      </c>
      <c r="H69" s="37">
        <v>40117.096010000067</v>
      </c>
      <c r="I69" s="39">
        <v>-0.17184834130992679</v>
      </c>
    </row>
    <row r="70" spans="2:9" x14ac:dyDescent="0.25">
      <c r="B70" s="30" t="s">
        <v>135</v>
      </c>
      <c r="C70" s="30" t="s">
        <v>136</v>
      </c>
      <c r="D70" s="37">
        <v>9424.5467800000024</v>
      </c>
      <c r="E70" s="37">
        <v>13175.899010000005</v>
      </c>
      <c r="F70" s="38">
        <v>0.39804059734318614</v>
      </c>
      <c r="G70" s="37">
        <v>25298.510500000004</v>
      </c>
      <c r="H70" s="37">
        <v>32127.301879999999</v>
      </c>
      <c r="I70" s="39">
        <v>0.26992859441270245</v>
      </c>
    </row>
    <row r="71" spans="2:9" x14ac:dyDescent="0.25">
      <c r="B71" s="30" t="s">
        <v>137</v>
      </c>
      <c r="C71" s="30" t="s">
        <v>138</v>
      </c>
      <c r="D71" s="37">
        <v>12125.903470000005</v>
      </c>
      <c r="E71" s="37">
        <v>11570.293680000001</v>
      </c>
      <c r="F71" s="38">
        <v>-4.582007364437677E-2</v>
      </c>
      <c r="G71" s="37">
        <v>32256.064720000006</v>
      </c>
      <c r="H71" s="37">
        <v>29287.62260000001</v>
      </c>
      <c r="I71" s="39">
        <v>-9.2027410837858578E-2</v>
      </c>
    </row>
    <row r="72" spans="2:9" x14ac:dyDescent="0.25">
      <c r="B72" s="30" t="s">
        <v>133</v>
      </c>
      <c r="C72" s="30" t="s">
        <v>134</v>
      </c>
      <c r="D72" s="37">
        <v>4516.9241900000025</v>
      </c>
      <c r="E72" s="37">
        <v>5186.1266399999995</v>
      </c>
      <c r="F72" s="38">
        <v>0.14815445684953962</v>
      </c>
      <c r="G72" s="37">
        <v>15852.280769999998</v>
      </c>
      <c r="H72" s="37">
        <v>29115.773619999996</v>
      </c>
      <c r="I72" s="39">
        <v>0.83669303127035144</v>
      </c>
    </row>
    <row r="73" spans="2:9" x14ac:dyDescent="0.25">
      <c r="B73" s="30" t="s">
        <v>139</v>
      </c>
      <c r="C73" s="30" t="s">
        <v>140</v>
      </c>
      <c r="D73" s="37">
        <v>6010.3385099999996</v>
      </c>
      <c r="E73" s="37">
        <v>8870.3572199999962</v>
      </c>
      <c r="F73" s="38">
        <v>0.47584985525216228</v>
      </c>
      <c r="G73" s="37">
        <v>17893.043169999997</v>
      </c>
      <c r="H73" s="37">
        <v>21671.308029999997</v>
      </c>
      <c r="I73" s="39">
        <v>0.21115831578245725</v>
      </c>
    </row>
    <row r="74" spans="2:9" x14ac:dyDescent="0.25">
      <c r="B74" s="30" t="s">
        <v>141</v>
      </c>
      <c r="C74" s="30" t="s">
        <v>142</v>
      </c>
      <c r="D74" s="37">
        <v>3082.8879700000007</v>
      </c>
      <c r="E74" s="37">
        <v>3882.0464700000002</v>
      </c>
      <c r="F74" s="38">
        <v>0.25922398341318881</v>
      </c>
      <c r="G74" s="37">
        <v>9545.6904099999974</v>
      </c>
      <c r="H74" s="37">
        <v>13059.797709999988</v>
      </c>
      <c r="I74" s="39">
        <v>0.36813547779829908</v>
      </c>
    </row>
    <row r="75" spans="2:9" x14ac:dyDescent="0.25">
      <c r="B75" s="30" t="s">
        <v>147</v>
      </c>
      <c r="C75" s="30" t="s">
        <v>148</v>
      </c>
      <c r="D75" s="37">
        <v>1160.2925699999998</v>
      </c>
      <c r="E75" s="37">
        <v>1556.5063000000005</v>
      </c>
      <c r="F75" s="38">
        <v>0.34147743443707534</v>
      </c>
      <c r="G75" s="37">
        <v>3977.4180299999994</v>
      </c>
      <c r="H75" s="37">
        <v>8943.3148600000004</v>
      </c>
      <c r="I75" s="39">
        <v>1.2485227332265103</v>
      </c>
    </row>
    <row r="76" spans="2:9" x14ac:dyDescent="0.25">
      <c r="B76" s="171" t="s">
        <v>190</v>
      </c>
      <c r="C76" s="171"/>
      <c r="D76" s="37">
        <v>4.7826880000000882</v>
      </c>
      <c r="E76" s="37">
        <v>8.9851300900001156</v>
      </c>
      <c r="F76" s="38">
        <v>0.87867786692335981</v>
      </c>
      <c r="G76" s="37">
        <v>15.771695059999949</v>
      </c>
      <c r="H76" s="37">
        <v>23.723395350000814</v>
      </c>
      <c r="I76" s="39">
        <v>0.50417537618818831</v>
      </c>
    </row>
    <row r="77" spans="2:9" x14ac:dyDescent="0.25">
      <c r="B77" s="171" t="s">
        <v>152</v>
      </c>
      <c r="C77" s="171"/>
      <c r="D77" s="37">
        <v>733117.44647000008</v>
      </c>
      <c r="E77" s="37">
        <v>875650.71809000056</v>
      </c>
      <c r="F77" s="38">
        <v>0.19442078797374943</v>
      </c>
      <c r="G77" s="37">
        <v>2116236.0576499989</v>
      </c>
      <c r="H77" s="37">
        <v>2237067.7704600012</v>
      </c>
      <c r="I77" s="39">
        <v>5.7097464327387638E-2</v>
      </c>
    </row>
    <row r="78" spans="2:9" x14ac:dyDescent="0.25">
      <c r="B78" s="30" t="s">
        <v>153</v>
      </c>
      <c r="C78" s="30" t="s">
        <v>154</v>
      </c>
      <c r="D78" s="37">
        <v>24654.332840000032</v>
      </c>
      <c r="E78" s="37">
        <v>29315.169839999984</v>
      </c>
      <c r="F78" s="38">
        <v>0.18904737882170761</v>
      </c>
      <c r="G78" s="37">
        <v>63976.761629999994</v>
      </c>
      <c r="H78" s="37">
        <v>67759.427079999965</v>
      </c>
      <c r="I78" s="39">
        <v>5.9125616139754769E-2</v>
      </c>
    </row>
    <row r="79" spans="2:9" x14ac:dyDescent="0.25">
      <c r="B79" s="30" t="s">
        <v>155</v>
      </c>
      <c r="C79" s="30" t="s">
        <v>156</v>
      </c>
      <c r="D79" s="37">
        <v>4944.3448299999973</v>
      </c>
      <c r="E79" s="37">
        <v>4828.6500799999994</v>
      </c>
      <c r="F79" s="38">
        <v>-2.3399409624105427E-2</v>
      </c>
      <c r="G79" s="37">
        <v>20108.291209999988</v>
      </c>
      <c r="H79" s="37">
        <v>27920.461909999973</v>
      </c>
      <c r="I79" s="39">
        <v>0.38850495143590019</v>
      </c>
    </row>
    <row r="80" spans="2:9" x14ac:dyDescent="0.25">
      <c r="B80" s="30" t="s">
        <v>159</v>
      </c>
      <c r="C80" s="30" t="s">
        <v>160</v>
      </c>
      <c r="D80" s="37">
        <v>11193.747189999998</v>
      </c>
      <c r="E80" s="37">
        <v>6013.261559999999</v>
      </c>
      <c r="F80" s="38">
        <v>-0.46280173583230622</v>
      </c>
      <c r="G80" s="37">
        <v>20124.929090000001</v>
      </c>
      <c r="H80" s="37">
        <v>10760.786549999999</v>
      </c>
      <c r="I80" s="39">
        <v>-0.46530064767547469</v>
      </c>
    </row>
    <row r="81" spans="2:10" x14ac:dyDescent="0.25">
      <c r="B81" s="30" t="s">
        <v>157</v>
      </c>
      <c r="C81" s="30" t="s">
        <v>158</v>
      </c>
      <c r="D81" s="37">
        <v>293.99021000000005</v>
      </c>
      <c r="E81" s="37">
        <v>423.04880999999995</v>
      </c>
      <c r="F81" s="38">
        <v>0.43898944798195788</v>
      </c>
      <c r="G81" s="37">
        <v>629.30525</v>
      </c>
      <c r="H81" s="37">
        <v>10615.389169999997</v>
      </c>
      <c r="I81" s="39">
        <v>15.868426204929957</v>
      </c>
    </row>
    <row r="82" spans="2:10" x14ac:dyDescent="0.25">
      <c r="B82" s="167" t="s">
        <v>189</v>
      </c>
      <c r="C82" s="167"/>
      <c r="D82" s="37">
        <v>2.3996665899999972</v>
      </c>
      <c r="E82" s="37">
        <v>1.2424483799999764</v>
      </c>
      <c r="F82" s="38">
        <v>-0.48224124752264946</v>
      </c>
      <c r="G82" s="37">
        <v>7.2240573000004522</v>
      </c>
      <c r="H82" s="37">
        <v>2.9718800700000867</v>
      </c>
      <c r="I82" s="39">
        <v>-0.58861344164588769</v>
      </c>
    </row>
    <row r="83" spans="2:10" x14ac:dyDescent="0.25">
      <c r="B83" s="174" t="s">
        <v>161</v>
      </c>
      <c r="C83" s="174"/>
      <c r="D83" s="34">
        <v>26913.92697</v>
      </c>
      <c r="E83" s="34">
        <v>39694.796600000001</v>
      </c>
      <c r="F83" s="35">
        <v>0.47487940515876348</v>
      </c>
      <c r="G83" s="34">
        <v>80292.938679999948</v>
      </c>
      <c r="H83" s="34">
        <v>90346.487899999876</v>
      </c>
      <c r="I83" s="35">
        <v>0.1252108763893599</v>
      </c>
    </row>
    <row r="84" spans="2:10" x14ac:dyDescent="0.25">
      <c r="B84" s="30" t="s">
        <v>162</v>
      </c>
      <c r="C84" s="30" t="s">
        <v>163</v>
      </c>
      <c r="D84" s="37">
        <v>20266.068419999996</v>
      </c>
      <c r="E84" s="37">
        <v>33472.785370000005</v>
      </c>
      <c r="F84" s="38">
        <v>0.65166645430678027</v>
      </c>
      <c r="G84" s="37">
        <v>59593.586619999951</v>
      </c>
      <c r="H84" s="37">
        <v>73120.360109999878</v>
      </c>
      <c r="I84" s="39">
        <v>0.22698371179190385</v>
      </c>
    </row>
    <row r="85" spans="2:10" x14ac:dyDescent="0.25">
      <c r="B85" s="30" t="s">
        <v>164</v>
      </c>
      <c r="C85" s="30" t="s">
        <v>165</v>
      </c>
      <c r="D85" s="37">
        <v>6588.3196800000014</v>
      </c>
      <c r="E85" s="37">
        <v>6082.326299999997</v>
      </c>
      <c r="F85" s="38">
        <v>-7.6801582888583256E-2</v>
      </c>
      <c r="G85" s="37">
        <v>20543.393829999997</v>
      </c>
      <c r="H85" s="37">
        <v>17016.226029999994</v>
      </c>
      <c r="I85" s="39">
        <v>-0.17169352976377242</v>
      </c>
    </row>
    <row r="86" spans="2:10" x14ac:dyDescent="0.25">
      <c r="B86" s="191" t="s">
        <v>189</v>
      </c>
      <c r="C86" s="191"/>
      <c r="D86" s="43">
        <v>5.9538870000003047E-2</v>
      </c>
      <c r="E86" s="43">
        <v>0.13968492999999943</v>
      </c>
      <c r="F86" s="38">
        <v>1.346113219817445</v>
      </c>
      <c r="G86" s="43">
        <v>0.1559582300000002</v>
      </c>
      <c r="H86" s="43">
        <v>0.20990176000000429</v>
      </c>
      <c r="I86" s="41">
        <v>0.34588447175890641</v>
      </c>
    </row>
    <row r="87" spans="2:10" x14ac:dyDescent="0.25">
      <c r="B87" s="44" t="s">
        <v>166</v>
      </c>
      <c r="C87" s="44"/>
      <c r="D87" s="34">
        <v>50096.982889998224</v>
      </c>
      <c r="E87" s="34">
        <v>56948.614160001285</v>
      </c>
      <c r="F87" s="45">
        <v>0.13676734355535367</v>
      </c>
      <c r="G87" s="34">
        <v>152900.00557000207</v>
      </c>
      <c r="H87" s="34">
        <v>150137.65353999464</v>
      </c>
      <c r="I87" s="46">
        <v>-1.8066395875589066E-2</v>
      </c>
    </row>
    <row r="88" spans="2:10" x14ac:dyDescent="0.25">
      <c r="B88" s="189" t="s">
        <v>167</v>
      </c>
      <c r="C88" s="189"/>
      <c r="D88" s="47">
        <v>5137401.5157699939</v>
      </c>
      <c r="E88" s="47">
        <v>4570640.7111500036</v>
      </c>
      <c r="F88" s="48">
        <v>-0.11032051960124907</v>
      </c>
      <c r="G88" s="47">
        <v>14301018.922859985</v>
      </c>
      <c r="H88" s="47">
        <v>12526166.39532</v>
      </c>
      <c r="I88" s="49">
        <v>-0.12410671834738345</v>
      </c>
    </row>
    <row r="89" spans="2:10" x14ac:dyDescent="0.25">
      <c r="B89" s="50" t="s">
        <v>176</v>
      </c>
      <c r="C89" s="50"/>
      <c r="D89" s="50"/>
      <c r="E89" s="50"/>
      <c r="F89" s="51"/>
      <c r="G89" s="50"/>
      <c r="H89" s="50"/>
      <c r="I89" s="39"/>
      <c r="J89" s="50"/>
    </row>
    <row r="90" spans="2:10" x14ac:dyDescent="0.25">
      <c r="B90" s="50" t="s">
        <v>177</v>
      </c>
      <c r="C90" s="50"/>
      <c r="D90" s="52"/>
      <c r="E90" s="50"/>
      <c r="F90" s="51"/>
      <c r="G90" s="50"/>
      <c r="H90" s="50"/>
      <c r="I90" s="39"/>
      <c r="J90" s="50"/>
    </row>
    <row r="91" spans="2:10" x14ac:dyDescent="0.25">
      <c r="B91" s="50" t="s">
        <v>191</v>
      </c>
      <c r="C91" s="50"/>
      <c r="D91" s="50"/>
      <c r="E91" s="50"/>
      <c r="F91" s="51"/>
      <c r="G91" s="50"/>
      <c r="H91" s="50"/>
      <c r="I91" s="39"/>
      <c r="J91" s="50"/>
    </row>
    <row r="94" spans="2:10" x14ac:dyDescent="0.25">
      <c r="D94" s="53"/>
    </row>
  </sheetData>
  <mergeCells count="18">
    <mergeCell ref="B88:C88"/>
    <mergeCell ref="B21:C21"/>
    <mergeCell ref="B30:C30"/>
    <mergeCell ref="B36:C36"/>
    <mergeCell ref="B38:C38"/>
    <mergeCell ref="B57:C57"/>
    <mergeCell ref="B58:C58"/>
    <mergeCell ref="B76:C76"/>
    <mergeCell ref="B77:C77"/>
    <mergeCell ref="B82:C82"/>
    <mergeCell ref="B83:C83"/>
    <mergeCell ref="B86:C86"/>
    <mergeCell ref="B12:C12"/>
    <mergeCell ref="B3:I3"/>
    <mergeCell ref="B4:C4"/>
    <mergeCell ref="B5:C5"/>
    <mergeCell ref="B10:C10"/>
    <mergeCell ref="B11:C11"/>
  </mergeCells>
  <pageMargins left="0.7" right="0.7" top="0.75" bottom="0.75" header="0.3" footer="0.3"/>
  <pageSetup paperSize="187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90"/>
  <sheetViews>
    <sheetView showGridLines="0" zoomScale="85" zoomScaleNormal="85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3" sqref="B3"/>
    </sheetView>
  </sheetViews>
  <sheetFormatPr baseColWidth="10" defaultRowHeight="15" x14ac:dyDescent="0.25"/>
  <cols>
    <col min="1" max="1" width="10.140625" customWidth="1"/>
    <col min="2" max="2" width="11.140625" customWidth="1"/>
    <col min="3" max="3" width="24.85546875" customWidth="1"/>
    <col min="4" max="5" width="10.5703125" style="7" bestFit="1" customWidth="1"/>
    <col min="6" max="6" width="8.42578125" style="7" bestFit="1" customWidth="1"/>
    <col min="7" max="8" width="12" style="7" bestFit="1" customWidth="1"/>
    <col min="9" max="9" width="7.42578125" customWidth="1"/>
  </cols>
  <sheetData>
    <row r="1" spans="2:9" ht="15" customHeight="1" x14ac:dyDescent="0.25">
      <c r="B1" s="192" t="s">
        <v>168</v>
      </c>
      <c r="C1" s="192"/>
      <c r="D1" s="193"/>
      <c r="E1" s="193"/>
      <c r="F1" s="193"/>
      <c r="G1" s="193"/>
      <c r="H1" s="193"/>
      <c r="I1" s="194"/>
    </row>
    <row r="2" spans="2:9" x14ac:dyDescent="0.25">
      <c r="B2" s="195" t="s">
        <v>1</v>
      </c>
      <c r="C2" s="196"/>
      <c r="D2" s="1" t="s">
        <v>169</v>
      </c>
      <c r="E2" s="1" t="s">
        <v>170</v>
      </c>
      <c r="F2" s="21" t="s">
        <v>4</v>
      </c>
      <c r="G2" s="1" t="s">
        <v>171</v>
      </c>
      <c r="H2" s="1" t="s">
        <v>172</v>
      </c>
      <c r="I2" s="21" t="s">
        <v>4</v>
      </c>
    </row>
    <row r="3" spans="2:9" x14ac:dyDescent="0.25">
      <c r="B3" s="3" t="s">
        <v>5</v>
      </c>
      <c r="C3" s="3"/>
      <c r="D3" s="4">
        <v>8213</v>
      </c>
      <c r="E3" s="4">
        <v>7190.9</v>
      </c>
      <c r="F3" s="22">
        <v>-0.12444904419822234</v>
      </c>
      <c r="G3" s="4">
        <v>16338.1</v>
      </c>
      <c r="H3" s="4">
        <v>15571.7</v>
      </c>
      <c r="I3" s="22">
        <v>-4.6908759280454904E-2</v>
      </c>
    </row>
    <row r="4" spans="2:9" x14ac:dyDescent="0.25">
      <c r="B4" s="6" t="s">
        <v>6</v>
      </c>
      <c r="C4" s="6" t="s">
        <v>7</v>
      </c>
      <c r="D4" s="7">
        <v>5998.1</v>
      </c>
      <c r="E4" s="7">
        <v>6152.7</v>
      </c>
      <c r="F4" s="23">
        <v>2.5774828695753538E-2</v>
      </c>
      <c r="G4" s="7">
        <v>12227.6</v>
      </c>
      <c r="H4" s="7">
        <v>13476.8</v>
      </c>
      <c r="I4" s="23">
        <v>0.10216232130589797</v>
      </c>
    </row>
    <row r="5" spans="2:9" x14ac:dyDescent="0.25">
      <c r="B5" s="6" t="s">
        <v>8</v>
      </c>
      <c r="C5" s="6" t="s">
        <v>9</v>
      </c>
      <c r="D5" s="7">
        <v>556.9</v>
      </c>
      <c r="E5" s="7">
        <v>234.8</v>
      </c>
      <c r="F5" s="23">
        <v>-0.57838031962650382</v>
      </c>
      <c r="G5" s="7">
        <v>1182.7</v>
      </c>
      <c r="H5" s="7">
        <v>516.79999999999995</v>
      </c>
      <c r="I5" s="23">
        <v>-0.56303373636594234</v>
      </c>
    </row>
    <row r="6" spans="2:9" x14ac:dyDescent="0.25">
      <c r="B6" s="6" t="s">
        <v>173</v>
      </c>
      <c r="C6" s="6" t="s">
        <v>174</v>
      </c>
      <c r="D6" s="7">
        <v>549.5</v>
      </c>
      <c r="E6" s="7">
        <v>381.8</v>
      </c>
      <c r="F6" s="23">
        <v>-0.30518653321201095</v>
      </c>
      <c r="G6" s="7">
        <v>1129</v>
      </c>
      <c r="H6" s="7">
        <v>387.1</v>
      </c>
      <c r="I6" s="23">
        <v>-0.65713020372010633</v>
      </c>
    </row>
    <row r="7" spans="2:9" x14ac:dyDescent="0.25">
      <c r="B7" s="6" t="s">
        <v>10</v>
      </c>
      <c r="C7" s="6" t="s">
        <v>11</v>
      </c>
      <c r="D7" s="7">
        <v>351.9</v>
      </c>
      <c r="E7" s="7">
        <v>129.1</v>
      </c>
      <c r="F7" s="23">
        <v>-0.63313441318556407</v>
      </c>
      <c r="G7" s="7">
        <v>704.2</v>
      </c>
      <c r="H7" s="7">
        <v>339.6</v>
      </c>
      <c r="I7" s="23">
        <v>-0.51775063902300489</v>
      </c>
    </row>
    <row r="8" spans="2:9" x14ac:dyDescent="0.25">
      <c r="B8" s="6" t="s">
        <v>19</v>
      </c>
      <c r="C8" s="6"/>
      <c r="D8" s="7">
        <v>756.60000000000036</v>
      </c>
      <c r="E8" s="7">
        <v>292.49999999999909</v>
      </c>
      <c r="F8" s="23">
        <v>-0.61340206185567148</v>
      </c>
      <c r="G8" s="7">
        <v>1094.5999999999985</v>
      </c>
      <c r="H8" s="7">
        <v>851.40000000000146</v>
      </c>
      <c r="I8" s="23">
        <v>-0.2221816188562008</v>
      </c>
    </row>
    <row r="9" spans="2:9" x14ac:dyDescent="0.25">
      <c r="B9" s="3" t="s">
        <v>20</v>
      </c>
      <c r="C9" s="3"/>
      <c r="D9" s="4">
        <v>2084730.5</v>
      </c>
      <c r="E9" s="4">
        <v>1627089.2</v>
      </c>
      <c r="F9" s="22">
        <v>-0.2195206047016629</v>
      </c>
      <c r="G9" s="4">
        <v>4289009.7</v>
      </c>
      <c r="H9" s="4">
        <v>3313525.8</v>
      </c>
      <c r="I9" s="22">
        <v>-0.22743802607860741</v>
      </c>
    </row>
    <row r="10" spans="2:9" x14ac:dyDescent="0.25">
      <c r="B10" s="9" t="s">
        <v>21</v>
      </c>
      <c r="C10" s="9"/>
      <c r="D10" s="10">
        <v>145499.4</v>
      </c>
      <c r="E10" s="10">
        <v>148796</v>
      </c>
      <c r="F10" s="24">
        <v>2.2657138105036889E-2</v>
      </c>
      <c r="G10" s="10">
        <v>321992.8</v>
      </c>
      <c r="H10" s="10">
        <v>303473.5</v>
      </c>
      <c r="I10" s="24">
        <v>-5.7514640078908608E-2</v>
      </c>
    </row>
    <row r="11" spans="2:9" x14ac:dyDescent="0.25">
      <c r="B11" s="6" t="s">
        <v>22</v>
      </c>
      <c r="C11" s="6" t="s">
        <v>23</v>
      </c>
      <c r="D11" s="7">
        <v>127821.5</v>
      </c>
      <c r="E11" s="7">
        <v>129644.7</v>
      </c>
      <c r="F11" s="23">
        <v>1.4263641093243296E-2</v>
      </c>
      <c r="G11" s="7">
        <v>285384.5</v>
      </c>
      <c r="H11" s="7">
        <v>271755.59999999998</v>
      </c>
      <c r="I11" s="23">
        <v>-4.7756272677738409E-2</v>
      </c>
    </row>
    <row r="12" spans="2:9" x14ac:dyDescent="0.25">
      <c r="B12" s="6" t="s">
        <v>24</v>
      </c>
      <c r="C12" s="6" t="s">
        <v>25</v>
      </c>
      <c r="D12" s="7">
        <v>11545.7</v>
      </c>
      <c r="E12" s="7">
        <v>13902.3</v>
      </c>
      <c r="F12" s="23">
        <v>0.20411062127025636</v>
      </c>
      <c r="G12" s="7">
        <v>25424</v>
      </c>
      <c r="H12" s="7">
        <v>20231.099999999999</v>
      </c>
      <c r="I12" s="23">
        <v>-0.2042518879798616</v>
      </c>
    </row>
    <row r="13" spans="2:9" x14ac:dyDescent="0.25">
      <c r="B13" s="6" t="s">
        <v>26</v>
      </c>
      <c r="C13" s="6" t="s">
        <v>27</v>
      </c>
      <c r="D13" s="7">
        <v>1586.1</v>
      </c>
      <c r="E13" s="7">
        <v>1577.4</v>
      </c>
      <c r="F13" s="23">
        <v>-5.4851522602609171E-3</v>
      </c>
      <c r="G13" s="7">
        <v>2599.4</v>
      </c>
      <c r="H13" s="7">
        <v>4618.7</v>
      </c>
      <c r="I13" s="23">
        <v>0.77683311533430777</v>
      </c>
    </row>
    <row r="14" spans="2:9" x14ac:dyDescent="0.25">
      <c r="B14" s="6" t="s">
        <v>28</v>
      </c>
      <c r="C14" s="6" t="s">
        <v>29</v>
      </c>
      <c r="D14" s="7">
        <v>2559.1999999999998</v>
      </c>
      <c r="E14" s="7">
        <v>2576.3000000000002</v>
      </c>
      <c r="F14" s="23">
        <v>6.6817755548609359E-3</v>
      </c>
      <c r="G14" s="7">
        <v>5187.6000000000004</v>
      </c>
      <c r="H14" s="7">
        <v>4607.6000000000004</v>
      </c>
      <c r="I14" s="23">
        <v>-0.11180507363713466</v>
      </c>
    </row>
    <row r="15" spans="2:9" x14ac:dyDescent="0.25">
      <c r="B15" s="6" t="s">
        <v>19</v>
      </c>
      <c r="C15" s="6"/>
      <c r="D15" s="7">
        <v>1986.8999999999933</v>
      </c>
      <c r="E15" s="7">
        <v>1095.3000000000034</v>
      </c>
      <c r="F15" s="23">
        <v>-0.44873924203532789</v>
      </c>
      <c r="G15" s="7">
        <v>3397.2999999999884</v>
      </c>
      <c r="H15" s="7">
        <v>2260.5000000000246</v>
      </c>
      <c r="I15" s="23">
        <v>-0.33461866776556903</v>
      </c>
    </row>
    <row r="16" spans="2:9" x14ac:dyDescent="0.25">
      <c r="B16" s="9" t="s">
        <v>36</v>
      </c>
      <c r="C16" s="9"/>
      <c r="D16" s="10">
        <v>912294.9</v>
      </c>
      <c r="E16" s="10">
        <v>728172.4</v>
      </c>
      <c r="F16" s="24">
        <v>-0.20182344546703046</v>
      </c>
      <c r="G16" s="10">
        <v>1956231.3</v>
      </c>
      <c r="H16" s="10">
        <v>1490046.3</v>
      </c>
      <c r="I16" s="24">
        <v>-0.2383077093184226</v>
      </c>
    </row>
    <row r="17" spans="2:9" x14ac:dyDescent="0.25">
      <c r="B17" s="6" t="s">
        <v>37</v>
      </c>
      <c r="C17" s="6" t="s">
        <v>38</v>
      </c>
      <c r="D17" s="7">
        <v>866606.8</v>
      </c>
      <c r="E17" s="7">
        <v>692427.8</v>
      </c>
      <c r="F17" s="23">
        <v>-0.20098965297756721</v>
      </c>
      <c r="G17" s="7">
        <v>1835519.4</v>
      </c>
      <c r="H17" s="7">
        <v>1399826.9</v>
      </c>
      <c r="I17" s="23">
        <v>-0.23736741763666458</v>
      </c>
    </row>
    <row r="18" spans="2:9" x14ac:dyDescent="0.25">
      <c r="B18" s="6" t="s">
        <v>39</v>
      </c>
      <c r="C18" s="6" t="s">
        <v>40</v>
      </c>
      <c r="D18" s="7">
        <v>45688</v>
      </c>
      <c r="E18" s="7">
        <v>35744.6</v>
      </c>
      <c r="F18" s="25">
        <v>-0.21763701628436349</v>
      </c>
      <c r="G18" s="7">
        <v>120711.8</v>
      </c>
      <c r="H18" s="7">
        <v>90219.5</v>
      </c>
      <c r="I18" s="25">
        <v>-0.25260413646387514</v>
      </c>
    </row>
    <row r="19" spans="2:9" x14ac:dyDescent="0.25">
      <c r="B19" s="9" t="s">
        <v>41</v>
      </c>
      <c r="C19" s="9"/>
      <c r="D19" s="10">
        <v>901829.5</v>
      </c>
      <c r="E19" s="10">
        <v>700628.2</v>
      </c>
      <c r="F19" s="24">
        <v>-0.22310348020329795</v>
      </c>
      <c r="G19" s="10">
        <v>1820745.5</v>
      </c>
      <c r="H19" s="10">
        <v>1428908.5</v>
      </c>
      <c r="I19" s="24">
        <v>-0.21520690288675715</v>
      </c>
    </row>
    <row r="20" spans="2:9" x14ac:dyDescent="0.25">
      <c r="B20" s="6" t="s">
        <v>42</v>
      </c>
      <c r="C20" s="6" t="s">
        <v>43</v>
      </c>
      <c r="D20" s="7">
        <v>384153.4</v>
      </c>
      <c r="E20" s="7">
        <v>278058.3</v>
      </c>
      <c r="F20" s="23">
        <v>-0.27617899516182864</v>
      </c>
      <c r="G20" s="7">
        <v>723163.8</v>
      </c>
      <c r="H20" s="7">
        <v>587038.4</v>
      </c>
      <c r="I20" s="23">
        <v>-0.18823591556988883</v>
      </c>
    </row>
    <row r="21" spans="2:9" x14ac:dyDescent="0.25">
      <c r="B21" s="6" t="s">
        <v>44</v>
      </c>
      <c r="C21" s="6" t="s">
        <v>45</v>
      </c>
      <c r="D21" s="7">
        <v>219070.7</v>
      </c>
      <c r="E21" s="7">
        <v>202911.6</v>
      </c>
      <c r="F21" s="23">
        <v>-7.3762032074576878E-2</v>
      </c>
      <c r="G21" s="7">
        <v>444583.5</v>
      </c>
      <c r="H21" s="7">
        <v>378100.3</v>
      </c>
      <c r="I21" s="23">
        <v>-0.14954041254342554</v>
      </c>
    </row>
    <row r="22" spans="2:9" x14ac:dyDescent="0.25">
      <c r="B22" s="6" t="s">
        <v>48</v>
      </c>
      <c r="C22" s="6" t="s">
        <v>49</v>
      </c>
      <c r="D22" s="7">
        <v>80591</v>
      </c>
      <c r="E22" s="7">
        <v>59799.9</v>
      </c>
      <c r="F22" s="23">
        <v>-0.25798290131652413</v>
      </c>
      <c r="G22" s="7">
        <v>178286.8</v>
      </c>
      <c r="H22" s="7">
        <v>129078.7</v>
      </c>
      <c r="I22" s="23">
        <v>-0.27600529035239851</v>
      </c>
    </row>
    <row r="23" spans="2:9" x14ac:dyDescent="0.25">
      <c r="B23" s="6" t="s">
        <v>46</v>
      </c>
      <c r="C23" s="6" t="s">
        <v>47</v>
      </c>
      <c r="D23" s="7">
        <v>75323.600000000006</v>
      </c>
      <c r="E23" s="7">
        <v>34577.5</v>
      </c>
      <c r="F23" s="23">
        <v>-0.54094732593768757</v>
      </c>
      <c r="G23" s="7">
        <v>161219.1</v>
      </c>
      <c r="H23" s="7">
        <v>107074.7</v>
      </c>
      <c r="I23" s="23">
        <v>-0.33584358180885521</v>
      </c>
    </row>
    <row r="24" spans="2:9" x14ac:dyDescent="0.25">
      <c r="B24" s="6" t="s">
        <v>50</v>
      </c>
      <c r="C24" s="6" t="s">
        <v>51</v>
      </c>
      <c r="D24" s="7">
        <v>66334.3</v>
      </c>
      <c r="E24" s="7">
        <v>49797.8</v>
      </c>
      <c r="F24" s="23">
        <v>-0.24929033697498881</v>
      </c>
      <c r="G24" s="7">
        <v>130702.1</v>
      </c>
      <c r="H24" s="7">
        <v>95727.9</v>
      </c>
      <c r="I24" s="23">
        <v>-0.26758713134678025</v>
      </c>
    </row>
    <row r="25" spans="2:9" x14ac:dyDescent="0.25">
      <c r="B25" s="6" t="s">
        <v>52</v>
      </c>
      <c r="C25" s="6" t="s">
        <v>53</v>
      </c>
      <c r="D25" s="7">
        <v>43590.8</v>
      </c>
      <c r="E25" s="7">
        <v>41439</v>
      </c>
      <c r="F25" s="23">
        <v>-4.9363627187388182E-2</v>
      </c>
      <c r="G25" s="7">
        <v>122527.9</v>
      </c>
      <c r="H25" s="7">
        <v>81818.5</v>
      </c>
      <c r="I25" s="23">
        <v>-0.33224596194009692</v>
      </c>
    </row>
    <row r="26" spans="2:9" x14ac:dyDescent="0.25">
      <c r="B26" s="6" t="s">
        <v>54</v>
      </c>
      <c r="C26" s="6" t="s">
        <v>55</v>
      </c>
      <c r="D26" s="7">
        <v>11572.6</v>
      </c>
      <c r="E26" s="7">
        <v>15086.3</v>
      </c>
      <c r="F26" s="23">
        <v>0.30362234934241217</v>
      </c>
      <c r="G26" s="7">
        <v>25276.9</v>
      </c>
      <c r="H26" s="7">
        <v>24646.400000000001</v>
      </c>
      <c r="I26" s="23">
        <v>-2.4943723320502098E-2</v>
      </c>
    </row>
    <row r="27" spans="2:9" x14ac:dyDescent="0.25">
      <c r="B27" s="6" t="s">
        <v>58</v>
      </c>
      <c r="C27" s="6" t="s">
        <v>59</v>
      </c>
      <c r="D27" s="7">
        <v>12504.5</v>
      </c>
      <c r="E27" s="7">
        <v>13749</v>
      </c>
      <c r="F27" s="23">
        <v>9.9524171298332575E-2</v>
      </c>
      <c r="G27" s="7">
        <v>14953.1</v>
      </c>
      <c r="H27" s="7">
        <v>14285.6</v>
      </c>
      <c r="I27" s="23">
        <v>-4.46395730651169E-2</v>
      </c>
    </row>
    <row r="28" spans="2:9" x14ac:dyDescent="0.25">
      <c r="B28" s="6" t="s">
        <v>56</v>
      </c>
      <c r="C28" s="6" t="s">
        <v>57</v>
      </c>
      <c r="D28" s="7">
        <v>8614.2999999999993</v>
      </c>
      <c r="E28" s="7">
        <v>5207.3999999999996</v>
      </c>
      <c r="F28" s="23">
        <v>-0.39549353981170843</v>
      </c>
      <c r="G28" s="7">
        <v>19706.2</v>
      </c>
      <c r="H28" s="7">
        <v>11110.6</v>
      </c>
      <c r="I28" s="23">
        <v>-0.43618759578203814</v>
      </c>
    </row>
    <row r="29" spans="2:9" x14ac:dyDescent="0.25">
      <c r="B29" s="6" t="s">
        <v>19</v>
      </c>
      <c r="C29" s="6"/>
      <c r="D29" s="7">
        <v>74.299999999813735</v>
      </c>
      <c r="E29" s="7">
        <v>1.3999999997904524</v>
      </c>
      <c r="F29" s="23">
        <v>-0.98115746972013507</v>
      </c>
      <c r="G29" s="7">
        <v>326.0999999998603</v>
      </c>
      <c r="H29" s="7">
        <v>27.400000000139698</v>
      </c>
      <c r="I29" s="23">
        <v>-0.91597669426509831</v>
      </c>
    </row>
    <row r="30" spans="2:9" x14ac:dyDescent="0.25">
      <c r="B30" s="9" t="s">
        <v>60</v>
      </c>
      <c r="C30" s="9"/>
      <c r="D30" s="10">
        <v>125102.9</v>
      </c>
      <c r="E30" s="10">
        <v>49474.400000000001</v>
      </c>
      <c r="F30" s="24">
        <v>-0.60453035061537341</v>
      </c>
      <c r="G30" s="10">
        <v>189042.6</v>
      </c>
      <c r="H30" s="10">
        <v>91072</v>
      </c>
      <c r="I30" s="24">
        <v>-0.5182461519255448</v>
      </c>
    </row>
    <row r="31" spans="2:9" x14ac:dyDescent="0.25">
      <c r="B31" s="6" t="s">
        <v>61</v>
      </c>
      <c r="C31" s="6" t="s">
        <v>62</v>
      </c>
      <c r="D31" s="7">
        <v>121292.5</v>
      </c>
      <c r="E31" s="7">
        <v>47292.6</v>
      </c>
      <c r="F31" s="23">
        <v>-0.6100946060143867</v>
      </c>
      <c r="G31" s="7">
        <v>182030.5</v>
      </c>
      <c r="H31" s="7">
        <v>86955</v>
      </c>
      <c r="I31" s="23">
        <v>-0.52230532795328255</v>
      </c>
    </row>
    <row r="32" spans="2:9" x14ac:dyDescent="0.25">
      <c r="B32" s="6" t="s">
        <v>63</v>
      </c>
      <c r="C32" s="6" t="s">
        <v>64</v>
      </c>
      <c r="D32" s="7">
        <v>1517</v>
      </c>
      <c r="E32" s="7">
        <v>975.2</v>
      </c>
      <c r="F32" s="23">
        <v>-0.35715227422544493</v>
      </c>
      <c r="G32" s="7">
        <v>2971.2</v>
      </c>
      <c r="H32" s="7">
        <v>2293.9</v>
      </c>
      <c r="I32" s="23">
        <v>-0.22795503500269243</v>
      </c>
    </row>
    <row r="33" spans="2:9" x14ac:dyDescent="0.25">
      <c r="B33" s="6" t="s">
        <v>65</v>
      </c>
      <c r="C33" s="6" t="s">
        <v>66</v>
      </c>
      <c r="D33" s="7">
        <v>1689.4</v>
      </c>
      <c r="E33" s="7">
        <v>387.1</v>
      </c>
      <c r="F33" s="23">
        <v>-0.77086539599857939</v>
      </c>
      <c r="G33" s="7">
        <v>3084.3</v>
      </c>
      <c r="H33" s="7">
        <v>817.9</v>
      </c>
      <c r="I33" s="23">
        <v>-0.73481827319002702</v>
      </c>
    </row>
    <row r="34" spans="2:9" x14ac:dyDescent="0.25">
      <c r="B34" s="6" t="s">
        <v>67</v>
      </c>
      <c r="C34" s="6" t="s">
        <v>68</v>
      </c>
      <c r="D34" s="7">
        <v>494.6</v>
      </c>
      <c r="E34" s="7">
        <v>351.7</v>
      </c>
      <c r="F34" s="23">
        <v>-0.28892033966841901</v>
      </c>
      <c r="G34" s="7">
        <v>840.3</v>
      </c>
      <c r="H34" s="7">
        <v>485.2</v>
      </c>
      <c r="I34" s="23">
        <v>-0.42258717124836365</v>
      </c>
    </row>
    <row r="35" spans="2:9" x14ac:dyDescent="0.25">
      <c r="B35" s="6" t="s">
        <v>19</v>
      </c>
      <c r="C35" s="6"/>
      <c r="D35" s="7">
        <v>109.39999999999407</v>
      </c>
      <c r="E35" s="7">
        <v>467.80000000000285</v>
      </c>
      <c r="F35" s="23">
        <v>3.2760511883000749</v>
      </c>
      <c r="G35" s="7">
        <v>116.30000000000587</v>
      </c>
      <c r="H35" s="7">
        <v>520</v>
      </c>
      <c r="I35" s="23">
        <v>3.4711951848664988</v>
      </c>
    </row>
    <row r="36" spans="2:9" x14ac:dyDescent="0.25">
      <c r="B36" s="9" t="s">
        <v>69</v>
      </c>
      <c r="C36" s="9"/>
      <c r="D36" s="10">
        <v>3.8</v>
      </c>
      <c r="E36" s="10">
        <v>18.2</v>
      </c>
      <c r="F36" s="24">
        <v>3.7894736842105265</v>
      </c>
      <c r="G36" s="10">
        <v>997.5</v>
      </c>
      <c r="H36" s="10">
        <v>25.4</v>
      </c>
      <c r="I36" s="24">
        <v>-0.97453634085213037</v>
      </c>
    </row>
    <row r="37" spans="2:9" x14ac:dyDescent="0.25">
      <c r="B37" s="3" t="s">
        <v>70</v>
      </c>
      <c r="C37" s="3"/>
      <c r="D37" s="4">
        <v>1577813.5</v>
      </c>
      <c r="E37" s="4">
        <v>1462004.5</v>
      </c>
      <c r="F37" s="22">
        <v>-7.3398408620537259E-2</v>
      </c>
      <c r="G37" s="4">
        <v>3250380.7999999998</v>
      </c>
      <c r="H37" s="4">
        <v>3044570.8</v>
      </c>
      <c r="I37" s="22">
        <v>-6.3318734838699542E-2</v>
      </c>
    </row>
    <row r="38" spans="2:9" x14ac:dyDescent="0.25">
      <c r="B38" s="6" t="s">
        <v>71</v>
      </c>
      <c r="C38" s="6" t="s">
        <v>72</v>
      </c>
      <c r="D38" s="7">
        <v>1024607.7</v>
      </c>
      <c r="E38" s="7">
        <v>1069337.3</v>
      </c>
      <c r="F38" s="23">
        <v>4.3655342430083399E-2</v>
      </c>
      <c r="G38" s="7">
        <v>2158716.5</v>
      </c>
      <c r="H38" s="7">
        <v>2072568.9</v>
      </c>
      <c r="I38" s="23">
        <v>-3.9906861322457132E-2</v>
      </c>
    </row>
    <row r="39" spans="2:9" x14ac:dyDescent="0.25">
      <c r="B39" s="6" t="s">
        <v>73</v>
      </c>
      <c r="C39" s="6" t="s">
        <v>74</v>
      </c>
      <c r="D39" s="7">
        <v>106440</v>
      </c>
      <c r="E39" s="7">
        <v>96266.9</v>
      </c>
      <c r="F39" s="23">
        <v>-9.5575911311537087E-2</v>
      </c>
      <c r="G39" s="7">
        <v>204669.6</v>
      </c>
      <c r="H39" s="7">
        <v>245576.5</v>
      </c>
      <c r="I39" s="23">
        <v>0.19986798234813574</v>
      </c>
    </row>
    <row r="40" spans="2:9" x14ac:dyDescent="0.25">
      <c r="B40" s="6" t="s">
        <v>75</v>
      </c>
      <c r="C40" s="6" t="s">
        <v>76</v>
      </c>
      <c r="D40" s="7">
        <v>160048</v>
      </c>
      <c r="E40" s="7">
        <v>91892.1</v>
      </c>
      <c r="F40" s="23">
        <v>-0.42584662101369586</v>
      </c>
      <c r="G40" s="7">
        <v>324493.2</v>
      </c>
      <c r="H40" s="7">
        <v>230632.9</v>
      </c>
      <c r="I40" s="23">
        <v>-0.28925197816163795</v>
      </c>
    </row>
    <row r="41" spans="2:9" x14ac:dyDescent="0.25">
      <c r="B41" s="6" t="s">
        <v>77</v>
      </c>
      <c r="C41" s="6" t="s">
        <v>78</v>
      </c>
      <c r="D41" s="7">
        <v>48058</v>
      </c>
      <c r="E41" s="7">
        <v>50956.7</v>
      </c>
      <c r="F41" s="23">
        <v>6.0316700653377131E-2</v>
      </c>
      <c r="G41" s="7">
        <v>89989.5</v>
      </c>
      <c r="H41" s="7">
        <v>121067.6</v>
      </c>
      <c r="I41" s="23">
        <v>0.34535251334877959</v>
      </c>
    </row>
    <row r="42" spans="2:9" x14ac:dyDescent="0.25">
      <c r="B42" s="6" t="s">
        <v>79</v>
      </c>
      <c r="C42" s="6" t="s">
        <v>80</v>
      </c>
      <c r="D42" s="7">
        <v>79516.399999999994</v>
      </c>
      <c r="E42" s="7">
        <v>32687.4</v>
      </c>
      <c r="F42" s="23">
        <v>-0.5889225367345603</v>
      </c>
      <c r="G42" s="7">
        <v>119782.7</v>
      </c>
      <c r="H42" s="7">
        <v>85448.6</v>
      </c>
      <c r="I42" s="23">
        <v>-0.28663655102114072</v>
      </c>
    </row>
    <row r="43" spans="2:9" x14ac:dyDescent="0.25">
      <c r="B43" s="6" t="s">
        <v>81</v>
      </c>
      <c r="C43" s="6" t="s">
        <v>82</v>
      </c>
      <c r="D43" s="7">
        <v>54792.800000000003</v>
      </c>
      <c r="E43" s="7">
        <v>32400.2</v>
      </c>
      <c r="F43" s="23">
        <v>-0.40867778248236997</v>
      </c>
      <c r="G43" s="7">
        <v>88383.1</v>
      </c>
      <c r="H43" s="7">
        <v>67674.100000000006</v>
      </c>
      <c r="I43" s="23">
        <v>-0.23430950034565434</v>
      </c>
    </row>
    <row r="44" spans="2:9" x14ac:dyDescent="0.25">
      <c r="B44" s="6" t="s">
        <v>85</v>
      </c>
      <c r="C44" s="6" t="s">
        <v>85</v>
      </c>
      <c r="D44" s="7">
        <v>18875.3</v>
      </c>
      <c r="E44" s="7">
        <v>17695.400000000001</v>
      </c>
      <c r="F44" s="23">
        <v>-6.2510264737513976E-2</v>
      </c>
      <c r="G44" s="7">
        <v>50088.6</v>
      </c>
      <c r="H44" s="7">
        <v>45118.7</v>
      </c>
      <c r="I44" s="23">
        <v>-9.9222178300052311E-2</v>
      </c>
    </row>
    <row r="45" spans="2:9" x14ac:dyDescent="0.25">
      <c r="B45" s="6" t="s">
        <v>83</v>
      </c>
      <c r="C45" s="6" t="s">
        <v>84</v>
      </c>
      <c r="D45" s="7">
        <v>9151.7999999999993</v>
      </c>
      <c r="E45" s="7">
        <v>6814.9</v>
      </c>
      <c r="F45" s="23">
        <v>-0.25534867457767874</v>
      </c>
      <c r="G45" s="7">
        <v>21437.9</v>
      </c>
      <c r="H45" s="7">
        <v>38570.199999999997</v>
      </c>
      <c r="I45" s="23">
        <v>0.79915943259367728</v>
      </c>
    </row>
    <row r="46" spans="2:9" x14ac:dyDescent="0.25">
      <c r="B46" s="6" t="s">
        <v>86</v>
      </c>
      <c r="C46" s="6" t="s">
        <v>87</v>
      </c>
      <c r="D46" s="7">
        <v>14763.6</v>
      </c>
      <c r="E46" s="7">
        <v>14659.3</v>
      </c>
      <c r="F46" s="23">
        <v>-7.0646725730851845E-3</v>
      </c>
      <c r="G46" s="7">
        <v>33777.199999999997</v>
      </c>
      <c r="H46" s="7">
        <v>37404.1</v>
      </c>
      <c r="I46" s="23">
        <v>0.10737716566204436</v>
      </c>
    </row>
    <row r="47" spans="2:9" x14ac:dyDescent="0.25">
      <c r="B47" s="6" t="s">
        <v>88</v>
      </c>
      <c r="C47" s="6" t="s">
        <v>89</v>
      </c>
      <c r="D47" s="7">
        <v>10485.700000000001</v>
      </c>
      <c r="E47" s="7">
        <v>10656.8</v>
      </c>
      <c r="F47" s="23">
        <v>1.6317460922971039E-2</v>
      </c>
      <c r="G47" s="7">
        <v>27954.1</v>
      </c>
      <c r="H47" s="7">
        <v>22270</v>
      </c>
      <c r="I47" s="23">
        <v>-0.20333689870180038</v>
      </c>
    </row>
    <row r="48" spans="2:9" x14ac:dyDescent="0.25">
      <c r="B48" s="6" t="s">
        <v>90</v>
      </c>
      <c r="C48" s="6" t="s">
        <v>91</v>
      </c>
      <c r="D48" s="7">
        <v>14785</v>
      </c>
      <c r="E48" s="7">
        <v>9018.7000000000007</v>
      </c>
      <c r="F48" s="23">
        <v>-0.390010145417653</v>
      </c>
      <c r="G48" s="7">
        <v>35371.800000000003</v>
      </c>
      <c r="H48" s="7">
        <v>20091.7</v>
      </c>
      <c r="I48" s="23">
        <v>-0.43198536687417666</v>
      </c>
    </row>
    <row r="49" spans="2:9" x14ac:dyDescent="0.25">
      <c r="B49" s="6" t="s">
        <v>100</v>
      </c>
      <c r="C49" s="6" t="s">
        <v>101</v>
      </c>
      <c r="D49" s="7">
        <v>4879.5</v>
      </c>
      <c r="E49" s="7">
        <v>7789.9</v>
      </c>
      <c r="F49" s="23">
        <v>0.59645455476995579</v>
      </c>
      <c r="G49" s="7">
        <v>9445.1</v>
      </c>
      <c r="H49" s="7">
        <v>11020</v>
      </c>
      <c r="I49" s="23">
        <v>0.16674254375284536</v>
      </c>
    </row>
    <row r="50" spans="2:9" x14ac:dyDescent="0.25">
      <c r="B50" s="6" t="s">
        <v>94</v>
      </c>
      <c r="C50" s="6" t="s">
        <v>95</v>
      </c>
      <c r="D50" s="7">
        <v>3941</v>
      </c>
      <c r="E50" s="7">
        <v>5419.9</v>
      </c>
      <c r="F50" s="23">
        <v>0.3752600862725195</v>
      </c>
      <c r="G50" s="7">
        <v>8394.7999999999993</v>
      </c>
      <c r="H50" s="7">
        <v>10258.799999999999</v>
      </c>
      <c r="I50" s="23">
        <v>0.22204221661028267</v>
      </c>
    </row>
    <row r="51" spans="2:9" x14ac:dyDescent="0.25">
      <c r="B51" s="6" t="s">
        <v>96</v>
      </c>
      <c r="C51" s="6" t="s">
        <v>97</v>
      </c>
      <c r="D51" s="7">
        <v>5118.1000000000004</v>
      </c>
      <c r="E51" s="7">
        <v>3972</v>
      </c>
      <c r="F51" s="23">
        <v>-0.22393075555381881</v>
      </c>
      <c r="G51" s="7">
        <v>10948.4</v>
      </c>
      <c r="H51" s="7">
        <v>7888.2</v>
      </c>
      <c r="I51" s="23">
        <v>-0.27951116144824817</v>
      </c>
    </row>
    <row r="52" spans="2:9" x14ac:dyDescent="0.25">
      <c r="B52" s="6" t="s">
        <v>92</v>
      </c>
      <c r="C52" s="6" t="s">
        <v>93</v>
      </c>
      <c r="D52" s="7">
        <v>1912.1</v>
      </c>
      <c r="E52" s="7">
        <v>1952</v>
      </c>
      <c r="F52" s="23">
        <v>2.0867109460802391E-2</v>
      </c>
      <c r="G52" s="7">
        <v>8224.1</v>
      </c>
      <c r="H52" s="7">
        <v>7009.7</v>
      </c>
      <c r="I52" s="23">
        <v>-0.14766357412969211</v>
      </c>
    </row>
    <row r="53" spans="2:9" x14ac:dyDescent="0.25">
      <c r="B53" s="6" t="s">
        <v>98</v>
      </c>
      <c r="C53" s="6" t="s">
        <v>99</v>
      </c>
      <c r="D53" s="7">
        <v>2087.1999999999998</v>
      </c>
      <c r="E53" s="7">
        <v>1753.6</v>
      </c>
      <c r="F53" s="23">
        <v>-0.15983135300881557</v>
      </c>
      <c r="G53" s="7">
        <v>5135.3999999999996</v>
      </c>
      <c r="H53" s="7">
        <v>5480.4</v>
      </c>
      <c r="I53" s="23">
        <v>6.7180745414183951E-2</v>
      </c>
    </row>
    <row r="54" spans="2:9" x14ac:dyDescent="0.25">
      <c r="B54" s="6" t="s">
        <v>102</v>
      </c>
      <c r="C54" s="6" t="s">
        <v>103</v>
      </c>
      <c r="D54" s="7">
        <v>4062.8</v>
      </c>
      <c r="E54" s="7">
        <v>2718.2</v>
      </c>
      <c r="F54" s="23">
        <v>-0.33095402185684752</v>
      </c>
      <c r="G54" s="7">
        <v>8637.1</v>
      </c>
      <c r="H54" s="7">
        <v>5401.5</v>
      </c>
      <c r="I54" s="23">
        <v>-0.37461648006854154</v>
      </c>
    </row>
    <row r="55" spans="2:9" x14ac:dyDescent="0.25">
      <c r="B55" s="6" t="s">
        <v>19</v>
      </c>
      <c r="C55" s="6"/>
      <c r="D55" s="7">
        <v>14288.499999999767</v>
      </c>
      <c r="E55" s="7">
        <v>6013.2000000004191</v>
      </c>
      <c r="F55" s="23">
        <v>-0.57915806417744919</v>
      </c>
      <c r="G55" s="7">
        <v>44931.699999999255</v>
      </c>
      <c r="H55" s="7">
        <v>11088.899999998976</v>
      </c>
      <c r="I55" s="23">
        <v>-0.75320542067183838</v>
      </c>
    </row>
    <row r="56" spans="2:9" x14ac:dyDescent="0.25">
      <c r="B56" s="3" t="s">
        <v>110</v>
      </c>
      <c r="C56" s="3"/>
      <c r="D56" s="4">
        <v>661872.9</v>
      </c>
      <c r="E56" s="4">
        <v>733250.8</v>
      </c>
      <c r="F56" s="22">
        <v>0.10784230627964986</v>
      </c>
      <c r="G56" s="4">
        <v>1451695.9</v>
      </c>
      <c r="H56" s="4">
        <v>1439637.4</v>
      </c>
      <c r="I56" s="22">
        <v>-8.3064917383868231E-3</v>
      </c>
    </row>
    <row r="57" spans="2:9" x14ac:dyDescent="0.25">
      <c r="B57" s="6" t="s">
        <v>111</v>
      </c>
      <c r="C57" s="6" t="s">
        <v>112</v>
      </c>
      <c r="D57" s="7">
        <v>165428.4</v>
      </c>
      <c r="E57" s="7">
        <v>164402.9</v>
      </c>
      <c r="F57" s="23">
        <v>-6.1990565102485462E-3</v>
      </c>
      <c r="G57" s="7">
        <v>364343.1</v>
      </c>
      <c r="H57" s="7">
        <v>320857.2</v>
      </c>
      <c r="I57" s="23">
        <v>-0.11935425701762969</v>
      </c>
    </row>
    <row r="58" spans="2:9" x14ac:dyDescent="0.25">
      <c r="B58" s="6" t="s">
        <v>113</v>
      </c>
      <c r="C58" s="6" t="s">
        <v>114</v>
      </c>
      <c r="D58" s="7">
        <v>91401</v>
      </c>
      <c r="E58" s="7">
        <v>93694.8</v>
      </c>
      <c r="F58" s="23">
        <v>2.5096005514162911E-2</v>
      </c>
      <c r="G58" s="7">
        <v>197538</v>
      </c>
      <c r="H58" s="7">
        <v>225913.60000000001</v>
      </c>
      <c r="I58" s="23">
        <v>0.14364628577792637</v>
      </c>
    </row>
    <row r="59" spans="2:9" x14ac:dyDescent="0.25">
      <c r="B59" s="6" t="s">
        <v>115</v>
      </c>
      <c r="C59" s="6" t="s">
        <v>116</v>
      </c>
      <c r="D59" s="7">
        <v>85057.2</v>
      </c>
      <c r="E59" s="7">
        <v>66750.899999999994</v>
      </c>
      <c r="F59" s="23">
        <v>-0.21522340260436512</v>
      </c>
      <c r="G59" s="7">
        <v>175467.8</v>
      </c>
      <c r="H59" s="7">
        <v>162616.29999999999</v>
      </c>
      <c r="I59" s="23">
        <v>-7.3241358243506749E-2</v>
      </c>
    </row>
    <row r="60" spans="2:9" x14ac:dyDescent="0.25">
      <c r="B60" s="6" t="s">
        <v>117</v>
      </c>
      <c r="C60" s="6" t="s">
        <v>118</v>
      </c>
      <c r="D60" s="7">
        <v>79221</v>
      </c>
      <c r="E60" s="7">
        <v>93194.9</v>
      </c>
      <c r="F60" s="23">
        <v>0.17639136087653529</v>
      </c>
      <c r="G60" s="7">
        <v>159279.70000000001</v>
      </c>
      <c r="H60" s="7">
        <v>159602.29999999999</v>
      </c>
      <c r="I60" s="23">
        <v>2.0253679533548397E-3</v>
      </c>
    </row>
    <row r="61" spans="2:9" x14ac:dyDescent="0.25">
      <c r="B61" s="6" t="s">
        <v>121</v>
      </c>
      <c r="C61" s="6" t="s">
        <v>122</v>
      </c>
      <c r="D61" s="7">
        <v>23184.7</v>
      </c>
      <c r="E61" s="7">
        <v>73671.399999999994</v>
      </c>
      <c r="F61" s="23">
        <v>2.1775869431133459</v>
      </c>
      <c r="G61" s="7">
        <v>52547.9</v>
      </c>
      <c r="H61" s="7">
        <v>101677.6</v>
      </c>
      <c r="I61" s="23">
        <v>0.93495077824232764</v>
      </c>
    </row>
    <row r="62" spans="2:9" x14ac:dyDescent="0.25">
      <c r="B62" s="6" t="s">
        <v>119</v>
      </c>
      <c r="C62" s="6" t="s">
        <v>120</v>
      </c>
      <c r="D62" s="7">
        <v>41264.9</v>
      </c>
      <c r="E62" s="7">
        <v>41429</v>
      </c>
      <c r="F62" s="23">
        <v>3.9767453695513932E-3</v>
      </c>
      <c r="G62" s="7">
        <v>102605.6</v>
      </c>
      <c r="H62" s="7">
        <v>76734.7</v>
      </c>
      <c r="I62" s="23">
        <v>-0.25213925945562432</v>
      </c>
    </row>
    <row r="63" spans="2:9" x14ac:dyDescent="0.25">
      <c r="B63" s="6" t="s">
        <v>125</v>
      </c>
      <c r="C63" s="6" t="s">
        <v>126</v>
      </c>
      <c r="D63" s="7">
        <v>24781.599999999999</v>
      </c>
      <c r="E63" s="7">
        <v>29150.5</v>
      </c>
      <c r="F63" s="23">
        <v>0.17629612292991581</v>
      </c>
      <c r="G63" s="7">
        <v>49607.7</v>
      </c>
      <c r="H63" s="7">
        <v>52910.3</v>
      </c>
      <c r="I63" s="23">
        <v>6.6574342289604349E-2</v>
      </c>
    </row>
    <row r="64" spans="2:9" x14ac:dyDescent="0.25">
      <c r="B64" s="6" t="s">
        <v>123</v>
      </c>
      <c r="C64" s="6" t="s">
        <v>124</v>
      </c>
      <c r="D64" s="7">
        <v>27932.6</v>
      </c>
      <c r="E64" s="7">
        <v>23661.7</v>
      </c>
      <c r="F64" s="23">
        <v>-0.15290019547052536</v>
      </c>
      <c r="G64" s="7">
        <v>60508.800000000003</v>
      </c>
      <c r="H64" s="7">
        <v>48918.400000000001</v>
      </c>
      <c r="I64" s="23">
        <v>-0.19154899783172041</v>
      </c>
    </row>
    <row r="65" spans="2:9" x14ac:dyDescent="0.25">
      <c r="B65" s="6" t="s">
        <v>127</v>
      </c>
      <c r="C65" s="6" t="s">
        <v>128</v>
      </c>
      <c r="D65" s="7">
        <v>19156.3</v>
      </c>
      <c r="E65" s="7">
        <v>24236.7</v>
      </c>
      <c r="F65" s="23">
        <v>0.2652077906485073</v>
      </c>
      <c r="G65" s="7">
        <v>42616.2</v>
      </c>
      <c r="H65" s="7">
        <v>45286</v>
      </c>
      <c r="I65" s="23">
        <v>6.2647537790793351E-2</v>
      </c>
    </row>
    <row r="66" spans="2:9" x14ac:dyDescent="0.25">
      <c r="B66" s="6" t="s">
        <v>129</v>
      </c>
      <c r="C66" s="6" t="s">
        <v>130</v>
      </c>
      <c r="D66" s="7">
        <v>26481</v>
      </c>
      <c r="E66" s="7">
        <v>13769.7</v>
      </c>
      <c r="F66" s="23">
        <v>-0.48001586042823152</v>
      </c>
      <c r="G66" s="7">
        <v>65249.3</v>
      </c>
      <c r="H66" s="7">
        <v>33615.300000000003</v>
      </c>
      <c r="I66" s="23">
        <v>-0.48481746164326667</v>
      </c>
    </row>
    <row r="67" spans="2:9" x14ac:dyDescent="0.25">
      <c r="B67" s="6" t="s">
        <v>131</v>
      </c>
      <c r="C67" s="6" t="s">
        <v>132</v>
      </c>
      <c r="D67" s="7">
        <v>18207.900000000001</v>
      </c>
      <c r="E67" s="7">
        <v>15770.9</v>
      </c>
      <c r="F67" s="23">
        <v>-0.13384300221332512</v>
      </c>
      <c r="G67" s="7">
        <v>33863.4</v>
      </c>
      <c r="H67" s="7">
        <v>28531.8</v>
      </c>
      <c r="I67" s="23">
        <v>-0.15744432041673317</v>
      </c>
    </row>
    <row r="68" spans="2:9" x14ac:dyDescent="0.25">
      <c r="B68" s="6" t="s">
        <v>133</v>
      </c>
      <c r="C68" s="6" t="s">
        <v>134</v>
      </c>
      <c r="D68" s="7">
        <v>4319.8999999999996</v>
      </c>
      <c r="E68" s="7">
        <v>13134.9</v>
      </c>
      <c r="F68" s="23">
        <v>2.0405564943632957</v>
      </c>
      <c r="G68" s="7">
        <v>11335.4</v>
      </c>
      <c r="H68" s="7">
        <v>23929.599999999999</v>
      </c>
      <c r="I68" s="23">
        <v>1.1110503378795631</v>
      </c>
    </row>
    <row r="69" spans="2:9" x14ac:dyDescent="0.25">
      <c r="B69" s="6" t="s">
        <v>135</v>
      </c>
      <c r="C69" s="6" t="s">
        <v>136</v>
      </c>
      <c r="D69" s="7">
        <v>5656.5</v>
      </c>
      <c r="E69" s="7">
        <v>10690.8</v>
      </c>
      <c r="F69" s="23">
        <v>0.89000265181649407</v>
      </c>
      <c r="G69" s="7">
        <v>15874</v>
      </c>
      <c r="H69" s="7">
        <v>18953.8</v>
      </c>
      <c r="I69" s="23">
        <v>0.19401537104699496</v>
      </c>
    </row>
    <row r="70" spans="2:9" x14ac:dyDescent="0.25">
      <c r="B70" s="6" t="s">
        <v>137</v>
      </c>
      <c r="C70" s="6" t="s">
        <v>138</v>
      </c>
      <c r="D70" s="7">
        <v>9407.4</v>
      </c>
      <c r="E70" s="7">
        <v>10589.3</v>
      </c>
      <c r="F70" s="23">
        <v>0.12563513829538442</v>
      </c>
      <c r="G70" s="7">
        <v>20130.2</v>
      </c>
      <c r="H70" s="7">
        <v>17717.3</v>
      </c>
      <c r="I70" s="23">
        <v>-0.11986468092716418</v>
      </c>
    </row>
    <row r="71" spans="2:9" x14ac:dyDescent="0.25">
      <c r="B71" s="6" t="s">
        <v>139</v>
      </c>
      <c r="C71" s="6" t="s">
        <v>140</v>
      </c>
      <c r="D71" s="7">
        <v>5943.3</v>
      </c>
      <c r="E71" s="7">
        <v>6362.5</v>
      </c>
      <c r="F71" s="23">
        <v>7.0533205458247039E-2</v>
      </c>
      <c r="G71" s="7">
        <v>11882.7</v>
      </c>
      <c r="H71" s="7">
        <v>12801</v>
      </c>
      <c r="I71" s="23">
        <v>7.7280416067055491E-2</v>
      </c>
    </row>
    <row r="72" spans="2:9" x14ac:dyDescent="0.25">
      <c r="B72" s="6" t="s">
        <v>141</v>
      </c>
      <c r="C72" s="6" t="s">
        <v>142</v>
      </c>
      <c r="D72" s="7">
        <v>2754.8</v>
      </c>
      <c r="E72" s="7">
        <v>5235.8</v>
      </c>
      <c r="F72" s="23">
        <v>0.90060984463481919</v>
      </c>
      <c r="G72" s="7">
        <v>6462.8</v>
      </c>
      <c r="H72" s="7">
        <v>9177.7999999999993</v>
      </c>
      <c r="I72" s="23">
        <v>0.42009655257782996</v>
      </c>
    </row>
    <row r="73" spans="2:9" x14ac:dyDescent="0.25">
      <c r="B73" s="6" t="s">
        <v>147</v>
      </c>
      <c r="C73" s="6" t="s">
        <v>148</v>
      </c>
      <c r="D73" s="7">
        <v>1315.1</v>
      </c>
      <c r="E73" s="7">
        <v>5866.6</v>
      </c>
      <c r="F73" s="23">
        <v>3.4609535396547795</v>
      </c>
      <c r="G73" s="7">
        <v>2817.1</v>
      </c>
      <c r="H73" s="7">
        <v>7386.8</v>
      </c>
      <c r="I73" s="23">
        <v>1.6221291398956375</v>
      </c>
    </row>
    <row r="74" spans="2:9" x14ac:dyDescent="0.25">
      <c r="B74" s="6" t="s">
        <v>143</v>
      </c>
      <c r="C74" s="6" t="s">
        <v>144</v>
      </c>
      <c r="D74" s="7">
        <v>1287.0999999999999</v>
      </c>
      <c r="E74" s="7">
        <v>1217.3</v>
      </c>
      <c r="F74" s="23">
        <v>-5.4230440525211643E-2</v>
      </c>
      <c r="G74" s="7">
        <v>3348.6</v>
      </c>
      <c r="H74" s="7">
        <v>4684.5</v>
      </c>
      <c r="I74" s="23">
        <v>0.39894284178462636</v>
      </c>
    </row>
    <row r="75" spans="2:9" x14ac:dyDescent="0.25">
      <c r="B75" s="13" t="s">
        <v>151</v>
      </c>
      <c r="C75" s="6"/>
      <c r="D75" s="26">
        <v>3385.4000000000233</v>
      </c>
      <c r="E75" s="26">
        <v>4626.2000000001863</v>
      </c>
      <c r="F75" s="27">
        <v>0.36651503515098782</v>
      </c>
      <c r="G75" s="26">
        <v>7640.2999999998137</v>
      </c>
      <c r="H75" s="26">
        <v>10010.09999999986</v>
      </c>
      <c r="I75" s="27">
        <v>0.31017106658116878</v>
      </c>
    </row>
    <row r="76" spans="2:9" x14ac:dyDescent="0.25">
      <c r="B76" s="16" t="s">
        <v>152</v>
      </c>
      <c r="C76" s="6"/>
      <c r="D76" s="26">
        <v>636186.10000000021</v>
      </c>
      <c r="E76" s="26">
        <v>697456.80000000028</v>
      </c>
      <c r="F76" s="27">
        <v>9.6309397517487572E-2</v>
      </c>
      <c r="G76" s="26">
        <v>1383118.5999999996</v>
      </c>
      <c r="H76" s="26">
        <v>1361324.4000000001</v>
      </c>
      <c r="I76" s="27">
        <v>-1.5757289360434856E-2</v>
      </c>
    </row>
    <row r="77" spans="2:9" x14ac:dyDescent="0.25">
      <c r="B77" s="6" t="s">
        <v>153</v>
      </c>
      <c r="C77" s="6" t="s">
        <v>154</v>
      </c>
      <c r="D77" s="7">
        <v>15767.6</v>
      </c>
      <c r="E77" s="7">
        <v>23303.9</v>
      </c>
      <c r="F77" s="23">
        <v>0.47796113549303643</v>
      </c>
      <c r="G77" s="7">
        <v>39322.400000000001</v>
      </c>
      <c r="H77" s="7">
        <v>38551.9</v>
      </c>
      <c r="I77" s="23">
        <v>-1.95944296380689E-2</v>
      </c>
    </row>
    <row r="78" spans="2:9" x14ac:dyDescent="0.25">
      <c r="B78" s="6" t="s">
        <v>155</v>
      </c>
      <c r="C78" s="6" t="s">
        <v>156</v>
      </c>
      <c r="D78" s="7">
        <v>4327.8999999999996</v>
      </c>
      <c r="E78" s="7">
        <v>8363.1</v>
      </c>
      <c r="F78" s="23">
        <v>0.93236904734397763</v>
      </c>
      <c r="G78" s="7">
        <v>15163.9</v>
      </c>
      <c r="H78" s="7">
        <v>23091.8</v>
      </c>
      <c r="I78" s="23">
        <v>0.52281405179406359</v>
      </c>
    </row>
    <row r="79" spans="2:9" x14ac:dyDescent="0.25">
      <c r="B79" s="6" t="s">
        <v>157</v>
      </c>
      <c r="C79" s="6" t="s">
        <v>158</v>
      </c>
      <c r="D79" s="7">
        <v>279.39999999999998</v>
      </c>
      <c r="E79" s="7">
        <v>484.9</v>
      </c>
      <c r="F79" s="23">
        <v>0.73550465282748756</v>
      </c>
      <c r="G79" s="7">
        <v>335.3</v>
      </c>
      <c r="H79" s="7">
        <v>10192.299999999999</v>
      </c>
      <c r="I79" s="23">
        <v>29.397554428869665</v>
      </c>
    </row>
    <row r="80" spans="2:9" x14ac:dyDescent="0.25">
      <c r="B80" s="6" t="s">
        <v>159</v>
      </c>
      <c r="C80" s="6" t="s">
        <v>160</v>
      </c>
      <c r="D80" s="7">
        <v>3159.1</v>
      </c>
      <c r="E80" s="7">
        <v>2966.5</v>
      </c>
      <c r="F80" s="23">
        <v>-6.0966731030989818E-2</v>
      </c>
      <c r="G80" s="7">
        <v>8931.2000000000007</v>
      </c>
      <c r="H80" s="7">
        <v>4747.5</v>
      </c>
      <c r="I80" s="23">
        <v>-0.46843649229666795</v>
      </c>
    </row>
    <row r="81" spans="2:9" x14ac:dyDescent="0.25">
      <c r="B81" s="6" t="s">
        <v>19</v>
      </c>
      <c r="C81" s="6"/>
      <c r="D81" s="7">
        <v>2152.7999999998142</v>
      </c>
      <c r="E81" s="7">
        <v>675.59999999976526</v>
      </c>
      <c r="F81" s="23">
        <v>-0.68617614269796379</v>
      </c>
      <c r="G81" s="7">
        <v>4824.5000000002783</v>
      </c>
      <c r="H81" s="7">
        <v>1729.4999999997672</v>
      </c>
      <c r="I81" s="23">
        <v>-0.64151725567423212</v>
      </c>
    </row>
    <row r="82" spans="2:9" x14ac:dyDescent="0.25">
      <c r="B82" s="3" t="s">
        <v>161</v>
      </c>
      <c r="C82" s="3"/>
      <c r="D82" s="4">
        <v>20260.5</v>
      </c>
      <c r="E82" s="4">
        <v>20866.900000000001</v>
      </c>
      <c r="F82" s="22">
        <v>2.9930159670294554E-2</v>
      </c>
      <c r="G82" s="4">
        <v>53379</v>
      </c>
      <c r="H82" s="4">
        <v>50651.7</v>
      </c>
      <c r="I82" s="22">
        <v>-5.1093126510425524E-2</v>
      </c>
    </row>
    <row r="83" spans="2:9" x14ac:dyDescent="0.25">
      <c r="B83" s="6" t="s">
        <v>162</v>
      </c>
      <c r="C83" s="6" t="s">
        <v>163</v>
      </c>
      <c r="D83" s="7">
        <v>16317.9</v>
      </c>
      <c r="E83" s="7">
        <v>16788.7</v>
      </c>
      <c r="F83" s="23">
        <v>2.8851751757272837E-2</v>
      </c>
      <c r="G83" s="7">
        <v>39327.5</v>
      </c>
      <c r="H83" s="7">
        <v>39647.599999999999</v>
      </c>
      <c r="I83" s="23">
        <v>8.1393426991289708E-3</v>
      </c>
    </row>
    <row r="84" spans="2:9" x14ac:dyDescent="0.25">
      <c r="B84" s="6" t="s">
        <v>164</v>
      </c>
      <c r="C84" s="6" t="s">
        <v>165</v>
      </c>
      <c r="D84" s="7">
        <v>3875.3</v>
      </c>
      <c r="E84" s="7">
        <v>4012.9</v>
      </c>
      <c r="F84" s="23">
        <v>3.5506928495858459E-2</v>
      </c>
      <c r="G84" s="7">
        <v>13955.1</v>
      </c>
      <c r="H84" s="7">
        <v>10933.9</v>
      </c>
      <c r="I84" s="23">
        <v>-0.21649432823842185</v>
      </c>
    </row>
    <row r="85" spans="2:9" x14ac:dyDescent="0.25">
      <c r="B85" s="6" t="s">
        <v>19</v>
      </c>
      <c r="C85" s="6"/>
      <c r="D85" s="7">
        <v>67.300000000000182</v>
      </c>
      <c r="E85" s="7">
        <v>65.300000000000637</v>
      </c>
      <c r="F85" s="23">
        <v>-2.9717682020795499E-2</v>
      </c>
      <c r="G85" s="7">
        <v>96.399999999999636</v>
      </c>
      <c r="H85" s="7">
        <v>70.199999999998909</v>
      </c>
      <c r="I85" s="23">
        <v>-0.27178423236515381</v>
      </c>
    </row>
    <row r="86" spans="2:9" x14ac:dyDescent="0.25">
      <c r="B86" s="3" t="s">
        <v>166</v>
      </c>
      <c r="C86" s="3"/>
      <c r="D86" s="4">
        <v>48477.7</v>
      </c>
      <c r="E86" s="4">
        <v>46574.7</v>
      </c>
      <c r="F86" s="22">
        <v>-3.9255162683048073E-2</v>
      </c>
      <c r="G86" s="4">
        <v>102803</v>
      </c>
      <c r="H86" s="4">
        <v>94605</v>
      </c>
      <c r="I86" s="22">
        <v>-7.9744754530509776E-2</v>
      </c>
    </row>
    <row r="87" spans="2:9" x14ac:dyDescent="0.25">
      <c r="B87" s="17" t="s">
        <v>175</v>
      </c>
      <c r="C87" s="17"/>
      <c r="D87" s="18">
        <v>4401368</v>
      </c>
      <c r="E87" s="18">
        <v>3896977</v>
      </c>
      <c r="F87" s="28">
        <v>-0.11459868840778598</v>
      </c>
      <c r="G87" s="18">
        <v>9163606.5</v>
      </c>
      <c r="H87" s="18">
        <v>7958562.4000000004</v>
      </c>
      <c r="I87" s="28">
        <v>-0.13150325693273712</v>
      </c>
    </row>
    <row r="88" spans="2:9" ht="27.75" customHeight="1" x14ac:dyDescent="0.25">
      <c r="B88" s="197" t="s">
        <v>176</v>
      </c>
      <c r="C88" s="198"/>
      <c r="D88" s="198"/>
      <c r="E88" s="198"/>
      <c r="F88" s="198"/>
      <c r="G88" s="198"/>
      <c r="H88" s="198"/>
    </row>
    <row r="89" spans="2:9" x14ac:dyDescent="0.25">
      <c r="B89" s="29" t="s">
        <v>177</v>
      </c>
    </row>
    <row r="90" spans="2:9" x14ac:dyDescent="0.25">
      <c r="B90" s="29" t="s">
        <v>178</v>
      </c>
    </row>
  </sheetData>
  <mergeCells count="3">
    <mergeCell ref="B1:I1"/>
    <mergeCell ref="B2:C2"/>
    <mergeCell ref="B88:H88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97"/>
  <sheetViews>
    <sheetView showGridLines="0" workbookViewId="0">
      <pane xSplit="1" ySplit="4" topLeftCell="B5" activePane="bottomRight" state="frozen"/>
      <selection pane="topRight" activeCell="B1" sqref="B1"/>
      <selection pane="bottomLeft" activeCell="A6" sqref="A6"/>
      <selection pane="bottomRight" activeCell="B5" sqref="B5"/>
    </sheetView>
  </sheetViews>
  <sheetFormatPr baseColWidth="10" defaultRowHeight="15" x14ac:dyDescent="0.25"/>
  <cols>
    <col min="1" max="1" width="5.42578125" customWidth="1"/>
    <col min="2" max="2" width="21.5703125" customWidth="1"/>
    <col min="3" max="3" width="33.7109375" customWidth="1"/>
    <col min="4" max="5" width="10.7109375" style="7" bestFit="1" customWidth="1"/>
    <col min="6" max="6" width="12.5703125" style="20" bestFit="1" customWidth="1"/>
    <col min="7" max="7" width="7.7109375" customWidth="1"/>
  </cols>
  <sheetData>
    <row r="2" spans="2:6" x14ac:dyDescent="0.25">
      <c r="B2" s="199" t="s">
        <v>0</v>
      </c>
      <c r="C2" s="200"/>
      <c r="D2" s="200"/>
      <c r="E2" s="200"/>
      <c r="F2" s="200"/>
    </row>
    <row r="3" spans="2:6" x14ac:dyDescent="0.25">
      <c r="B3" s="195" t="s">
        <v>1</v>
      </c>
      <c r="C3" s="196"/>
      <c r="D3" s="1" t="s">
        <v>2</v>
      </c>
      <c r="E3" s="1" t="s">
        <v>3</v>
      </c>
      <c r="F3" s="2" t="s">
        <v>4</v>
      </c>
    </row>
    <row r="4" spans="2:6" x14ac:dyDescent="0.25">
      <c r="B4" s="3" t="s">
        <v>5</v>
      </c>
      <c r="C4" s="3"/>
      <c r="D4" s="4">
        <v>8125.1</v>
      </c>
      <c r="E4" s="4">
        <v>8384.1</v>
      </c>
      <c r="F4" s="5">
        <v>3.1876530750390764E-2</v>
      </c>
    </row>
    <row r="5" spans="2:6" x14ac:dyDescent="0.25">
      <c r="B5" s="6" t="s">
        <v>6</v>
      </c>
      <c r="C5" s="6" t="s">
        <v>7</v>
      </c>
      <c r="D5" s="7">
        <v>6229.5</v>
      </c>
      <c r="E5" s="7">
        <v>7324.1</v>
      </c>
      <c r="F5" s="8">
        <v>0.17571233646360063</v>
      </c>
    </row>
    <row r="6" spans="2:6" x14ac:dyDescent="0.25">
      <c r="B6" s="6" t="s">
        <v>8</v>
      </c>
      <c r="C6" s="6" t="s">
        <v>9</v>
      </c>
      <c r="D6" s="7">
        <v>625.79999999999995</v>
      </c>
      <c r="E6" s="7">
        <v>282.10000000000002</v>
      </c>
      <c r="F6" s="8">
        <v>-0.54921700223713632</v>
      </c>
    </row>
    <row r="7" spans="2:6" x14ac:dyDescent="0.25">
      <c r="B7" s="6" t="s">
        <v>10</v>
      </c>
      <c r="C7" s="6" t="s">
        <v>11</v>
      </c>
      <c r="D7" s="7">
        <v>352.3</v>
      </c>
      <c r="E7" s="7">
        <v>210.5</v>
      </c>
      <c r="F7" s="8">
        <v>-0.40249787113255753</v>
      </c>
    </row>
    <row r="8" spans="2:6" x14ac:dyDescent="0.25">
      <c r="B8" s="6" t="s">
        <v>12</v>
      </c>
      <c r="C8" s="6" t="s">
        <v>13</v>
      </c>
      <c r="D8" s="7">
        <v>1E-3</v>
      </c>
      <c r="E8" s="7">
        <v>209.9</v>
      </c>
      <c r="F8" s="8" t="s">
        <v>14</v>
      </c>
    </row>
    <row r="9" spans="2:6" x14ac:dyDescent="0.25">
      <c r="B9" s="6" t="s">
        <v>15</v>
      </c>
      <c r="C9" s="6" t="s">
        <v>16</v>
      </c>
      <c r="D9" s="7">
        <v>1E-3</v>
      </c>
      <c r="E9" s="7">
        <v>189.5</v>
      </c>
      <c r="F9" s="8" t="s">
        <v>14</v>
      </c>
    </row>
    <row r="10" spans="2:6" x14ac:dyDescent="0.25">
      <c r="B10" s="6" t="s">
        <v>17</v>
      </c>
      <c r="C10" s="6" t="s">
        <v>18</v>
      </c>
      <c r="D10" s="7">
        <v>61.3</v>
      </c>
      <c r="E10" s="7">
        <v>39.4</v>
      </c>
      <c r="F10" s="8">
        <v>-0.35725938009787928</v>
      </c>
    </row>
    <row r="11" spans="2:6" x14ac:dyDescent="0.25">
      <c r="B11" s="6" t="s">
        <v>19</v>
      </c>
      <c r="C11" s="6"/>
      <c r="D11" s="7">
        <v>856.19999999999982</v>
      </c>
      <c r="E11" s="7">
        <v>124</v>
      </c>
      <c r="F11" s="8">
        <f>E11/D11-1</f>
        <v>-0.85517402476056992</v>
      </c>
    </row>
    <row r="12" spans="2:6" x14ac:dyDescent="0.25">
      <c r="B12" s="3" t="s">
        <v>20</v>
      </c>
      <c r="C12" s="3"/>
      <c r="D12" s="4">
        <v>2203811.2000000002</v>
      </c>
      <c r="E12" s="4">
        <v>1682706.9</v>
      </c>
      <c r="F12" s="5">
        <v>-0.23645596319684747</v>
      </c>
    </row>
    <row r="13" spans="2:6" x14ac:dyDescent="0.25">
      <c r="B13" s="9" t="s">
        <v>21</v>
      </c>
      <c r="C13" s="9"/>
      <c r="D13" s="10">
        <v>176493.5</v>
      </c>
      <c r="E13" s="10">
        <v>154677.6</v>
      </c>
      <c r="F13" s="11">
        <v>-0.1236073849745174</v>
      </c>
    </row>
    <row r="14" spans="2:6" x14ac:dyDescent="0.25">
      <c r="B14" s="6" t="s">
        <v>22</v>
      </c>
      <c r="C14" s="6" t="s">
        <v>23</v>
      </c>
      <c r="D14" s="7">
        <v>157562.9</v>
      </c>
      <c r="E14" s="7">
        <v>142110.9</v>
      </c>
      <c r="F14" s="8">
        <v>-9.8068771265316879E-2</v>
      </c>
    </row>
    <row r="15" spans="2:6" x14ac:dyDescent="0.25">
      <c r="B15" s="6" t="s">
        <v>24</v>
      </c>
      <c r="C15" s="6" t="s">
        <v>25</v>
      </c>
      <c r="D15" s="7">
        <v>13878.3</v>
      </c>
      <c r="E15" s="7">
        <v>6328.8</v>
      </c>
      <c r="F15" s="8">
        <v>-0.54397872938328184</v>
      </c>
    </row>
    <row r="16" spans="2:6" x14ac:dyDescent="0.25">
      <c r="B16" s="6" t="s">
        <v>26</v>
      </c>
      <c r="C16" s="6" t="s">
        <v>27</v>
      </c>
      <c r="D16" s="7">
        <v>1013.3</v>
      </c>
      <c r="E16" s="7">
        <v>3041.3</v>
      </c>
      <c r="F16" s="8">
        <v>2.0013816243955396</v>
      </c>
    </row>
    <row r="17" spans="2:7" x14ac:dyDescent="0.25">
      <c r="B17" s="6" t="s">
        <v>28</v>
      </c>
      <c r="C17" s="6" t="s">
        <v>29</v>
      </c>
      <c r="D17" s="7">
        <v>2628.5</v>
      </c>
      <c r="E17" s="7">
        <v>2031.3</v>
      </c>
      <c r="F17" s="8">
        <v>-0.2272018261365798</v>
      </c>
    </row>
    <row r="18" spans="2:7" x14ac:dyDescent="0.25">
      <c r="B18" s="6" t="s">
        <v>30</v>
      </c>
      <c r="C18" s="6" t="s">
        <v>31</v>
      </c>
      <c r="D18" s="7">
        <v>684.1</v>
      </c>
      <c r="E18" s="7">
        <v>784</v>
      </c>
      <c r="F18" s="8">
        <v>0.1460312819763192</v>
      </c>
    </row>
    <row r="19" spans="2:7" x14ac:dyDescent="0.25">
      <c r="B19" s="6" t="s">
        <v>32</v>
      </c>
      <c r="C19" s="6" t="s">
        <v>33</v>
      </c>
      <c r="D19" s="7">
        <v>647.9</v>
      </c>
      <c r="E19" s="7">
        <v>212.9</v>
      </c>
      <c r="F19" s="8">
        <v>-0.67139990739311628</v>
      </c>
    </row>
    <row r="20" spans="2:7" x14ac:dyDescent="0.25">
      <c r="B20" s="6" t="s">
        <v>34</v>
      </c>
      <c r="C20" s="6" t="s">
        <v>35</v>
      </c>
      <c r="D20" s="7">
        <v>78.400000000000006</v>
      </c>
      <c r="E20" s="7">
        <v>168.4</v>
      </c>
      <c r="F20" s="8">
        <v>1.1479591836734695</v>
      </c>
    </row>
    <row r="21" spans="2:7" x14ac:dyDescent="0.25">
      <c r="B21" s="9" t="s">
        <v>36</v>
      </c>
      <c r="C21" s="9"/>
      <c r="D21" s="10">
        <v>1043467.6</v>
      </c>
      <c r="E21" s="10">
        <v>762474.7</v>
      </c>
      <c r="F21" s="11">
        <v>-0.26928761372178689</v>
      </c>
      <c r="G21" s="12"/>
    </row>
    <row r="22" spans="2:7" x14ac:dyDescent="0.25">
      <c r="B22" s="6" t="s">
        <v>37</v>
      </c>
      <c r="C22" s="6" t="s">
        <v>38</v>
      </c>
      <c r="D22" s="7">
        <v>968443.7</v>
      </c>
      <c r="E22" s="7">
        <v>707999.8</v>
      </c>
      <c r="F22" s="8">
        <v>-0.26893034669955507</v>
      </c>
      <c r="G22" s="12"/>
    </row>
    <row r="23" spans="2:7" x14ac:dyDescent="0.25">
      <c r="B23" s="6" t="s">
        <v>39</v>
      </c>
      <c r="C23" s="6" t="s">
        <v>40</v>
      </c>
      <c r="D23" s="7">
        <v>75023.899999999994</v>
      </c>
      <c r="E23" s="7">
        <v>54474.9</v>
      </c>
      <c r="F23" s="8">
        <v>-0.27389938406294523</v>
      </c>
    </row>
    <row r="24" spans="2:7" x14ac:dyDescent="0.25">
      <c r="B24" s="9" t="s">
        <v>41</v>
      </c>
      <c r="C24" s="9"/>
      <c r="D24" s="10">
        <v>918916.8</v>
      </c>
      <c r="E24" s="10">
        <v>723949.9</v>
      </c>
      <c r="F24" s="11">
        <v>-0.21217035100457404</v>
      </c>
    </row>
    <row r="25" spans="2:7" x14ac:dyDescent="0.25">
      <c r="B25" s="6" t="s">
        <v>42</v>
      </c>
      <c r="C25" s="6" t="s">
        <v>43</v>
      </c>
      <c r="D25" s="7">
        <v>339010.3</v>
      </c>
      <c r="E25" s="7">
        <v>304982.3</v>
      </c>
      <c r="F25" s="8">
        <v>-0.100374531393294</v>
      </c>
    </row>
    <row r="26" spans="2:7" x14ac:dyDescent="0.25">
      <c r="B26" s="6" t="s">
        <v>44</v>
      </c>
      <c r="C26" s="6" t="s">
        <v>45</v>
      </c>
      <c r="D26" s="7">
        <v>225513.60000000001</v>
      </c>
      <c r="E26" s="7">
        <v>175206.1</v>
      </c>
      <c r="F26" s="8">
        <v>-0.22307967235678916</v>
      </c>
    </row>
    <row r="27" spans="2:7" x14ac:dyDescent="0.25">
      <c r="B27" s="6" t="s">
        <v>46</v>
      </c>
      <c r="C27" s="6" t="s">
        <v>47</v>
      </c>
      <c r="D27" s="7">
        <v>85895.5</v>
      </c>
      <c r="E27" s="7">
        <v>72148.7</v>
      </c>
      <c r="F27" s="8">
        <v>-0.16004098002805733</v>
      </c>
    </row>
    <row r="28" spans="2:7" x14ac:dyDescent="0.25">
      <c r="B28" s="6" t="s">
        <v>48</v>
      </c>
      <c r="C28" s="6" t="s">
        <v>49</v>
      </c>
      <c r="D28" s="7">
        <v>97695.8</v>
      </c>
      <c r="E28" s="7">
        <v>69278.8</v>
      </c>
      <c r="F28" s="8">
        <v>-0.2908722790539614</v>
      </c>
    </row>
    <row r="29" spans="2:7" x14ac:dyDescent="0.25">
      <c r="B29" s="6" t="s">
        <v>50</v>
      </c>
      <c r="C29" s="6" t="s">
        <v>51</v>
      </c>
      <c r="D29" s="7">
        <v>64367.8</v>
      </c>
      <c r="E29" s="7">
        <v>45930.1</v>
      </c>
      <c r="F29" s="8">
        <v>-0.28644291089644203</v>
      </c>
    </row>
    <row r="30" spans="2:7" x14ac:dyDescent="0.25">
      <c r="B30" s="6" t="s">
        <v>52</v>
      </c>
      <c r="C30" s="6" t="s">
        <v>53</v>
      </c>
      <c r="D30" s="7">
        <v>78937.2</v>
      </c>
      <c r="E30" s="7">
        <v>40379.5</v>
      </c>
      <c r="F30" s="8">
        <v>-0.48846044703891189</v>
      </c>
    </row>
    <row r="31" spans="2:7" x14ac:dyDescent="0.25">
      <c r="B31" s="6" t="s">
        <v>54</v>
      </c>
      <c r="C31" s="6" t="s">
        <v>55</v>
      </c>
      <c r="D31" s="7">
        <v>13704.3</v>
      </c>
      <c r="E31" s="7">
        <v>9560.1</v>
      </c>
      <c r="F31" s="8">
        <v>-0.30240143604562064</v>
      </c>
    </row>
    <row r="32" spans="2:7" x14ac:dyDescent="0.25">
      <c r="B32" s="6" t="s">
        <v>56</v>
      </c>
      <c r="C32" s="6" t="s">
        <v>57</v>
      </c>
      <c r="D32" s="7">
        <v>11091.9</v>
      </c>
      <c r="E32" s="7">
        <v>5901.6</v>
      </c>
      <c r="F32" s="8">
        <v>-0.46793606145024746</v>
      </c>
    </row>
    <row r="33" spans="2:6" x14ac:dyDescent="0.25">
      <c r="B33" s="6" t="s">
        <v>58</v>
      </c>
      <c r="C33" s="6" t="s">
        <v>59</v>
      </c>
      <c r="D33" s="7">
        <v>2448.6</v>
      </c>
      <c r="E33" s="7">
        <v>536.5</v>
      </c>
      <c r="F33" s="8">
        <v>-0.78089520542350732</v>
      </c>
    </row>
    <row r="34" spans="2:6" x14ac:dyDescent="0.25">
      <c r="B34" s="6" t="s">
        <v>19</v>
      </c>
      <c r="C34" s="6"/>
      <c r="D34" s="7">
        <f>D24-SUM(D25:D33)</f>
        <v>251.79999999993015</v>
      </c>
      <c r="E34" s="7">
        <f>E24-SUM(E25:E33)</f>
        <v>26.200000000069849</v>
      </c>
      <c r="F34" s="8">
        <f>E34/D34-1</f>
        <v>-0.8959491660044594</v>
      </c>
    </row>
    <row r="35" spans="2:6" x14ac:dyDescent="0.25">
      <c r="B35" s="9" t="s">
        <v>60</v>
      </c>
      <c r="C35" s="9"/>
      <c r="D35" s="10">
        <v>63939.7</v>
      </c>
      <c r="E35" s="10">
        <v>41597.599999999999</v>
      </c>
      <c r="F35" s="11">
        <v>-0.34942453592994649</v>
      </c>
    </row>
    <row r="36" spans="2:6" x14ac:dyDescent="0.25">
      <c r="B36" s="6" t="s">
        <v>61</v>
      </c>
      <c r="C36" s="6" t="s">
        <v>62</v>
      </c>
      <c r="D36" s="7">
        <v>60738</v>
      </c>
      <c r="E36" s="7">
        <v>39662.400000000001</v>
      </c>
      <c r="F36" s="8">
        <v>-0.34699199841944084</v>
      </c>
    </row>
    <row r="37" spans="2:6" x14ac:dyDescent="0.25">
      <c r="B37" s="6" t="s">
        <v>63</v>
      </c>
      <c r="C37" s="6" t="s">
        <v>64</v>
      </c>
      <c r="D37" s="7">
        <v>1454.2</v>
      </c>
      <c r="E37" s="7">
        <v>1318.7</v>
      </c>
      <c r="F37" s="8">
        <v>-9.3178379865218042E-2</v>
      </c>
    </row>
    <row r="38" spans="2:6" x14ac:dyDescent="0.25">
      <c r="B38" s="6" t="s">
        <v>65</v>
      </c>
      <c r="C38" s="6" t="s">
        <v>66</v>
      </c>
      <c r="D38" s="7">
        <v>1394.9</v>
      </c>
      <c r="E38" s="7">
        <v>430.8</v>
      </c>
      <c r="F38" s="8">
        <v>-0.69116065667789806</v>
      </c>
    </row>
    <row r="39" spans="2:6" x14ac:dyDescent="0.25">
      <c r="B39" s="6" t="s">
        <v>67</v>
      </c>
      <c r="C39" s="6" t="s">
        <v>68</v>
      </c>
      <c r="D39" s="7">
        <v>345.7</v>
      </c>
      <c r="E39" s="7">
        <v>133.5</v>
      </c>
      <c r="F39" s="8">
        <v>-0.6138270176453573</v>
      </c>
    </row>
    <row r="40" spans="2:6" x14ac:dyDescent="0.25">
      <c r="B40" s="6" t="s">
        <v>19</v>
      </c>
      <c r="C40" s="6"/>
      <c r="D40" s="7">
        <f>D35-D36-D37-D38-D39</f>
        <v>6.8999999999969646</v>
      </c>
      <c r="E40" s="7">
        <f>E35-E36-E37-E38-E39</f>
        <v>52.199999999997033</v>
      </c>
      <c r="F40" s="8">
        <f>E40/D40-1</f>
        <v>6.5652173913072458</v>
      </c>
    </row>
    <row r="41" spans="2:6" x14ac:dyDescent="0.25">
      <c r="B41" s="9" t="s">
        <v>69</v>
      </c>
      <c r="C41" s="9"/>
      <c r="D41" s="10">
        <v>993.7</v>
      </c>
      <c r="E41" s="10">
        <v>7.2</v>
      </c>
      <c r="F41" s="11">
        <v>-0.99275435242024757</v>
      </c>
    </row>
    <row r="42" spans="2:6" x14ac:dyDescent="0.25">
      <c r="B42" s="3" t="s">
        <v>70</v>
      </c>
      <c r="C42" s="3"/>
      <c r="D42" s="4">
        <v>1672567.3</v>
      </c>
      <c r="E42" s="4">
        <v>1583043</v>
      </c>
      <c r="F42" s="5">
        <v>-5.3525080874174735E-2</v>
      </c>
    </row>
    <row r="43" spans="2:6" x14ac:dyDescent="0.25">
      <c r="B43" s="6" t="s">
        <v>71</v>
      </c>
      <c r="C43" s="6" t="s">
        <v>72</v>
      </c>
      <c r="D43" s="7">
        <v>1134108.8</v>
      </c>
      <c r="E43" s="7">
        <v>1003275.4</v>
      </c>
      <c r="F43" s="8">
        <v>-0.11536230033661676</v>
      </c>
    </row>
    <row r="44" spans="2:6" x14ac:dyDescent="0.25">
      <c r="B44" s="6" t="s">
        <v>73</v>
      </c>
      <c r="C44" s="6" t="s">
        <v>74</v>
      </c>
      <c r="D44" s="7">
        <v>98229.6</v>
      </c>
      <c r="E44" s="7">
        <v>149332</v>
      </c>
      <c r="F44" s="8">
        <v>0.52023422675038877</v>
      </c>
    </row>
    <row r="45" spans="2:6" x14ac:dyDescent="0.25">
      <c r="B45" s="6" t="s">
        <v>75</v>
      </c>
      <c r="C45" s="6" t="s">
        <v>76</v>
      </c>
      <c r="D45" s="7">
        <v>164445.20000000001</v>
      </c>
      <c r="E45" s="7">
        <v>139128.29999999999</v>
      </c>
      <c r="F45" s="8">
        <v>-0.15395341426809672</v>
      </c>
    </row>
    <row r="46" spans="2:6" x14ac:dyDescent="0.25">
      <c r="B46" s="6" t="s">
        <v>77</v>
      </c>
      <c r="C46" s="6" t="s">
        <v>78</v>
      </c>
      <c r="D46" s="7">
        <v>41931.5</v>
      </c>
      <c r="E46" s="7">
        <v>70110.899999999994</v>
      </c>
      <c r="F46" s="8">
        <v>0.67203415093664653</v>
      </c>
    </row>
    <row r="47" spans="2:6" x14ac:dyDescent="0.25">
      <c r="B47" s="6" t="s">
        <v>79</v>
      </c>
      <c r="C47" s="6" t="s">
        <v>80</v>
      </c>
      <c r="D47" s="7">
        <v>40266.300000000003</v>
      </c>
      <c r="E47" s="7">
        <v>52761.1</v>
      </c>
      <c r="F47" s="8">
        <v>0.31030415012057211</v>
      </c>
    </row>
    <row r="48" spans="2:6" x14ac:dyDescent="0.25">
      <c r="B48" s="6" t="s">
        <v>81</v>
      </c>
      <c r="C48" s="6" t="s">
        <v>82</v>
      </c>
      <c r="D48" s="7">
        <v>33590.300000000003</v>
      </c>
      <c r="E48" s="7">
        <v>35273.9</v>
      </c>
      <c r="F48" s="8">
        <v>5.0121612489319789E-2</v>
      </c>
    </row>
    <row r="49" spans="2:6" x14ac:dyDescent="0.25">
      <c r="B49" s="6" t="s">
        <v>83</v>
      </c>
      <c r="C49" s="6" t="s">
        <v>84</v>
      </c>
      <c r="D49" s="7">
        <v>12286.1</v>
      </c>
      <c r="E49" s="7">
        <v>31755.3</v>
      </c>
      <c r="F49" s="8">
        <v>1.5846525748610216</v>
      </c>
    </row>
    <row r="50" spans="2:6" x14ac:dyDescent="0.25">
      <c r="B50" s="6" t="s">
        <v>85</v>
      </c>
      <c r="C50" s="6" t="s">
        <v>85</v>
      </c>
      <c r="D50" s="7">
        <v>31213.4</v>
      </c>
      <c r="E50" s="7">
        <v>27423.3</v>
      </c>
      <c r="F50" s="8">
        <v>-0.12142541344422597</v>
      </c>
    </row>
    <row r="51" spans="2:6" x14ac:dyDescent="0.25">
      <c r="B51" s="6" t="s">
        <v>86</v>
      </c>
      <c r="C51" s="6" t="s">
        <v>87</v>
      </c>
      <c r="D51" s="7">
        <v>19013.599999999999</v>
      </c>
      <c r="E51" s="7">
        <v>22744.7</v>
      </c>
      <c r="F51" s="8">
        <v>0.19623322253544839</v>
      </c>
    </row>
    <row r="52" spans="2:6" x14ac:dyDescent="0.25">
      <c r="B52" s="6" t="s">
        <v>88</v>
      </c>
      <c r="C52" s="6" t="s">
        <v>89</v>
      </c>
      <c r="D52" s="7">
        <v>17468.400000000001</v>
      </c>
      <c r="E52" s="7">
        <v>11613.2</v>
      </c>
      <c r="F52" s="8">
        <v>-0.33518811110347835</v>
      </c>
    </row>
    <row r="53" spans="2:6" x14ac:dyDescent="0.25">
      <c r="B53" s="6" t="s">
        <v>90</v>
      </c>
      <c r="C53" s="6" t="s">
        <v>91</v>
      </c>
      <c r="D53" s="7">
        <v>20586.8</v>
      </c>
      <c r="E53" s="7">
        <v>11026.3</v>
      </c>
      <c r="F53" s="8">
        <v>-0.46439951813783586</v>
      </c>
    </row>
    <row r="54" spans="2:6" x14ac:dyDescent="0.25">
      <c r="B54" s="6" t="s">
        <v>92</v>
      </c>
      <c r="C54" s="6" t="s">
        <v>93</v>
      </c>
      <c r="D54" s="7">
        <v>6312.1</v>
      </c>
      <c r="E54" s="7">
        <v>5057.6000000000004</v>
      </c>
      <c r="F54" s="8">
        <v>-0.19874526702682149</v>
      </c>
    </row>
    <row r="55" spans="2:6" x14ac:dyDescent="0.25">
      <c r="B55" s="6" t="s">
        <v>94</v>
      </c>
      <c r="C55" s="6" t="s">
        <v>95</v>
      </c>
      <c r="D55" s="7">
        <v>4453.8</v>
      </c>
      <c r="E55" s="7">
        <v>4838.8999999999996</v>
      </c>
      <c r="F55" s="8">
        <v>8.6465490143248447E-2</v>
      </c>
    </row>
    <row r="56" spans="2:6" x14ac:dyDescent="0.25">
      <c r="B56" s="6" t="s">
        <v>96</v>
      </c>
      <c r="C56" s="6" t="s">
        <v>97</v>
      </c>
      <c r="D56" s="7">
        <v>5830.3</v>
      </c>
      <c r="E56" s="7">
        <v>3916.2</v>
      </c>
      <c r="F56" s="8">
        <v>-0.32830214568718596</v>
      </c>
    </row>
    <row r="57" spans="2:6" x14ac:dyDescent="0.25">
      <c r="B57" s="6" t="s">
        <v>98</v>
      </c>
      <c r="C57" s="6" t="s">
        <v>99</v>
      </c>
      <c r="D57" s="7">
        <v>3048.2</v>
      </c>
      <c r="E57" s="7">
        <v>3726.8</v>
      </c>
      <c r="F57" s="8">
        <v>0.22262318745489162</v>
      </c>
    </row>
    <row r="58" spans="2:6" x14ac:dyDescent="0.25">
      <c r="B58" s="6" t="s">
        <v>100</v>
      </c>
      <c r="C58" s="6" t="s">
        <v>101</v>
      </c>
      <c r="D58" s="7">
        <v>4565.6000000000004</v>
      </c>
      <c r="E58" s="7">
        <v>3276.8</v>
      </c>
      <c r="F58" s="8">
        <v>-0.28228491326441219</v>
      </c>
    </row>
    <row r="59" spans="2:6" x14ac:dyDescent="0.25">
      <c r="B59" s="6" t="s">
        <v>102</v>
      </c>
      <c r="C59" s="6" t="s">
        <v>103</v>
      </c>
      <c r="D59" s="7">
        <v>4574.3</v>
      </c>
      <c r="E59" s="7">
        <v>2683.3</v>
      </c>
      <c r="F59" s="8">
        <v>-0.41339658526987733</v>
      </c>
    </row>
    <row r="60" spans="2:6" x14ac:dyDescent="0.25">
      <c r="B60" s="6" t="s">
        <v>104</v>
      </c>
      <c r="C60" s="6" t="s">
        <v>105</v>
      </c>
      <c r="D60" s="7">
        <v>3770.8</v>
      </c>
      <c r="E60" s="7">
        <v>2155.6</v>
      </c>
      <c r="F60" s="8">
        <v>-0.42834411795905381</v>
      </c>
    </row>
    <row r="61" spans="2:6" x14ac:dyDescent="0.25">
      <c r="B61" s="6" t="s">
        <v>106</v>
      </c>
      <c r="C61" s="6" t="s">
        <v>107</v>
      </c>
      <c r="D61" s="7">
        <v>25792.2</v>
      </c>
      <c r="E61" s="7">
        <v>1191.7</v>
      </c>
      <c r="F61" s="8">
        <v>-0.95379610890114064</v>
      </c>
    </row>
    <row r="62" spans="2:6" x14ac:dyDescent="0.25">
      <c r="B62" s="6" t="s">
        <v>108</v>
      </c>
      <c r="C62" s="6" t="s">
        <v>109</v>
      </c>
      <c r="D62" s="7">
        <v>782.1</v>
      </c>
      <c r="E62" s="7">
        <v>1057.5</v>
      </c>
      <c r="F62" s="8">
        <v>0.35212888377445339</v>
      </c>
    </row>
    <row r="63" spans="2:6" x14ac:dyDescent="0.25">
      <c r="B63" s="6" t="s">
        <v>19</v>
      </c>
      <c r="C63" s="6"/>
      <c r="D63" s="7">
        <f>D42-SUM(D43:D62)</f>
        <v>297.89999999944121</v>
      </c>
      <c r="E63" s="7">
        <f>E42-SUM(E43:E62)</f>
        <v>694.19999999995343</v>
      </c>
      <c r="F63" s="8">
        <f>E63/D63-1</f>
        <v>1.3303121853012945</v>
      </c>
    </row>
    <row r="64" spans="2:6" x14ac:dyDescent="0.25">
      <c r="B64" s="3" t="s">
        <v>110</v>
      </c>
      <c r="C64" s="3"/>
      <c r="D64" s="4">
        <v>789823</v>
      </c>
      <c r="E64" s="4">
        <v>706445.2</v>
      </c>
      <c r="F64" s="5">
        <v>-0.10556517093070228</v>
      </c>
    </row>
    <row r="65" spans="2:6" x14ac:dyDescent="0.25">
      <c r="B65" s="6" t="s">
        <v>111</v>
      </c>
      <c r="C65" s="6" t="s">
        <v>112</v>
      </c>
      <c r="D65" s="7">
        <v>198914.6</v>
      </c>
      <c r="E65" s="7">
        <v>156485</v>
      </c>
      <c r="F65" s="8">
        <v>-0.21330560954298983</v>
      </c>
    </row>
    <row r="66" spans="2:6" x14ac:dyDescent="0.25">
      <c r="B66" s="6" t="s">
        <v>113</v>
      </c>
      <c r="C66" s="6" t="s">
        <v>114</v>
      </c>
      <c r="D66" s="7">
        <v>106137</v>
      </c>
      <c r="E66" s="7">
        <v>132218.79999999999</v>
      </c>
      <c r="F66" s="8">
        <v>0.2457371133534958</v>
      </c>
    </row>
    <row r="67" spans="2:6" x14ac:dyDescent="0.25">
      <c r="B67" s="6" t="s">
        <v>115</v>
      </c>
      <c r="C67" s="6" t="s">
        <v>116</v>
      </c>
      <c r="D67" s="7">
        <v>90410.6</v>
      </c>
      <c r="E67" s="7">
        <v>95862</v>
      </c>
      <c r="F67" s="8">
        <v>6.0296027235744454E-2</v>
      </c>
    </row>
    <row r="68" spans="2:6" x14ac:dyDescent="0.25">
      <c r="B68" s="6" t="s">
        <v>117</v>
      </c>
      <c r="C68" s="6" t="s">
        <v>118</v>
      </c>
      <c r="D68" s="7">
        <v>80058.7</v>
      </c>
      <c r="E68" s="7">
        <v>66408.2</v>
      </c>
      <c r="F68" s="8">
        <v>-0.17050614111895401</v>
      </c>
    </row>
    <row r="69" spans="2:6" x14ac:dyDescent="0.25">
      <c r="B69" s="6" t="s">
        <v>119</v>
      </c>
      <c r="C69" s="6" t="s">
        <v>120</v>
      </c>
      <c r="D69" s="7">
        <v>61340.7</v>
      </c>
      <c r="E69" s="7">
        <v>35258.699999999997</v>
      </c>
      <c r="F69" s="8">
        <v>-0.42519892991113573</v>
      </c>
    </row>
    <row r="70" spans="2:6" x14ac:dyDescent="0.25">
      <c r="B70" s="6" t="s">
        <v>121</v>
      </c>
      <c r="C70" s="6" t="s">
        <v>122</v>
      </c>
      <c r="D70" s="7">
        <v>29363.200000000001</v>
      </c>
      <c r="E70" s="7">
        <v>28054</v>
      </c>
      <c r="F70" s="8">
        <v>-4.4586421098517848E-2</v>
      </c>
    </row>
    <row r="71" spans="2:6" x14ac:dyDescent="0.25">
      <c r="B71" s="6" t="s">
        <v>123</v>
      </c>
      <c r="C71" s="6" t="s">
        <v>124</v>
      </c>
      <c r="D71" s="7">
        <v>32576.2</v>
      </c>
      <c r="E71" s="7">
        <v>25256.6</v>
      </c>
      <c r="F71" s="8">
        <v>-0.22469164604834213</v>
      </c>
    </row>
    <row r="72" spans="2:6" x14ac:dyDescent="0.25">
      <c r="B72" s="6" t="s">
        <v>125</v>
      </c>
      <c r="C72" s="6" t="s">
        <v>126</v>
      </c>
      <c r="D72" s="7">
        <v>24826.1</v>
      </c>
      <c r="E72" s="7">
        <v>23759.9</v>
      </c>
      <c r="F72" s="8">
        <v>-4.2946737506092236E-2</v>
      </c>
    </row>
    <row r="73" spans="2:6" x14ac:dyDescent="0.25">
      <c r="B73" s="6" t="s">
        <v>127</v>
      </c>
      <c r="C73" s="6" t="s">
        <v>128</v>
      </c>
      <c r="D73" s="7">
        <v>23459.9</v>
      </c>
      <c r="E73" s="7">
        <v>21090.799999999999</v>
      </c>
      <c r="F73" s="8">
        <v>-0.10098508518791649</v>
      </c>
    </row>
    <row r="74" spans="2:6" x14ac:dyDescent="0.25">
      <c r="B74" s="6" t="s">
        <v>129</v>
      </c>
      <c r="C74" s="6" t="s">
        <v>130</v>
      </c>
      <c r="D74" s="7">
        <v>38768.199999999997</v>
      </c>
      <c r="E74" s="7">
        <v>19845.7</v>
      </c>
      <c r="F74" s="8">
        <v>-0.48809333422753698</v>
      </c>
    </row>
    <row r="75" spans="2:6" x14ac:dyDescent="0.25">
      <c r="B75" s="6" t="s">
        <v>131</v>
      </c>
      <c r="C75" s="6" t="s">
        <v>132</v>
      </c>
      <c r="D75" s="7">
        <v>15655.5</v>
      </c>
      <c r="E75" s="7">
        <v>12760.8</v>
      </c>
      <c r="F75" s="8">
        <v>-0.18489987544313502</v>
      </c>
    </row>
    <row r="76" spans="2:6" x14ac:dyDescent="0.25">
      <c r="B76" s="6" t="s">
        <v>133</v>
      </c>
      <c r="C76" s="6" t="s">
        <v>134</v>
      </c>
      <c r="D76" s="7">
        <v>7015.5</v>
      </c>
      <c r="E76" s="7">
        <v>10794.7</v>
      </c>
      <c r="F76" s="8">
        <v>0.53869289430546652</v>
      </c>
    </row>
    <row r="77" spans="2:6" x14ac:dyDescent="0.25">
      <c r="B77" s="6" t="s">
        <v>135</v>
      </c>
      <c r="C77" s="6" t="s">
        <v>136</v>
      </c>
      <c r="D77" s="7">
        <v>10217.5</v>
      </c>
      <c r="E77" s="7">
        <v>8263</v>
      </c>
      <c r="F77" s="8">
        <v>-0.19128945436750677</v>
      </c>
    </row>
    <row r="78" spans="2:6" x14ac:dyDescent="0.25">
      <c r="B78" s="6" t="s">
        <v>137</v>
      </c>
      <c r="C78" s="6" t="s">
        <v>138</v>
      </c>
      <c r="D78" s="7">
        <v>10722.7</v>
      </c>
      <c r="E78" s="7">
        <v>7128</v>
      </c>
      <c r="F78" s="8">
        <v>-0.33524205657157247</v>
      </c>
    </row>
    <row r="79" spans="2:6" x14ac:dyDescent="0.25">
      <c r="B79" s="6" t="s">
        <v>139</v>
      </c>
      <c r="C79" s="6" t="s">
        <v>140</v>
      </c>
      <c r="D79" s="7">
        <v>5939.4</v>
      </c>
      <c r="E79" s="7">
        <v>6438.4</v>
      </c>
      <c r="F79" s="8">
        <v>8.4015220392632317E-2</v>
      </c>
    </row>
    <row r="80" spans="2:6" x14ac:dyDescent="0.25">
      <c r="B80" s="6" t="s">
        <v>141</v>
      </c>
      <c r="C80" s="6" t="s">
        <v>142</v>
      </c>
      <c r="D80" s="7">
        <v>3708</v>
      </c>
      <c r="E80" s="7">
        <v>3941.9</v>
      </c>
      <c r="F80" s="8">
        <v>6.3079827400215782E-2</v>
      </c>
    </row>
    <row r="81" spans="2:6" x14ac:dyDescent="0.25">
      <c r="B81" s="6" t="s">
        <v>143</v>
      </c>
      <c r="C81" s="6" t="s">
        <v>144</v>
      </c>
      <c r="D81" s="7">
        <v>2061.5</v>
      </c>
      <c r="E81" s="7">
        <v>3467.2</v>
      </c>
      <c r="F81" s="8">
        <v>0.68188212466650477</v>
      </c>
    </row>
    <row r="82" spans="2:6" x14ac:dyDescent="0.25">
      <c r="B82" s="6" t="s">
        <v>145</v>
      </c>
      <c r="C82" s="6" t="s">
        <v>146</v>
      </c>
      <c r="D82" s="7">
        <v>671</v>
      </c>
      <c r="E82" s="7">
        <v>1649.6</v>
      </c>
      <c r="F82" s="8">
        <v>1.4584202682563339</v>
      </c>
    </row>
    <row r="83" spans="2:6" x14ac:dyDescent="0.25">
      <c r="B83" s="6" t="s">
        <v>147</v>
      </c>
      <c r="C83" s="6" t="s">
        <v>148</v>
      </c>
      <c r="D83" s="7">
        <v>1502</v>
      </c>
      <c r="E83" s="7">
        <v>1520.2</v>
      </c>
      <c r="F83" s="8">
        <v>1.2117177097203724E-2</v>
      </c>
    </row>
    <row r="84" spans="2:6" x14ac:dyDescent="0.25">
      <c r="B84" s="6" t="s">
        <v>149</v>
      </c>
      <c r="C84" s="6" t="s">
        <v>150</v>
      </c>
      <c r="D84" s="7">
        <v>295.60000000000002</v>
      </c>
      <c r="E84" s="7">
        <v>1157.3</v>
      </c>
      <c r="F84" s="8">
        <v>2.9150879566982404</v>
      </c>
    </row>
    <row r="85" spans="2:6" x14ac:dyDescent="0.25">
      <c r="B85" s="6"/>
      <c r="C85" s="13" t="s">
        <v>151</v>
      </c>
      <c r="D85" s="14">
        <v>3288.2999999999302</v>
      </c>
      <c r="E85" s="14">
        <v>2577.1000000000931</v>
      </c>
      <c r="F85" s="15">
        <v>-0.21628196940663935</v>
      </c>
    </row>
    <row r="86" spans="2:6" x14ac:dyDescent="0.25">
      <c r="B86" s="6"/>
      <c r="C86" s="16" t="s">
        <v>152</v>
      </c>
      <c r="D86" s="14">
        <v>746932.19999999972</v>
      </c>
      <c r="E86" s="14">
        <v>663937.90000000014</v>
      </c>
      <c r="F86" s="15">
        <v>-0.11111356559537744</v>
      </c>
    </row>
    <row r="87" spans="2:6" x14ac:dyDescent="0.25">
      <c r="B87" s="6" t="s">
        <v>153</v>
      </c>
      <c r="C87" s="6" t="s">
        <v>154</v>
      </c>
      <c r="D87" s="7">
        <v>23554.799999999999</v>
      </c>
      <c r="E87" s="7">
        <v>15248.1</v>
      </c>
      <c r="F87" s="8">
        <v>-0.35265423607927038</v>
      </c>
    </row>
    <row r="88" spans="2:6" x14ac:dyDescent="0.25">
      <c r="B88" s="6" t="s">
        <v>155</v>
      </c>
      <c r="C88" s="6" t="s">
        <v>156</v>
      </c>
      <c r="D88" s="7">
        <v>10836.1</v>
      </c>
      <c r="E88" s="7">
        <v>14728.7</v>
      </c>
      <c r="F88" s="8">
        <v>0.35922518249185598</v>
      </c>
    </row>
    <row r="89" spans="2:6" x14ac:dyDescent="0.25">
      <c r="B89" s="6" t="s">
        <v>157</v>
      </c>
      <c r="C89" s="6" t="s">
        <v>158</v>
      </c>
      <c r="D89" s="7">
        <v>55.9</v>
      </c>
      <c r="E89" s="7">
        <v>9695.7000000000007</v>
      </c>
      <c r="F89" s="8">
        <v>172.44722719141325</v>
      </c>
    </row>
    <row r="90" spans="2:6" x14ac:dyDescent="0.25">
      <c r="B90" s="6" t="s">
        <v>159</v>
      </c>
      <c r="C90" s="6" t="s">
        <v>160</v>
      </c>
      <c r="D90" s="7">
        <v>5772.1</v>
      </c>
      <c r="E90" s="7">
        <v>1781</v>
      </c>
      <c r="F90" s="8">
        <v>-0.69144678713120011</v>
      </c>
    </row>
    <row r="91" spans="2:6" x14ac:dyDescent="0.25">
      <c r="B91" s="6" t="s">
        <v>19</v>
      </c>
      <c r="C91" s="6"/>
      <c r="D91" s="7">
        <v>2671.9000000002798</v>
      </c>
      <c r="E91" s="7">
        <v>1053.7999999998137</v>
      </c>
      <c r="F91" s="8">
        <v>-0.60559901193918053</v>
      </c>
    </row>
    <row r="92" spans="2:6" x14ac:dyDescent="0.25">
      <c r="B92" s="3" t="s">
        <v>161</v>
      </c>
      <c r="C92" s="3"/>
      <c r="D92" s="4">
        <v>33118.5</v>
      </c>
      <c r="E92" s="4">
        <v>29784.799999999999</v>
      </c>
      <c r="F92" s="5">
        <v>-0.10065975210229938</v>
      </c>
    </row>
    <row r="93" spans="2:6" x14ac:dyDescent="0.25">
      <c r="B93" s="6" t="s">
        <v>162</v>
      </c>
      <c r="C93" s="6" t="s">
        <v>163</v>
      </c>
      <c r="D93" s="7">
        <v>23009.599999999999</v>
      </c>
      <c r="E93" s="7">
        <v>22858.799999999999</v>
      </c>
      <c r="F93" s="8">
        <v>-6.553786245740878E-3</v>
      </c>
    </row>
    <row r="94" spans="2:6" x14ac:dyDescent="0.25">
      <c r="B94" s="6" t="s">
        <v>164</v>
      </c>
      <c r="C94" s="6" t="s">
        <v>165</v>
      </c>
      <c r="D94" s="7">
        <v>10079.700000000001</v>
      </c>
      <c r="E94" s="7">
        <v>6921</v>
      </c>
      <c r="F94" s="8">
        <v>-0.31337242179826785</v>
      </c>
    </row>
    <row r="95" spans="2:6" x14ac:dyDescent="0.25">
      <c r="B95" s="6" t="s">
        <v>19</v>
      </c>
      <c r="C95" s="6"/>
      <c r="D95" s="7">
        <v>29.200000000000728</v>
      </c>
      <c r="E95" s="7">
        <v>5</v>
      </c>
      <c r="F95" s="8">
        <v>-0.82876712328767543</v>
      </c>
    </row>
    <row r="96" spans="2:6" x14ac:dyDescent="0.25">
      <c r="B96" s="3" t="s">
        <v>166</v>
      </c>
      <c r="C96" s="3"/>
      <c r="D96" s="4">
        <v>54325.4</v>
      </c>
      <c r="E96" s="4">
        <v>48064.9</v>
      </c>
      <c r="F96" s="5">
        <v>-0.11524075294429492</v>
      </c>
    </row>
    <row r="97" spans="2:6" x14ac:dyDescent="0.25">
      <c r="B97" s="17" t="s">
        <v>167</v>
      </c>
      <c r="C97" s="17"/>
      <c r="D97" s="18">
        <v>4761770.5</v>
      </c>
      <c r="E97" s="18">
        <v>4058428.9</v>
      </c>
      <c r="F97" s="19">
        <v>-0.14770590056786648</v>
      </c>
    </row>
  </sheetData>
  <mergeCells count="2">
    <mergeCell ref="B2:F2"/>
    <mergeCell ref="B3:C3"/>
  </mergeCells>
  <pageMargins left="0.7" right="0.7" top="0.75" bottom="0.75" header="0.3" footer="0.3"/>
  <pageSetup orientation="portrait" horizontalDpi="4294967292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94"/>
  <sheetViews>
    <sheetView zoomScale="90" zoomScaleNormal="90" workbookViewId="0"/>
  </sheetViews>
  <sheetFormatPr baseColWidth="10" defaultRowHeight="15" x14ac:dyDescent="0.25"/>
  <cols>
    <col min="1" max="1" width="11.42578125" style="113"/>
    <col min="2" max="2" width="8.28515625" style="113" customWidth="1"/>
    <col min="3" max="3" width="20.85546875" style="113" customWidth="1"/>
    <col min="4" max="5" width="15.85546875" style="113" bestFit="1" customWidth="1"/>
    <col min="6" max="6" width="14.140625" style="113" customWidth="1"/>
    <col min="7" max="8" width="15.140625" style="113" bestFit="1" customWidth="1"/>
    <col min="9" max="9" width="12.5703125" style="113" bestFit="1" customWidth="1"/>
    <col min="10" max="16384" width="11.42578125" style="113"/>
  </cols>
  <sheetData>
    <row r="3" spans="2:9" x14ac:dyDescent="0.25">
      <c r="B3" s="162" t="s">
        <v>252</v>
      </c>
      <c r="C3" s="162"/>
      <c r="D3" s="162"/>
      <c r="E3" s="162"/>
      <c r="F3" s="162"/>
      <c r="G3" s="162"/>
      <c r="H3" s="162"/>
      <c r="I3" s="162"/>
    </row>
    <row r="4" spans="2:9" x14ac:dyDescent="0.25">
      <c r="B4" s="162" t="s">
        <v>193</v>
      </c>
      <c r="C4" s="162"/>
      <c r="D4" s="126" t="s">
        <v>253</v>
      </c>
      <c r="E4" s="126" t="s">
        <v>254</v>
      </c>
      <c r="F4" s="127" t="s">
        <v>209</v>
      </c>
      <c r="G4" s="127" t="s">
        <v>255</v>
      </c>
      <c r="H4" s="127" t="s">
        <v>256</v>
      </c>
      <c r="I4" s="127" t="s">
        <v>209</v>
      </c>
    </row>
    <row r="5" spans="2:9" x14ac:dyDescent="0.25">
      <c r="B5" s="163" t="s">
        <v>5</v>
      </c>
      <c r="C5" s="163"/>
      <c r="D5" s="114">
        <v>11790.548129999999</v>
      </c>
      <c r="E5" s="114">
        <v>8618.7101100000018</v>
      </c>
      <c r="F5" s="115">
        <v>-0.26901531506661153</v>
      </c>
      <c r="G5" s="114">
        <v>205216.13856999995</v>
      </c>
      <c r="H5" s="114">
        <v>108306.93212000003</v>
      </c>
      <c r="I5" s="115">
        <v>-0.4722299480210902</v>
      </c>
    </row>
    <row r="6" spans="2:9" x14ac:dyDescent="0.25">
      <c r="B6" s="113" t="s">
        <v>6</v>
      </c>
      <c r="C6" s="113" t="s">
        <v>7</v>
      </c>
      <c r="D6" s="116">
        <v>6916.1136399999978</v>
      </c>
      <c r="E6" s="116">
        <v>6397.7491400000017</v>
      </c>
      <c r="F6" s="117">
        <v>-7.4950257757765273E-2</v>
      </c>
      <c r="G6" s="116">
        <v>66646.874789999973</v>
      </c>
      <c r="H6" s="116">
        <v>61728.513370000037</v>
      </c>
      <c r="I6" s="117">
        <v>-7.3797330114838494E-2</v>
      </c>
    </row>
    <row r="7" spans="2:9" x14ac:dyDescent="0.25">
      <c r="B7" s="113" t="s">
        <v>199</v>
      </c>
      <c r="C7" s="113" t="s">
        <v>200</v>
      </c>
      <c r="D7" s="116">
        <v>0</v>
      </c>
      <c r="E7" s="116">
        <v>0</v>
      </c>
      <c r="F7" s="117" t="s">
        <v>14</v>
      </c>
      <c r="G7" s="116">
        <v>41203.160459999999</v>
      </c>
      <c r="H7" s="116">
        <v>13882.3768</v>
      </c>
      <c r="I7" s="117">
        <v>-0.6630749523819417</v>
      </c>
    </row>
    <row r="8" spans="2:9" x14ac:dyDescent="0.25">
      <c r="B8" s="113" t="s">
        <v>10</v>
      </c>
      <c r="C8" s="113" t="s">
        <v>11</v>
      </c>
      <c r="D8" s="116">
        <v>990.32844999999998</v>
      </c>
      <c r="E8" s="116">
        <v>320.21967000000001</v>
      </c>
      <c r="F8" s="117">
        <v>-0.67665306394055436</v>
      </c>
      <c r="G8" s="116">
        <v>6422.3578000000007</v>
      </c>
      <c r="H8" s="116">
        <v>9740.5604899999998</v>
      </c>
      <c r="I8" s="117">
        <v>0.51666425218476597</v>
      </c>
    </row>
    <row r="9" spans="2:9" x14ac:dyDescent="0.25">
      <c r="B9" s="113" t="s">
        <v>8</v>
      </c>
      <c r="C9" s="113" t="s">
        <v>9</v>
      </c>
      <c r="D9" s="116">
        <v>706.28230000000008</v>
      </c>
      <c r="E9" s="116">
        <v>433.46012999999999</v>
      </c>
      <c r="F9" s="117">
        <v>-0.38627921158437645</v>
      </c>
      <c r="G9" s="116">
        <v>9559.5503300000018</v>
      </c>
      <c r="H9" s="116">
        <v>7230.5305799999951</v>
      </c>
      <c r="I9" s="117">
        <v>-0.24363277242142062</v>
      </c>
    </row>
    <row r="10" spans="2:9" x14ac:dyDescent="0.25">
      <c r="B10" s="164" t="s">
        <v>189</v>
      </c>
      <c r="C10" s="164"/>
      <c r="D10" s="116">
        <v>3177.8237400000016</v>
      </c>
      <c r="E10" s="116">
        <v>1467.2811700000002</v>
      </c>
      <c r="F10" s="117">
        <v>-0.53827484151150573</v>
      </c>
      <c r="G10" s="116">
        <v>81384.195189999984</v>
      </c>
      <c r="H10" s="116">
        <v>15724.950879999997</v>
      </c>
      <c r="I10" s="117">
        <v>-0.80678126946775786</v>
      </c>
    </row>
    <row r="11" spans="2:9" x14ac:dyDescent="0.25">
      <c r="B11" s="163" t="s">
        <v>20</v>
      </c>
      <c r="C11" s="163"/>
      <c r="D11" s="114">
        <v>2095754.3317899995</v>
      </c>
      <c r="E11" s="114">
        <v>1997606.2166700002</v>
      </c>
      <c r="F11" s="115">
        <v>-4.683187987791023E-2</v>
      </c>
      <c r="G11" s="114">
        <v>24392141.343109999</v>
      </c>
      <c r="H11" s="114">
        <v>21563499.177830018</v>
      </c>
      <c r="I11" s="115">
        <v>-0.11596530724757308</v>
      </c>
    </row>
    <row r="12" spans="2:9" x14ac:dyDescent="0.25">
      <c r="B12" s="163" t="s">
        <v>21</v>
      </c>
      <c r="C12" s="163"/>
      <c r="D12" s="114">
        <v>165257.69854000007</v>
      </c>
      <c r="E12" s="114">
        <v>181817.36559999973</v>
      </c>
      <c r="F12" s="115">
        <v>0.10020511725807102</v>
      </c>
      <c r="G12" s="114">
        <v>2058193.0680800008</v>
      </c>
      <c r="H12" s="114">
        <v>1875772.9121599987</v>
      </c>
      <c r="I12" s="115">
        <v>-8.8631216744974275E-2</v>
      </c>
    </row>
    <row r="13" spans="2:9" x14ac:dyDescent="0.25">
      <c r="B13" s="113" t="s">
        <v>22</v>
      </c>
      <c r="C13" s="113" t="s">
        <v>23</v>
      </c>
      <c r="D13" s="116">
        <v>152539.01836000007</v>
      </c>
      <c r="E13" s="116">
        <v>168219.82622999974</v>
      </c>
      <c r="F13" s="117">
        <v>0.10279866776769299</v>
      </c>
      <c r="G13" s="116">
        <v>1879416.7021700006</v>
      </c>
      <c r="H13" s="116">
        <v>1715223.2179299986</v>
      </c>
      <c r="I13" s="117">
        <v>-8.7364065696778112E-2</v>
      </c>
    </row>
    <row r="14" spans="2:9" x14ac:dyDescent="0.25">
      <c r="B14" s="113" t="s">
        <v>24</v>
      </c>
      <c r="C14" s="113" t="s">
        <v>25</v>
      </c>
      <c r="D14" s="116">
        <v>6611.3912900000023</v>
      </c>
      <c r="E14" s="116">
        <v>6410.3549600000015</v>
      </c>
      <c r="F14" s="117">
        <v>-3.040756796592518E-2</v>
      </c>
      <c r="G14" s="116">
        <v>97856.975730000006</v>
      </c>
      <c r="H14" s="116">
        <v>84779.283670000063</v>
      </c>
      <c r="I14" s="117">
        <v>-0.13364087702937988</v>
      </c>
    </row>
    <row r="15" spans="2:9" x14ac:dyDescent="0.25">
      <c r="B15" s="113" t="s">
        <v>28</v>
      </c>
      <c r="C15" s="113" t="s">
        <v>29</v>
      </c>
      <c r="D15" s="116">
        <v>1970.0190500000001</v>
      </c>
      <c r="E15" s="116">
        <v>3433.5641099999989</v>
      </c>
      <c r="F15" s="117">
        <v>0.74290909014306161</v>
      </c>
      <c r="G15" s="116">
        <v>25862.906840000007</v>
      </c>
      <c r="H15" s="116">
        <v>31251.316140000014</v>
      </c>
      <c r="I15" s="117">
        <v>0.20834507634177463</v>
      </c>
    </row>
    <row r="16" spans="2:9" x14ac:dyDescent="0.25">
      <c r="B16" s="113" t="s">
        <v>26</v>
      </c>
      <c r="C16" s="113" t="s">
        <v>27</v>
      </c>
      <c r="D16" s="116">
        <v>2290.5825100000002</v>
      </c>
      <c r="E16" s="116">
        <v>1812.83017</v>
      </c>
      <c r="F16" s="117">
        <v>-0.20857242116984478</v>
      </c>
      <c r="G16" s="116">
        <v>25717.861610000029</v>
      </c>
      <c r="H16" s="116">
        <v>28866.464289999971</v>
      </c>
      <c r="I16" s="117">
        <v>0.12242863453218256</v>
      </c>
    </row>
    <row r="17" spans="2:9" x14ac:dyDescent="0.25">
      <c r="B17" s="164" t="s">
        <v>189</v>
      </c>
      <c r="C17" s="164"/>
      <c r="D17" s="116">
        <v>1846.6873299999934</v>
      </c>
      <c r="E17" s="116">
        <v>1940.7901299999837</v>
      </c>
      <c r="F17" s="117">
        <v>5.0957624753937461E-2</v>
      </c>
      <c r="G17" s="116">
        <v>29338.621730000123</v>
      </c>
      <c r="H17" s="116">
        <v>15652.63012999998</v>
      </c>
      <c r="I17" s="117">
        <v>-0.4664837948404908</v>
      </c>
    </row>
    <row r="18" spans="2:9" x14ac:dyDescent="0.25">
      <c r="B18" s="118" t="s">
        <v>36</v>
      </c>
      <c r="C18" s="118"/>
      <c r="D18" s="114">
        <v>878334.31399999827</v>
      </c>
      <c r="E18" s="114">
        <v>801036.69106000033</v>
      </c>
      <c r="F18" s="115">
        <v>-8.8004785544559844E-2</v>
      </c>
      <c r="G18" s="114">
        <v>10722343.074540021</v>
      </c>
      <c r="H18" s="114">
        <v>9330068.1410700213</v>
      </c>
      <c r="I18" s="115">
        <v>-0.12984801211741931</v>
      </c>
    </row>
    <row r="19" spans="2:9" x14ac:dyDescent="0.25">
      <c r="B19" s="113" t="s">
        <v>37</v>
      </c>
      <c r="C19" s="113" t="s">
        <v>38</v>
      </c>
      <c r="D19" s="116">
        <v>813482.76245999814</v>
      </c>
      <c r="E19" s="116">
        <v>756456.8922700003</v>
      </c>
      <c r="F19" s="117">
        <v>-7.0100895583269346E-2</v>
      </c>
      <c r="G19" s="116">
        <v>10050433.13785002</v>
      </c>
      <c r="H19" s="116">
        <v>8770551.638470022</v>
      </c>
      <c r="I19" s="117">
        <v>-0.12734590458195807</v>
      </c>
    </row>
    <row r="20" spans="2:9" x14ac:dyDescent="0.25">
      <c r="B20" s="113" t="s">
        <v>39</v>
      </c>
      <c r="C20" s="113" t="s">
        <v>40</v>
      </c>
      <c r="D20" s="116">
        <v>64834.991760000063</v>
      </c>
      <c r="E20" s="116">
        <v>44561.836649999997</v>
      </c>
      <c r="F20" s="117">
        <v>-0.31268848132263644</v>
      </c>
      <c r="G20" s="116">
        <v>671884.24887000094</v>
      </c>
      <c r="H20" s="116">
        <v>559492.27172999841</v>
      </c>
      <c r="I20" s="117">
        <v>-0.16727877953535508</v>
      </c>
    </row>
    <row r="21" spans="2:9" x14ac:dyDescent="0.25">
      <c r="B21" s="164" t="s">
        <v>189</v>
      </c>
      <c r="C21" s="164"/>
      <c r="D21" s="116">
        <v>16.559780000068713</v>
      </c>
      <c r="E21" s="116">
        <v>17.962140000032377</v>
      </c>
      <c r="F21" s="117">
        <v>8.4684699914965383E-2</v>
      </c>
      <c r="G21" s="116">
        <v>25.687819999875501</v>
      </c>
      <c r="H21" s="116">
        <v>24.230870000901632</v>
      </c>
      <c r="I21" s="117">
        <v>-5.6717541581221373E-2</v>
      </c>
    </row>
    <row r="22" spans="2:9" x14ac:dyDescent="0.25">
      <c r="B22" s="118" t="s">
        <v>41</v>
      </c>
      <c r="C22" s="118"/>
      <c r="D22" s="114">
        <v>996225.93524000107</v>
      </c>
      <c r="E22" s="114">
        <v>957648.16593000025</v>
      </c>
      <c r="F22" s="115">
        <v>-3.8723915876278645E-2</v>
      </c>
      <c r="G22" s="114">
        <v>10694828.184599981</v>
      </c>
      <c r="H22" s="114">
        <v>9750389.1249399967</v>
      </c>
      <c r="I22" s="115">
        <v>-8.8308016113800611E-2</v>
      </c>
    </row>
    <row r="23" spans="2:9" x14ac:dyDescent="0.25">
      <c r="B23" s="113" t="s">
        <v>42</v>
      </c>
      <c r="C23" s="113" t="s">
        <v>43</v>
      </c>
      <c r="D23" s="116">
        <v>438965.71309000108</v>
      </c>
      <c r="E23" s="116">
        <v>451562.22203000076</v>
      </c>
      <c r="F23" s="117">
        <v>2.8695883446862781E-2</v>
      </c>
      <c r="G23" s="116">
        <v>4485617.7718099859</v>
      </c>
      <c r="H23" s="116">
        <v>4232904.6181399981</v>
      </c>
      <c r="I23" s="117">
        <v>-5.6338539422188853E-2</v>
      </c>
    </row>
    <row r="24" spans="2:9" x14ac:dyDescent="0.25">
      <c r="B24" s="113" t="s">
        <v>44</v>
      </c>
      <c r="C24" s="113" t="s">
        <v>45</v>
      </c>
      <c r="D24" s="116">
        <v>228299.98488000003</v>
      </c>
      <c r="E24" s="116">
        <v>221942.19041999942</v>
      </c>
      <c r="F24" s="117">
        <v>-2.7848422606521088E-2</v>
      </c>
      <c r="G24" s="116">
        <v>2481418.0151099954</v>
      </c>
      <c r="H24" s="116">
        <v>2289228.1961399997</v>
      </c>
      <c r="I24" s="117">
        <v>-7.7451609442545449E-2</v>
      </c>
    </row>
    <row r="25" spans="2:9" x14ac:dyDescent="0.25">
      <c r="B25" s="113" t="s">
        <v>46</v>
      </c>
      <c r="C25" s="113" t="s">
        <v>47</v>
      </c>
      <c r="D25" s="116">
        <v>92843.385610000012</v>
      </c>
      <c r="E25" s="116">
        <v>48724.644689999994</v>
      </c>
      <c r="F25" s="117">
        <v>-0.47519530476114025</v>
      </c>
      <c r="G25" s="116">
        <v>1116368.44839</v>
      </c>
      <c r="H25" s="116">
        <v>869703.59857000003</v>
      </c>
      <c r="I25" s="117">
        <v>-0.22095290329616013</v>
      </c>
    </row>
    <row r="26" spans="2:9" x14ac:dyDescent="0.25">
      <c r="B26" s="113" t="s">
        <v>48</v>
      </c>
      <c r="C26" s="113" t="s">
        <v>49</v>
      </c>
      <c r="D26" s="116">
        <v>84131.003899999807</v>
      </c>
      <c r="E26" s="116">
        <v>86602.841510000057</v>
      </c>
      <c r="F26" s="117">
        <v>2.9380816766888185E-2</v>
      </c>
      <c r="G26" s="116">
        <v>941134.66507999913</v>
      </c>
      <c r="H26" s="116">
        <v>848001.86561000114</v>
      </c>
      <c r="I26" s="117">
        <v>-9.8957994987977027E-2</v>
      </c>
    </row>
    <row r="27" spans="2:9" x14ac:dyDescent="0.25">
      <c r="B27" s="113" t="s">
        <v>50</v>
      </c>
      <c r="C27" s="113" t="s">
        <v>51</v>
      </c>
      <c r="D27" s="116">
        <v>56684.295030000118</v>
      </c>
      <c r="E27" s="116">
        <v>73792.043399999922</v>
      </c>
      <c r="F27" s="117">
        <v>0.30180755288471955</v>
      </c>
      <c r="G27" s="116">
        <v>765971.38492999889</v>
      </c>
      <c r="H27" s="116">
        <v>721664.66292999731</v>
      </c>
      <c r="I27" s="117">
        <v>-5.7843834471767781E-2</v>
      </c>
    </row>
    <row r="28" spans="2:9" x14ac:dyDescent="0.25">
      <c r="B28" s="113" t="s">
        <v>52</v>
      </c>
      <c r="C28" s="113" t="s">
        <v>53</v>
      </c>
      <c r="D28" s="116">
        <v>74129.55799000003</v>
      </c>
      <c r="E28" s="116">
        <v>47170.128229999995</v>
      </c>
      <c r="F28" s="117">
        <v>-0.36367989356737868</v>
      </c>
      <c r="G28" s="116">
        <v>616595.6668000007</v>
      </c>
      <c r="H28" s="116">
        <v>489116.97956000036</v>
      </c>
      <c r="I28" s="117">
        <v>-0.20674599920818029</v>
      </c>
    </row>
    <row r="29" spans="2:9" x14ac:dyDescent="0.25">
      <c r="B29" s="113" t="s">
        <v>54</v>
      </c>
      <c r="C29" s="113" t="s">
        <v>55</v>
      </c>
      <c r="D29" s="116">
        <v>14932.737180000006</v>
      </c>
      <c r="E29" s="116">
        <v>14448.128999999994</v>
      </c>
      <c r="F29" s="117">
        <v>-3.2452736170101922E-2</v>
      </c>
      <c r="G29" s="116">
        <v>173990.41002000018</v>
      </c>
      <c r="H29" s="116">
        <v>144055.54188000021</v>
      </c>
      <c r="I29" s="117">
        <v>-0.17204895451742983</v>
      </c>
    </row>
    <row r="30" spans="2:9" x14ac:dyDescent="0.25">
      <c r="B30" s="164" t="s">
        <v>189</v>
      </c>
      <c r="C30" s="164"/>
      <c r="D30" s="116">
        <v>6239.2575600000764</v>
      </c>
      <c r="E30" s="116">
        <v>13405.966650000119</v>
      </c>
      <c r="F30" s="117">
        <v>1.1486477391069514</v>
      </c>
      <c r="G30" s="116">
        <v>113731.8224600004</v>
      </c>
      <c r="H30" s="116">
        <v>155713.66211000009</v>
      </c>
      <c r="I30" s="117">
        <v>0.36913010573416905</v>
      </c>
    </row>
    <row r="31" spans="2:9" x14ac:dyDescent="0.25">
      <c r="B31" s="163" t="s">
        <v>60</v>
      </c>
      <c r="C31" s="163"/>
      <c r="D31" s="114">
        <v>55932.981009999996</v>
      </c>
      <c r="E31" s="114">
        <v>56998.952409999998</v>
      </c>
      <c r="F31" s="115">
        <v>1.9058011583709837E-2</v>
      </c>
      <c r="G31" s="114">
        <v>913906.75824000011</v>
      </c>
      <c r="H31" s="114">
        <v>607017.74225999997</v>
      </c>
      <c r="I31" s="115">
        <v>-0.33579904428216117</v>
      </c>
    </row>
    <row r="32" spans="2:9" x14ac:dyDescent="0.25">
      <c r="B32" s="113" t="s">
        <v>61</v>
      </c>
      <c r="C32" s="113" t="s">
        <v>62</v>
      </c>
      <c r="D32" s="116">
        <v>52423.48029</v>
      </c>
      <c r="E32" s="116">
        <v>54803.865109999999</v>
      </c>
      <c r="F32" s="117">
        <v>4.540684454431515E-2</v>
      </c>
      <c r="G32" s="116">
        <v>860435.56893000007</v>
      </c>
      <c r="H32" s="116">
        <v>566643.0295699999</v>
      </c>
      <c r="I32" s="117">
        <v>-0.34144629762963852</v>
      </c>
    </row>
    <row r="33" spans="2:9" x14ac:dyDescent="0.25">
      <c r="B33" s="113" t="s">
        <v>65</v>
      </c>
      <c r="C33" s="113" t="s">
        <v>66</v>
      </c>
      <c r="D33" s="116">
        <v>849.63980000000026</v>
      </c>
      <c r="E33" s="116">
        <v>517.28181000000006</v>
      </c>
      <c r="F33" s="117">
        <v>-0.39117516622926574</v>
      </c>
      <c r="G33" s="116">
        <v>14413.835370000013</v>
      </c>
      <c r="H33" s="116">
        <v>14179.821250000001</v>
      </c>
      <c r="I33" s="117">
        <v>-1.623538176987048E-2</v>
      </c>
    </row>
    <row r="34" spans="2:9" x14ac:dyDescent="0.25">
      <c r="B34" s="113" t="s">
        <v>63</v>
      </c>
      <c r="C34" s="113" t="s">
        <v>64</v>
      </c>
      <c r="D34" s="116">
        <v>2165.7213999999999</v>
      </c>
      <c r="E34" s="116">
        <v>1149.17661</v>
      </c>
      <c r="F34" s="117">
        <v>-0.46937929781734622</v>
      </c>
      <c r="G34" s="116">
        <v>17578.647570000005</v>
      </c>
      <c r="H34" s="116">
        <v>11002.533960000004</v>
      </c>
      <c r="I34" s="117">
        <v>-0.37409667517442574</v>
      </c>
    </row>
    <row r="35" spans="2:9" x14ac:dyDescent="0.25">
      <c r="B35" s="113" t="s">
        <v>201</v>
      </c>
      <c r="C35" s="113" t="s">
        <v>202</v>
      </c>
      <c r="D35" s="116">
        <v>0.67321000000000009</v>
      </c>
      <c r="E35" s="116">
        <v>123.66640999999998</v>
      </c>
      <c r="F35" s="117">
        <v>182.69663255150692</v>
      </c>
      <c r="G35" s="116">
        <v>12549.999540000003</v>
      </c>
      <c r="H35" s="116">
        <v>8043.477179999998</v>
      </c>
      <c r="I35" s="117">
        <v>-0.35908546017365062</v>
      </c>
    </row>
    <row r="36" spans="2:9" x14ac:dyDescent="0.25">
      <c r="B36" s="164" t="s">
        <v>189</v>
      </c>
      <c r="C36" s="164"/>
      <c r="D36" s="116">
        <v>493.4663099999961</v>
      </c>
      <c r="E36" s="116">
        <v>404.96246999999931</v>
      </c>
      <c r="F36" s="117">
        <v>-0.17935133200886091</v>
      </c>
      <c r="G36" s="116">
        <v>8928.7068300000228</v>
      </c>
      <c r="H36" s="116">
        <v>7148.8803000000698</v>
      </c>
      <c r="I36" s="117">
        <v>-0.19933754841404602</v>
      </c>
    </row>
    <row r="37" spans="2:9" x14ac:dyDescent="0.25">
      <c r="B37" s="161" t="s">
        <v>203</v>
      </c>
      <c r="C37" s="161"/>
      <c r="D37" s="116">
        <v>3.4030000000420841</v>
      </c>
      <c r="E37" s="119">
        <v>105.04166999997688</v>
      </c>
      <c r="F37" s="117">
        <v>29.867372905870656</v>
      </c>
      <c r="G37" s="119">
        <v>2870.2576499965508</v>
      </c>
      <c r="H37" s="119">
        <v>251.25740000209771</v>
      </c>
      <c r="I37" s="117">
        <v>-0.912461726213882</v>
      </c>
    </row>
    <row r="38" spans="2:9" x14ac:dyDescent="0.25">
      <c r="B38" s="118" t="s">
        <v>70</v>
      </c>
      <c r="C38" s="118"/>
      <c r="D38" s="114">
        <v>1571748.5772300018</v>
      </c>
      <c r="E38" s="114">
        <v>1752868.7146000005</v>
      </c>
      <c r="F38" s="115">
        <v>0.1152348028138183</v>
      </c>
      <c r="G38" s="114">
        <v>18481106.086990044</v>
      </c>
      <c r="H38" s="114">
        <v>17431622.320320021</v>
      </c>
      <c r="I38" s="115">
        <v>-5.6786848240042112E-2</v>
      </c>
    </row>
    <row r="39" spans="2:9" x14ac:dyDescent="0.25">
      <c r="B39" s="113" t="s">
        <v>71</v>
      </c>
      <c r="C39" s="113" t="s">
        <v>72</v>
      </c>
      <c r="D39" s="116">
        <v>1053207.4041500015</v>
      </c>
      <c r="E39" s="116">
        <v>1120681.9240300006</v>
      </c>
      <c r="F39" s="117">
        <v>6.4065747747429569E-2</v>
      </c>
      <c r="G39" s="116">
        <v>11903609.771880047</v>
      </c>
      <c r="H39" s="116">
        <v>11413667.554990018</v>
      </c>
      <c r="I39" s="117">
        <v>-4.1159129564833551E-2</v>
      </c>
    </row>
    <row r="40" spans="2:9" x14ac:dyDescent="0.25">
      <c r="B40" s="113" t="s">
        <v>75</v>
      </c>
      <c r="C40" s="113" t="s">
        <v>76</v>
      </c>
      <c r="D40" s="116">
        <v>120080.81018999992</v>
      </c>
      <c r="E40" s="116">
        <v>152676.67794000002</v>
      </c>
      <c r="F40" s="117">
        <v>0.27144943224837287</v>
      </c>
      <c r="G40" s="116">
        <v>1765124.1112499989</v>
      </c>
      <c r="H40" s="116">
        <v>1488067.2909899997</v>
      </c>
      <c r="I40" s="117">
        <v>-0.15696166546826973</v>
      </c>
    </row>
    <row r="41" spans="2:9" x14ac:dyDescent="0.25">
      <c r="B41" s="113" t="s">
        <v>73</v>
      </c>
      <c r="C41" s="113" t="s">
        <v>74</v>
      </c>
      <c r="D41" s="116">
        <v>118609.03129000004</v>
      </c>
      <c r="E41" s="116">
        <v>150373.55766999992</v>
      </c>
      <c r="F41" s="117">
        <v>0.26780866544922161</v>
      </c>
      <c r="G41" s="116">
        <v>1543080.4785699991</v>
      </c>
      <c r="H41" s="116">
        <v>1469986.0206200019</v>
      </c>
      <c r="I41" s="117">
        <v>-4.736918065202609E-2</v>
      </c>
    </row>
    <row r="42" spans="2:9" x14ac:dyDescent="0.25">
      <c r="B42" s="113" t="s">
        <v>77</v>
      </c>
      <c r="C42" s="113" t="s">
        <v>78</v>
      </c>
      <c r="D42" s="116">
        <v>61261.077829999973</v>
      </c>
      <c r="E42" s="116">
        <v>62250.19023</v>
      </c>
      <c r="F42" s="117">
        <v>1.6145853697592832E-2</v>
      </c>
      <c r="G42" s="116">
        <v>613560.92541000049</v>
      </c>
      <c r="H42" s="116">
        <v>638896.82650999934</v>
      </c>
      <c r="I42" s="117">
        <v>4.1293211563413389E-2</v>
      </c>
    </row>
    <row r="43" spans="2:9" x14ac:dyDescent="0.25">
      <c r="B43" s="113" t="s">
        <v>79</v>
      </c>
      <c r="C43" s="113" t="s">
        <v>80</v>
      </c>
      <c r="D43" s="116">
        <v>59582.07613999999</v>
      </c>
      <c r="E43" s="116">
        <v>50829.89145000001</v>
      </c>
      <c r="F43" s="117">
        <v>-0.14689291238249191</v>
      </c>
      <c r="G43" s="116">
        <v>639833.72464000015</v>
      </c>
      <c r="H43" s="116">
        <v>566929.9969599999</v>
      </c>
      <c r="I43" s="117">
        <v>-0.11394167714591667</v>
      </c>
    </row>
    <row r="44" spans="2:9" x14ac:dyDescent="0.25">
      <c r="B44" s="113" t="s">
        <v>81</v>
      </c>
      <c r="C44" s="113" t="s">
        <v>82</v>
      </c>
      <c r="D44" s="116">
        <v>46976.537420000008</v>
      </c>
      <c r="E44" s="116">
        <v>60290.696799999998</v>
      </c>
      <c r="F44" s="117">
        <v>0.28342147189272315</v>
      </c>
      <c r="G44" s="116">
        <v>515617.33762000001</v>
      </c>
      <c r="H44" s="116">
        <v>547298.99959000037</v>
      </c>
      <c r="I44" s="117">
        <v>6.1444136297350682E-2</v>
      </c>
    </row>
    <row r="45" spans="2:9" x14ac:dyDescent="0.25">
      <c r="B45" s="113" t="s">
        <v>86</v>
      </c>
      <c r="C45" s="113" t="s">
        <v>87</v>
      </c>
      <c r="D45" s="116">
        <v>25028.143329999992</v>
      </c>
      <c r="E45" s="116">
        <v>53742.128659999966</v>
      </c>
      <c r="F45" s="117">
        <v>1.1472678956405826</v>
      </c>
      <c r="G45" s="116">
        <v>218987.33858000004</v>
      </c>
      <c r="H45" s="116">
        <v>273590.52792000014</v>
      </c>
      <c r="I45" s="117">
        <v>0.24934404744159475</v>
      </c>
    </row>
    <row r="46" spans="2:9" x14ac:dyDescent="0.25">
      <c r="B46" s="113" t="s">
        <v>85</v>
      </c>
      <c r="C46" s="113" t="s">
        <v>85</v>
      </c>
      <c r="D46" s="116">
        <v>18549.769519999987</v>
      </c>
      <c r="E46" s="116">
        <v>21414.198630000021</v>
      </c>
      <c r="F46" s="117">
        <v>0.15441858223152929</v>
      </c>
      <c r="G46" s="116">
        <v>250526.04461000016</v>
      </c>
      <c r="H46" s="116">
        <v>222276.95709999988</v>
      </c>
      <c r="I46" s="117">
        <v>-0.11275908480484055</v>
      </c>
    </row>
    <row r="47" spans="2:9" x14ac:dyDescent="0.25">
      <c r="B47" s="113" t="s">
        <v>90</v>
      </c>
      <c r="C47" s="113" t="s">
        <v>91</v>
      </c>
      <c r="D47" s="116">
        <v>14297.67743</v>
      </c>
      <c r="E47" s="116">
        <v>18713.658899999988</v>
      </c>
      <c r="F47" s="117">
        <v>0.30886005727994575</v>
      </c>
      <c r="G47" s="116">
        <v>266961.62409</v>
      </c>
      <c r="H47" s="116">
        <v>164393.75917000009</v>
      </c>
      <c r="I47" s="117">
        <v>-0.38420452853336517</v>
      </c>
    </row>
    <row r="48" spans="2:9" x14ac:dyDescent="0.25">
      <c r="B48" s="113" t="s">
        <v>83</v>
      </c>
      <c r="C48" s="113" t="s">
        <v>84</v>
      </c>
      <c r="D48" s="116">
        <v>9132.2914399999991</v>
      </c>
      <c r="E48" s="116">
        <v>11748.009419999997</v>
      </c>
      <c r="F48" s="117">
        <v>0.28642515377279704</v>
      </c>
      <c r="G48" s="116">
        <v>138013.27000000011</v>
      </c>
      <c r="H48" s="116">
        <v>147620.90090999991</v>
      </c>
      <c r="I48" s="117">
        <v>6.9613819816020564E-2</v>
      </c>
    </row>
    <row r="49" spans="2:9" x14ac:dyDescent="0.25">
      <c r="B49" s="113" t="s">
        <v>88</v>
      </c>
      <c r="C49" s="113" t="s">
        <v>89</v>
      </c>
      <c r="D49" s="116">
        <v>13579.993540000007</v>
      </c>
      <c r="E49" s="116">
        <v>16603.289279999997</v>
      </c>
      <c r="F49" s="117">
        <v>0.2226286581871223</v>
      </c>
      <c r="G49" s="116">
        <v>153081.89328999986</v>
      </c>
      <c r="H49" s="116">
        <v>142033.82931999982</v>
      </c>
      <c r="I49" s="117">
        <v>-7.2170938917449134E-2</v>
      </c>
    </row>
    <row r="50" spans="2:9" x14ac:dyDescent="0.25">
      <c r="B50" s="113" t="s">
        <v>94</v>
      </c>
      <c r="C50" s="113" t="s">
        <v>95</v>
      </c>
      <c r="D50" s="116">
        <v>3785.2054199999998</v>
      </c>
      <c r="E50" s="116">
        <v>6025.9150699999964</v>
      </c>
      <c r="F50" s="117">
        <v>0.59196513831473818</v>
      </c>
      <c r="G50" s="116">
        <v>43956.653800000036</v>
      </c>
      <c r="H50" s="116">
        <v>62727.950379999995</v>
      </c>
      <c r="I50" s="117">
        <v>0.42704107244851158</v>
      </c>
    </row>
    <row r="51" spans="2:9" x14ac:dyDescent="0.25">
      <c r="B51" s="113" t="s">
        <v>100</v>
      </c>
      <c r="C51" s="113" t="s">
        <v>101</v>
      </c>
      <c r="D51" s="116">
        <v>4711.1912899999988</v>
      </c>
      <c r="E51" s="116">
        <v>4147.8387300000022</v>
      </c>
      <c r="F51" s="117">
        <v>-0.11957751772800479</v>
      </c>
      <c r="G51" s="116">
        <v>66487.981359999976</v>
      </c>
      <c r="H51" s="116">
        <v>60023.685049999964</v>
      </c>
      <c r="I51" s="117">
        <v>-9.72250349277263E-2</v>
      </c>
    </row>
    <row r="52" spans="2:9" x14ac:dyDescent="0.25">
      <c r="B52" s="113" t="s">
        <v>96</v>
      </c>
      <c r="C52" s="113" t="s">
        <v>97</v>
      </c>
      <c r="D52" s="116">
        <v>4458.3889099999997</v>
      </c>
      <c r="E52" s="116">
        <v>4547.5810899999997</v>
      </c>
      <c r="F52" s="117">
        <v>2.0005473232706388E-2</v>
      </c>
      <c r="G52" s="116">
        <v>59663.600150000013</v>
      </c>
      <c r="H52" s="116">
        <v>50180.776840000071</v>
      </c>
      <c r="I52" s="117">
        <v>-0.15893816809845893</v>
      </c>
    </row>
    <row r="53" spans="2:9" x14ac:dyDescent="0.25">
      <c r="B53" s="113" t="s">
        <v>102</v>
      </c>
      <c r="C53" s="113" t="s">
        <v>103</v>
      </c>
      <c r="D53" s="116">
        <v>6551.2327099999975</v>
      </c>
      <c r="E53" s="116">
        <v>3518.5272899999982</v>
      </c>
      <c r="F53" s="117">
        <v>-0.46292133927265128</v>
      </c>
      <c r="G53" s="116">
        <v>45571.491899999979</v>
      </c>
      <c r="H53" s="116">
        <v>40664.315510000037</v>
      </c>
      <c r="I53" s="117">
        <v>-0.10768083697518678</v>
      </c>
    </row>
    <row r="54" spans="2:9" x14ac:dyDescent="0.25">
      <c r="B54" s="113" t="s">
        <v>92</v>
      </c>
      <c r="C54" s="113" t="s">
        <v>93</v>
      </c>
      <c r="D54" s="116">
        <v>3531.4942599999986</v>
      </c>
      <c r="E54" s="116">
        <v>5978.2293800000007</v>
      </c>
      <c r="F54" s="117">
        <v>0.69283281802644159</v>
      </c>
      <c r="G54" s="116">
        <v>37972.091920000013</v>
      </c>
      <c r="H54" s="116">
        <v>39105.603109999982</v>
      </c>
      <c r="I54" s="117">
        <v>2.9851165229138842E-2</v>
      </c>
    </row>
    <row r="55" spans="2:9" x14ac:dyDescent="0.25">
      <c r="B55" s="113" t="s">
        <v>98</v>
      </c>
      <c r="C55" s="113" t="s">
        <v>99</v>
      </c>
      <c r="D55" s="116">
        <v>2120.1895100000002</v>
      </c>
      <c r="E55" s="116">
        <v>3691.2655100000011</v>
      </c>
      <c r="F55" s="117">
        <v>0.74100734514057698</v>
      </c>
      <c r="G55" s="116">
        <v>20584.592170000011</v>
      </c>
      <c r="H55" s="116">
        <v>28541.027400000014</v>
      </c>
      <c r="I55" s="117">
        <v>0.38652382152101672</v>
      </c>
    </row>
    <row r="56" spans="2:9" x14ac:dyDescent="0.25">
      <c r="B56" s="113" t="s">
        <v>104</v>
      </c>
      <c r="C56" s="113" t="s">
        <v>105</v>
      </c>
      <c r="D56" s="116">
        <v>1870.0308100000002</v>
      </c>
      <c r="E56" s="116">
        <v>2436.4269600000016</v>
      </c>
      <c r="F56" s="117">
        <v>0.30288065146905324</v>
      </c>
      <c r="G56" s="116">
        <v>37412.30842999999</v>
      </c>
      <c r="H56" s="116">
        <v>24685.146479999989</v>
      </c>
      <c r="I56" s="117">
        <v>-0.3401864916679242</v>
      </c>
    </row>
    <row r="57" spans="2:9" x14ac:dyDescent="0.25">
      <c r="B57" s="164" t="s">
        <v>189</v>
      </c>
      <c r="C57" s="164"/>
      <c r="D57" s="116">
        <v>4416.0320400004421</v>
      </c>
      <c r="E57" s="116">
        <v>3198.7075600000053</v>
      </c>
      <c r="F57" s="117">
        <v>-0.27566024634194342</v>
      </c>
      <c r="G57" s="116">
        <v>161060.84731999674</v>
      </c>
      <c r="H57" s="116">
        <v>50931.151470002202</v>
      </c>
      <c r="I57" s="117">
        <v>-0.68377695561968665</v>
      </c>
    </row>
    <row r="58" spans="2:9" x14ac:dyDescent="0.25">
      <c r="B58" s="163" t="s">
        <v>110</v>
      </c>
      <c r="C58" s="163"/>
      <c r="D58" s="114">
        <v>786450.66731000005</v>
      </c>
      <c r="E58" s="114">
        <v>891593.82642999932</v>
      </c>
      <c r="F58" s="115">
        <v>0.13369326709281606</v>
      </c>
      <c r="G58" s="114">
        <v>8644277.6448399983</v>
      </c>
      <c r="H58" s="114">
        <v>8766817.1384399962</v>
      </c>
      <c r="I58" s="115">
        <v>1.4175793355404885E-2</v>
      </c>
    </row>
    <row r="59" spans="2:9" x14ac:dyDescent="0.25">
      <c r="B59" s="113" t="s">
        <v>111</v>
      </c>
      <c r="C59" s="113" t="s">
        <v>112</v>
      </c>
      <c r="D59" s="116">
        <v>192872.17092999991</v>
      </c>
      <c r="E59" s="116">
        <v>235063.3017699999</v>
      </c>
      <c r="F59" s="117">
        <v>0.21875178070823209</v>
      </c>
      <c r="G59" s="116">
        <v>2123849.5592000014</v>
      </c>
      <c r="H59" s="116">
        <v>2036520.1185700018</v>
      </c>
      <c r="I59" s="117">
        <v>-4.1118468232229373E-2</v>
      </c>
    </row>
    <row r="60" spans="2:9" x14ac:dyDescent="0.25">
      <c r="B60" s="113" t="s">
        <v>113</v>
      </c>
      <c r="C60" s="113" t="s">
        <v>114</v>
      </c>
      <c r="D60" s="116">
        <v>133400.53829000014</v>
      </c>
      <c r="E60" s="116">
        <v>112454.5511999999</v>
      </c>
      <c r="F60" s="117">
        <v>-0.15701576139419804</v>
      </c>
      <c r="G60" s="116">
        <v>1354604.7593999999</v>
      </c>
      <c r="H60" s="116">
        <v>1388359.6381399985</v>
      </c>
      <c r="I60" s="117">
        <v>2.4918618147296227E-2</v>
      </c>
    </row>
    <row r="61" spans="2:9" x14ac:dyDescent="0.25">
      <c r="B61" s="113" t="s">
        <v>117</v>
      </c>
      <c r="C61" s="113" t="s">
        <v>118</v>
      </c>
      <c r="D61" s="116">
        <v>81461.818000000058</v>
      </c>
      <c r="E61" s="116">
        <v>128965.37058999973</v>
      </c>
      <c r="F61" s="117">
        <v>0.58313887114573892</v>
      </c>
      <c r="G61" s="116">
        <v>927675.62929000065</v>
      </c>
      <c r="H61" s="116">
        <v>1039510.4029099992</v>
      </c>
      <c r="I61" s="117">
        <v>0.12055374754815072</v>
      </c>
    </row>
    <row r="62" spans="2:9" x14ac:dyDescent="0.25">
      <c r="B62" s="113" t="s">
        <v>115</v>
      </c>
      <c r="C62" s="113" t="s">
        <v>116</v>
      </c>
      <c r="D62" s="116">
        <v>84517.651529999974</v>
      </c>
      <c r="E62" s="116">
        <v>107756.33812999997</v>
      </c>
      <c r="F62" s="117">
        <v>0.27495660586062676</v>
      </c>
      <c r="G62" s="116">
        <v>1073470.4038699982</v>
      </c>
      <c r="H62" s="116">
        <v>979763.61863999919</v>
      </c>
      <c r="I62" s="117">
        <v>-8.7293310455671652E-2</v>
      </c>
    </row>
    <row r="63" spans="2:9" x14ac:dyDescent="0.25">
      <c r="B63" s="113" t="s">
        <v>121</v>
      </c>
      <c r="C63" s="113" t="s">
        <v>122</v>
      </c>
      <c r="D63" s="116">
        <v>33286.569889999992</v>
      </c>
      <c r="E63" s="116">
        <v>25951.504030000018</v>
      </c>
      <c r="F63" s="117">
        <v>-0.22036112114404394</v>
      </c>
      <c r="G63" s="116">
        <v>319517.55864000059</v>
      </c>
      <c r="H63" s="116">
        <v>447566.76969999919</v>
      </c>
      <c r="I63" s="117">
        <v>0.40075797901382704</v>
      </c>
    </row>
    <row r="64" spans="2:9" x14ac:dyDescent="0.25">
      <c r="B64" s="113" t="s">
        <v>119</v>
      </c>
      <c r="C64" s="113" t="s">
        <v>120</v>
      </c>
      <c r="D64" s="116">
        <v>56181.864369999923</v>
      </c>
      <c r="E64" s="116">
        <v>40236.770470000032</v>
      </c>
      <c r="F64" s="117">
        <v>-0.28381211764332753</v>
      </c>
      <c r="G64" s="116">
        <v>499107.05863999965</v>
      </c>
      <c r="H64" s="116">
        <v>421921.66672000027</v>
      </c>
      <c r="I64" s="117">
        <v>-0.15464696518281931</v>
      </c>
    </row>
    <row r="65" spans="2:9" x14ac:dyDescent="0.25">
      <c r="B65" s="113" t="s">
        <v>125</v>
      </c>
      <c r="C65" s="113" t="s">
        <v>126</v>
      </c>
      <c r="D65" s="116">
        <v>30614.285539999964</v>
      </c>
      <c r="E65" s="116">
        <v>32856.939109999985</v>
      </c>
      <c r="F65" s="117">
        <v>7.3255133361509212E-2</v>
      </c>
      <c r="G65" s="116">
        <v>334029.68314000004</v>
      </c>
      <c r="H65" s="116">
        <v>332233.26730999985</v>
      </c>
      <c r="I65" s="117">
        <v>-5.3780125559897184E-3</v>
      </c>
    </row>
    <row r="66" spans="2:9" x14ac:dyDescent="0.25">
      <c r="B66" s="113" t="s">
        <v>123</v>
      </c>
      <c r="C66" s="113" t="s">
        <v>124</v>
      </c>
      <c r="D66" s="116">
        <v>30555.383479999993</v>
      </c>
      <c r="E66" s="116">
        <v>35638.075639999959</v>
      </c>
      <c r="F66" s="117">
        <v>0.16634358928359838</v>
      </c>
      <c r="G66" s="116">
        <v>335191.54255999939</v>
      </c>
      <c r="H66" s="116">
        <v>299158.12137000007</v>
      </c>
      <c r="I66" s="117">
        <v>-0.10750098560004488</v>
      </c>
    </row>
    <row r="67" spans="2:9" x14ac:dyDescent="0.25">
      <c r="B67" s="113" t="s">
        <v>131</v>
      </c>
      <c r="C67" s="113" t="s">
        <v>132</v>
      </c>
      <c r="D67" s="116">
        <v>15450.068949999997</v>
      </c>
      <c r="E67" s="116">
        <v>13146.591839999983</v>
      </c>
      <c r="F67" s="117">
        <v>-0.1490917042153404</v>
      </c>
      <c r="G67" s="116">
        <v>162224.89571000016</v>
      </c>
      <c r="H67" s="116">
        <v>278216.81599999976</v>
      </c>
      <c r="I67" s="117">
        <v>0.71500690311647042</v>
      </c>
    </row>
    <row r="68" spans="2:9" x14ac:dyDescent="0.25">
      <c r="B68" s="113" t="s">
        <v>127</v>
      </c>
      <c r="C68" s="113" t="s">
        <v>128</v>
      </c>
      <c r="D68" s="116">
        <v>31773.917839999995</v>
      </c>
      <c r="E68" s="116">
        <v>21233.52530999999</v>
      </c>
      <c r="F68" s="117">
        <v>-0.33173096824499143</v>
      </c>
      <c r="G68" s="116">
        <v>267948.30292000022</v>
      </c>
      <c r="H68" s="116">
        <v>242652.24828000012</v>
      </c>
      <c r="I68" s="117">
        <v>-9.4406474548758765E-2</v>
      </c>
    </row>
    <row r="69" spans="2:9" x14ac:dyDescent="0.25">
      <c r="B69" s="113" t="s">
        <v>129</v>
      </c>
      <c r="C69" s="113" t="s">
        <v>130</v>
      </c>
      <c r="D69" s="116">
        <v>18310.531950000011</v>
      </c>
      <c r="E69" s="116">
        <v>13651.077039999987</v>
      </c>
      <c r="F69" s="117">
        <v>-0.25446857156981839</v>
      </c>
      <c r="G69" s="116">
        <v>270717.88028999948</v>
      </c>
      <c r="H69" s="116">
        <v>224363.41981000031</v>
      </c>
      <c r="I69" s="117">
        <v>-0.1712279234394978</v>
      </c>
    </row>
    <row r="70" spans="2:9" x14ac:dyDescent="0.25">
      <c r="B70" s="113" t="s">
        <v>137</v>
      </c>
      <c r="C70" s="113" t="s">
        <v>138</v>
      </c>
      <c r="D70" s="116">
        <v>8830.3922899999961</v>
      </c>
      <c r="E70" s="116">
        <v>18291.580920000004</v>
      </c>
      <c r="F70" s="117">
        <v>1.0714346904739849</v>
      </c>
      <c r="G70" s="116">
        <v>140207.15022000004</v>
      </c>
      <c r="H70" s="116">
        <v>124091.12703999992</v>
      </c>
      <c r="I70" s="117">
        <v>-0.11494437448241658</v>
      </c>
    </row>
    <row r="71" spans="2:9" x14ac:dyDescent="0.25">
      <c r="B71" s="113" t="s">
        <v>135</v>
      </c>
      <c r="C71" s="113" t="s">
        <v>136</v>
      </c>
      <c r="D71" s="116">
        <v>10101.680460000001</v>
      </c>
      <c r="E71" s="116">
        <v>10423.813279999989</v>
      </c>
      <c r="F71" s="117">
        <v>3.1889032847113828E-2</v>
      </c>
      <c r="G71" s="116">
        <v>107320.06797000011</v>
      </c>
      <c r="H71" s="116">
        <v>118017.81655000011</v>
      </c>
      <c r="I71" s="117">
        <v>9.9680784613278589E-2</v>
      </c>
    </row>
    <row r="72" spans="2:9" x14ac:dyDescent="0.25">
      <c r="B72" s="113" t="s">
        <v>133</v>
      </c>
      <c r="C72" s="113" t="s">
        <v>134</v>
      </c>
      <c r="D72" s="116">
        <v>7595.1142099999997</v>
      </c>
      <c r="E72" s="116">
        <v>9475.2888700000021</v>
      </c>
      <c r="F72" s="117">
        <v>0.24755054473367852</v>
      </c>
      <c r="G72" s="116">
        <v>61417.573639999973</v>
      </c>
      <c r="H72" s="116">
        <v>98820.853940000059</v>
      </c>
      <c r="I72" s="117">
        <v>0.6089996410349906</v>
      </c>
    </row>
    <row r="73" spans="2:9" x14ac:dyDescent="0.25">
      <c r="B73" s="113" t="s">
        <v>139</v>
      </c>
      <c r="C73" s="113" t="s">
        <v>140</v>
      </c>
      <c r="D73" s="116">
        <v>8294.9232900000025</v>
      </c>
      <c r="E73" s="116">
        <v>14039.602889999996</v>
      </c>
      <c r="F73" s="117">
        <v>0.69255367399545809</v>
      </c>
      <c r="G73" s="116">
        <v>95017.947000000058</v>
      </c>
      <c r="H73" s="116">
        <v>90074.064030000111</v>
      </c>
      <c r="I73" s="117">
        <v>-5.2031043882688234E-2</v>
      </c>
    </row>
    <row r="74" spans="2:9" x14ac:dyDescent="0.25">
      <c r="B74" s="113" t="s">
        <v>141</v>
      </c>
      <c r="C74" s="113" t="s">
        <v>142</v>
      </c>
      <c r="D74" s="116">
        <v>4596.7486600000011</v>
      </c>
      <c r="E74" s="116">
        <v>5249.1365600000008</v>
      </c>
      <c r="F74" s="117">
        <v>0.14192377009362081</v>
      </c>
      <c r="G74" s="116">
        <v>44671.524619999953</v>
      </c>
      <c r="H74" s="116">
        <v>53700.898139999976</v>
      </c>
      <c r="I74" s="117">
        <v>0.20212816994290517</v>
      </c>
    </row>
    <row r="75" spans="2:9" x14ac:dyDescent="0.25">
      <c r="B75" s="113" t="s">
        <v>147</v>
      </c>
      <c r="C75" s="113" t="s">
        <v>148</v>
      </c>
      <c r="D75" s="116">
        <v>2058.1003499999993</v>
      </c>
      <c r="E75" s="116">
        <v>4911.9502100000018</v>
      </c>
      <c r="F75" s="117">
        <v>1.3866427164253694</v>
      </c>
      <c r="G75" s="116">
        <v>18702.650960000021</v>
      </c>
      <c r="H75" s="116">
        <v>37143.440250000014</v>
      </c>
      <c r="I75" s="117">
        <v>0.98599868700110593</v>
      </c>
    </row>
    <row r="76" spans="2:9" x14ac:dyDescent="0.25">
      <c r="B76" s="166" t="s">
        <v>236</v>
      </c>
      <c r="C76" s="166"/>
      <c r="D76" s="120">
        <v>7873.5768300000582</v>
      </c>
      <c r="E76" s="120">
        <v>6290.1996400000271</v>
      </c>
      <c r="F76" s="117">
        <v>-0.20110011297114877</v>
      </c>
      <c r="G76" s="120">
        <v>75204.189830000571</v>
      </c>
      <c r="H76" s="120">
        <v>104007.17389999918</v>
      </c>
      <c r="I76" s="117">
        <v>0.38299706618883722</v>
      </c>
    </row>
    <row r="77" spans="2:9" x14ac:dyDescent="0.25">
      <c r="B77" s="166" t="s">
        <v>152</v>
      </c>
      <c r="C77" s="166"/>
      <c r="D77" s="120">
        <v>757775.33686000004</v>
      </c>
      <c r="E77" s="120">
        <v>835635.61749999947</v>
      </c>
      <c r="F77" s="117">
        <v>0.10274850190114358</v>
      </c>
      <c r="G77" s="120">
        <v>8210878.3778999997</v>
      </c>
      <c r="H77" s="120">
        <v>8316121.4612999978</v>
      </c>
      <c r="I77" s="117">
        <v>1.281751824302564E-2</v>
      </c>
    </row>
    <row r="78" spans="2:9" x14ac:dyDescent="0.25">
      <c r="B78" s="113" t="s">
        <v>153</v>
      </c>
      <c r="C78" s="113" t="s">
        <v>154</v>
      </c>
      <c r="D78" s="116">
        <v>18944.646229999988</v>
      </c>
      <c r="E78" s="116">
        <v>31612.46657000003</v>
      </c>
      <c r="F78" s="117">
        <v>0.66867547623770274</v>
      </c>
      <c r="G78" s="116">
        <v>240952.84518999985</v>
      </c>
      <c r="H78" s="116">
        <v>226069.88368000012</v>
      </c>
      <c r="I78" s="117">
        <v>-6.1767112557911445E-2</v>
      </c>
    </row>
    <row r="79" spans="2:9" x14ac:dyDescent="0.25">
      <c r="B79" s="113" t="s">
        <v>155</v>
      </c>
      <c r="C79" s="113" t="s">
        <v>156</v>
      </c>
      <c r="D79" s="116">
        <v>3831.2046699999992</v>
      </c>
      <c r="E79" s="116">
        <v>14789.390660000005</v>
      </c>
      <c r="F79" s="117">
        <v>2.8602455190680294</v>
      </c>
      <c r="G79" s="116">
        <v>75503.782009999966</v>
      </c>
      <c r="H79" s="116">
        <v>142481.54486999998</v>
      </c>
      <c r="I79" s="117">
        <v>0.88707825061172785</v>
      </c>
    </row>
    <row r="80" spans="2:9" x14ac:dyDescent="0.25">
      <c r="B80" s="113" t="s">
        <v>159</v>
      </c>
      <c r="C80" s="113" t="s">
        <v>160</v>
      </c>
      <c r="D80" s="116">
        <v>4395.1807399999998</v>
      </c>
      <c r="E80" s="116">
        <v>6573.9404399999985</v>
      </c>
      <c r="F80" s="117">
        <v>0.49571560963838746</v>
      </c>
      <c r="G80" s="116">
        <v>59414.665649999995</v>
      </c>
      <c r="H80" s="116">
        <v>50133.819590000043</v>
      </c>
      <c r="I80" s="117">
        <v>-0.1562046332915778</v>
      </c>
    </row>
    <row r="81" spans="2:9" x14ac:dyDescent="0.25">
      <c r="B81" s="113" t="s">
        <v>157</v>
      </c>
      <c r="C81" s="113" t="s">
        <v>158</v>
      </c>
      <c r="D81" s="116">
        <v>57.850490000000001</v>
      </c>
      <c r="E81" s="116">
        <v>504.37828999999988</v>
      </c>
      <c r="F81" s="117">
        <v>7.7186519941317675</v>
      </c>
      <c r="G81" s="116">
        <v>2904.5051300000005</v>
      </c>
      <c r="H81" s="116">
        <v>15490.765790000001</v>
      </c>
      <c r="I81" s="117">
        <v>4.3333580409272674</v>
      </c>
    </row>
    <row r="82" spans="2:9" x14ac:dyDescent="0.25">
      <c r="B82" s="165" t="s">
        <v>161</v>
      </c>
      <c r="C82" s="165"/>
      <c r="D82" s="121">
        <v>29528.273390000006</v>
      </c>
      <c r="E82" s="121">
        <v>57930.178789999984</v>
      </c>
      <c r="F82" s="115">
        <v>0.96185459355772962</v>
      </c>
      <c r="G82" s="121">
        <v>339875.84000999975</v>
      </c>
      <c r="H82" s="121">
        <v>415054.06702000002</v>
      </c>
      <c r="I82" s="115">
        <v>0.22119320693047317</v>
      </c>
    </row>
    <row r="83" spans="2:9" x14ac:dyDescent="0.25">
      <c r="B83" s="113" t="s">
        <v>162</v>
      </c>
      <c r="C83" s="113" t="s">
        <v>163</v>
      </c>
      <c r="D83" s="116">
        <v>25189.960380000004</v>
      </c>
      <c r="E83" s="116">
        <v>46746.705209999986</v>
      </c>
      <c r="F83" s="117">
        <v>0.85576731780472848</v>
      </c>
      <c r="G83" s="116">
        <v>242162.51424999992</v>
      </c>
      <c r="H83" s="116">
        <v>333248.21332000004</v>
      </c>
      <c r="I83" s="117">
        <v>0.37613459437395214</v>
      </c>
    </row>
    <row r="84" spans="2:9" x14ac:dyDescent="0.25">
      <c r="B84" s="113" t="s">
        <v>164</v>
      </c>
      <c r="C84" s="113" t="s">
        <v>165</v>
      </c>
      <c r="D84" s="116">
        <v>4289.0671499999989</v>
      </c>
      <c r="E84" s="116">
        <v>11106.789049999998</v>
      </c>
      <c r="F84" s="117">
        <v>1.5895582096447243</v>
      </c>
      <c r="G84" s="116">
        <v>97282.996679999909</v>
      </c>
      <c r="H84" s="116">
        <v>81146.565900000045</v>
      </c>
      <c r="I84" s="117">
        <v>-0.16587102916945096</v>
      </c>
    </row>
    <row r="85" spans="2:9" x14ac:dyDescent="0.25">
      <c r="B85" s="161" t="s">
        <v>189</v>
      </c>
      <c r="C85" s="161"/>
      <c r="D85" s="113">
        <v>0</v>
      </c>
      <c r="E85" s="113">
        <v>0</v>
      </c>
      <c r="F85" s="117" t="s">
        <v>14</v>
      </c>
      <c r="G85" s="113">
        <v>0</v>
      </c>
      <c r="H85" s="113">
        <v>0</v>
      </c>
      <c r="I85" s="117" t="s">
        <v>14</v>
      </c>
    </row>
    <row r="86" spans="2:9" x14ac:dyDescent="0.25">
      <c r="B86" s="165" t="s">
        <v>204</v>
      </c>
      <c r="C86" s="165"/>
      <c r="D86" s="121">
        <v>58000.77184999991</v>
      </c>
      <c r="E86" s="121">
        <v>72312.938459999947</v>
      </c>
      <c r="F86" s="115">
        <v>0.2467582094771737</v>
      </c>
      <c r="G86" s="121">
        <v>603100.10342000006</v>
      </c>
      <c r="H86" s="121">
        <v>657169.84048000013</v>
      </c>
      <c r="I86" s="115">
        <v>8.9653005783595113E-2</v>
      </c>
    </row>
    <row r="87" spans="2:9" x14ac:dyDescent="0.25">
      <c r="B87" s="113" t="s">
        <v>257</v>
      </c>
      <c r="D87" s="116">
        <v>0</v>
      </c>
      <c r="E87" s="116">
        <v>3.4610000000000002E-2</v>
      </c>
      <c r="F87" s="117" t="s">
        <v>14</v>
      </c>
      <c r="G87" s="116">
        <v>0.32012999999999997</v>
      </c>
      <c r="H87" s="116">
        <v>3.1583600000000005</v>
      </c>
      <c r="I87" s="117">
        <v>8.8658669915346913</v>
      </c>
    </row>
    <row r="88" spans="2:9" x14ac:dyDescent="0.25">
      <c r="B88" s="113" t="s">
        <v>258</v>
      </c>
      <c r="D88" s="116">
        <v>8.7980000000000003E-2</v>
      </c>
      <c r="E88" s="116">
        <v>0</v>
      </c>
      <c r="F88" s="117">
        <v>-1</v>
      </c>
      <c r="G88" s="116">
        <v>8.7980000000000003E-2</v>
      </c>
      <c r="H88" s="116">
        <v>9.6361399999999993</v>
      </c>
      <c r="I88" s="117">
        <v>108.52648329165719</v>
      </c>
    </row>
    <row r="89" spans="2:9" x14ac:dyDescent="0.25">
      <c r="B89" s="164" t="s">
        <v>259</v>
      </c>
      <c r="C89" s="164"/>
      <c r="D89" s="116">
        <v>58000.683869999913</v>
      </c>
      <c r="E89" s="116">
        <v>72312.903849999944</v>
      </c>
      <c r="F89" s="117">
        <v>0.24675950394100157</v>
      </c>
      <c r="G89" s="116">
        <v>603099.6953100001</v>
      </c>
      <c r="H89" s="116">
        <v>657157.04598000017</v>
      </c>
      <c r="I89" s="117">
        <v>8.9632528569284026E-2</v>
      </c>
    </row>
    <row r="90" spans="2:9" x14ac:dyDescent="0.25">
      <c r="B90" s="122" t="s">
        <v>167</v>
      </c>
      <c r="C90" s="122"/>
      <c r="D90" s="123">
        <v>4553273.1696999986</v>
      </c>
      <c r="E90" s="123">
        <v>4780930.5850600023</v>
      </c>
      <c r="F90" s="124">
        <v>4.9998628870976211E-2</v>
      </c>
      <c r="G90" s="123">
        <v>52665717.156940043</v>
      </c>
      <c r="H90" s="123">
        <v>48942469.476210013</v>
      </c>
      <c r="I90" s="124">
        <v>-7.0695850768252522E-2</v>
      </c>
    </row>
    <row r="91" spans="2:9" x14ac:dyDescent="0.25">
      <c r="B91" s="125" t="s">
        <v>260</v>
      </c>
    </row>
    <row r="92" spans="2:9" x14ac:dyDescent="0.25">
      <c r="B92" s="125" t="s">
        <v>261</v>
      </c>
    </row>
    <row r="93" spans="2:9" x14ac:dyDescent="0.25">
      <c r="B93" s="125" t="s">
        <v>262</v>
      </c>
    </row>
    <row r="94" spans="2:9" x14ac:dyDescent="0.25">
      <c r="B94" s="125" t="s">
        <v>263</v>
      </c>
    </row>
  </sheetData>
  <mergeCells count="20">
    <mergeCell ref="B86:C86"/>
    <mergeCell ref="B89:C89"/>
    <mergeCell ref="B57:C57"/>
    <mergeCell ref="B58:C58"/>
    <mergeCell ref="B76:C76"/>
    <mergeCell ref="B77:C77"/>
    <mergeCell ref="B82:C82"/>
    <mergeCell ref="B85:C85"/>
    <mergeCell ref="B37:C37"/>
    <mergeCell ref="B3:I3"/>
    <mergeCell ref="B4:C4"/>
    <mergeCell ref="B5:C5"/>
    <mergeCell ref="B10:C10"/>
    <mergeCell ref="B11:C11"/>
    <mergeCell ref="B12:C12"/>
    <mergeCell ref="B17:C17"/>
    <mergeCell ref="B21:C21"/>
    <mergeCell ref="B30:C30"/>
    <mergeCell ref="B31:C31"/>
    <mergeCell ref="B36:C3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91"/>
  <sheetViews>
    <sheetView zoomScale="80" zoomScaleNormal="80" workbookViewId="0"/>
  </sheetViews>
  <sheetFormatPr baseColWidth="10" defaultRowHeight="15" x14ac:dyDescent="0.25"/>
  <cols>
    <col min="1" max="1" width="11.42578125" style="30"/>
    <col min="2" max="2" width="9.85546875" style="30" customWidth="1"/>
    <col min="3" max="3" width="24" style="30" customWidth="1"/>
    <col min="4" max="5" width="15" style="30" bestFit="1" customWidth="1"/>
    <col min="6" max="6" width="12.28515625" style="30" customWidth="1"/>
    <col min="7" max="7" width="15.7109375" style="30" bestFit="1" customWidth="1"/>
    <col min="8" max="8" width="16.5703125" style="30" bestFit="1" customWidth="1"/>
    <col min="9" max="16384" width="11.42578125" style="30"/>
  </cols>
  <sheetData>
    <row r="3" spans="2:10" x14ac:dyDescent="0.25">
      <c r="B3" s="172" t="s">
        <v>192</v>
      </c>
      <c r="C3" s="172"/>
      <c r="D3" s="172"/>
      <c r="E3" s="172"/>
      <c r="F3" s="172"/>
      <c r="G3" s="172"/>
      <c r="H3" s="172"/>
      <c r="I3" s="172"/>
      <c r="J3" s="106"/>
    </row>
    <row r="4" spans="2:10" x14ac:dyDescent="0.25">
      <c r="B4" s="172" t="s">
        <v>193</v>
      </c>
      <c r="C4" s="172"/>
      <c r="D4" s="111" t="s">
        <v>243</v>
      </c>
      <c r="E4" s="111" t="s">
        <v>244</v>
      </c>
      <c r="F4" s="112" t="s">
        <v>209</v>
      </c>
      <c r="G4" s="112" t="s">
        <v>245</v>
      </c>
      <c r="H4" s="112" t="s">
        <v>246</v>
      </c>
      <c r="I4" s="112" t="s">
        <v>209</v>
      </c>
      <c r="J4" s="40"/>
    </row>
    <row r="5" spans="2:10" x14ac:dyDescent="0.25">
      <c r="B5" s="168" t="s">
        <v>5</v>
      </c>
      <c r="C5" s="168"/>
      <c r="D5" s="60">
        <v>9198.2879600000015</v>
      </c>
      <c r="E5" s="60">
        <v>12206.563000000002</v>
      </c>
      <c r="F5" s="83">
        <v>0.32704727804585931</v>
      </c>
      <c r="G5" s="60">
        <v>193425.59044000003</v>
      </c>
      <c r="H5" s="60">
        <v>99688.222010000012</v>
      </c>
      <c r="I5" s="83">
        <v>-0.48461720197812724</v>
      </c>
    </row>
    <row r="6" spans="2:10" x14ac:dyDescent="0.25">
      <c r="B6" s="30" t="s">
        <v>6</v>
      </c>
      <c r="C6" s="30" t="s">
        <v>7</v>
      </c>
      <c r="D6" s="37">
        <v>4874.6362400000016</v>
      </c>
      <c r="E6" s="37">
        <v>6039.3372700000027</v>
      </c>
      <c r="F6" s="107">
        <v>0.23893086020301704</v>
      </c>
      <c r="G6" s="37">
        <v>59730.761149999998</v>
      </c>
      <c r="H6" s="37">
        <v>55330.764230000015</v>
      </c>
      <c r="I6" s="59">
        <v>-7.3663834769331138E-2</v>
      </c>
    </row>
    <row r="7" spans="2:10" x14ac:dyDescent="0.25">
      <c r="B7" s="30" t="s">
        <v>10</v>
      </c>
      <c r="C7" s="30" t="s">
        <v>11</v>
      </c>
      <c r="D7" s="37">
        <v>336.71205000000003</v>
      </c>
      <c r="E7" s="37">
        <v>2672.6887899999997</v>
      </c>
      <c r="F7" s="107">
        <v>6.9376095687695152</v>
      </c>
      <c r="G7" s="37">
        <v>5432.0293500000007</v>
      </c>
      <c r="H7" s="37">
        <v>9420.3408199999958</v>
      </c>
      <c r="I7" s="59">
        <v>0.73422126668001064</v>
      </c>
    </row>
    <row r="8" spans="2:10" x14ac:dyDescent="0.25">
      <c r="B8" s="30" t="s">
        <v>8</v>
      </c>
      <c r="C8" s="30" t="s">
        <v>9</v>
      </c>
      <c r="D8" s="37">
        <v>908.60384999999974</v>
      </c>
      <c r="E8" s="37">
        <v>497.86982</v>
      </c>
      <c r="F8" s="107">
        <v>-0.4520496253675349</v>
      </c>
      <c r="G8" s="37">
        <v>8853.2680300000029</v>
      </c>
      <c r="H8" s="37">
        <v>6797.0704499999983</v>
      </c>
      <c r="I8" s="59">
        <v>-0.23225294580853256</v>
      </c>
    </row>
    <row r="9" spans="2:10" x14ac:dyDescent="0.25">
      <c r="B9" s="30" t="s">
        <v>15</v>
      </c>
      <c r="C9" s="30" t="s">
        <v>16</v>
      </c>
      <c r="D9" s="37">
        <v>480.76307000000003</v>
      </c>
      <c r="E9" s="37">
        <v>832.75129000000004</v>
      </c>
      <c r="F9" s="107">
        <v>0.73214487959734509</v>
      </c>
      <c r="G9" s="108">
        <v>2667.1882699999996</v>
      </c>
      <c r="H9" s="37">
        <v>5025.774699999999</v>
      </c>
      <c r="I9" s="59">
        <v>0.88429694166283945</v>
      </c>
    </row>
    <row r="10" spans="2:10" x14ac:dyDescent="0.25">
      <c r="B10" s="167" t="s">
        <v>189</v>
      </c>
      <c r="C10" s="167"/>
      <c r="D10" s="37">
        <v>2597.5727500000003</v>
      </c>
      <c r="E10" s="37">
        <v>2163.9158299999995</v>
      </c>
      <c r="F10" s="107">
        <v>-0.16694697771217409</v>
      </c>
      <c r="G10" s="37">
        <v>116742.34364000002</v>
      </c>
      <c r="H10" s="37">
        <v>23114.271810000002</v>
      </c>
      <c r="I10" s="59">
        <v>-0.80200610087734914</v>
      </c>
    </row>
    <row r="11" spans="2:10" x14ac:dyDescent="0.25">
      <c r="B11" s="168" t="s">
        <v>20</v>
      </c>
      <c r="C11" s="168"/>
      <c r="D11" s="60">
        <v>2168410.2599499999</v>
      </c>
      <c r="E11" s="60">
        <v>2109146.5358199999</v>
      </c>
      <c r="F11" s="83">
        <v>-2.7330494244832856E-2</v>
      </c>
      <c r="G11" s="60">
        <v>22296160.515399959</v>
      </c>
      <c r="H11" s="60">
        <v>19562515.216120001</v>
      </c>
      <c r="I11" s="83">
        <v>-0.12260610060605857</v>
      </c>
    </row>
    <row r="12" spans="2:10" x14ac:dyDescent="0.25">
      <c r="B12" s="168" t="s">
        <v>21</v>
      </c>
      <c r="C12" s="168"/>
      <c r="D12" s="60">
        <v>206388.63462000026</v>
      </c>
      <c r="E12" s="60">
        <v>200514.13812000013</v>
      </c>
      <c r="F12" s="83">
        <v>-2.8463275174120718E-2</v>
      </c>
      <c r="G12" s="60">
        <v>1892935.3695400001</v>
      </c>
      <c r="H12" s="60">
        <v>1693955.5465600002</v>
      </c>
      <c r="I12" s="83">
        <v>-0.10511707170876826</v>
      </c>
    </row>
    <row r="13" spans="2:10" x14ac:dyDescent="0.25">
      <c r="B13" s="30" t="s">
        <v>22</v>
      </c>
      <c r="C13" s="30" t="s">
        <v>23</v>
      </c>
      <c r="D13" s="37">
        <v>186244.88396000027</v>
      </c>
      <c r="E13" s="37">
        <v>189904.85737000013</v>
      </c>
      <c r="F13" s="107">
        <v>1.9651403744254857E-2</v>
      </c>
      <c r="G13" s="37">
        <v>1726877.6838099998</v>
      </c>
      <c r="H13" s="37">
        <v>1547003.3917000003</v>
      </c>
      <c r="I13" s="59">
        <v>-0.10416157079124679</v>
      </c>
    </row>
    <row r="14" spans="2:10" x14ac:dyDescent="0.25">
      <c r="B14" s="30" t="s">
        <v>24</v>
      </c>
      <c r="C14" s="30" t="s">
        <v>25</v>
      </c>
      <c r="D14" s="37">
        <v>6443.6209000000017</v>
      </c>
      <c r="E14" s="37">
        <v>4509.923240000001</v>
      </c>
      <c r="F14" s="107">
        <v>-0.30009488298729681</v>
      </c>
      <c r="G14" s="37">
        <v>91245.584439999977</v>
      </c>
      <c r="H14" s="37">
        <v>78368.928710000022</v>
      </c>
      <c r="I14" s="59">
        <v>-0.14112086419334854</v>
      </c>
    </row>
    <row r="15" spans="2:10" x14ac:dyDescent="0.25">
      <c r="B15" s="30" t="s">
        <v>28</v>
      </c>
      <c r="C15" s="30" t="s">
        <v>29</v>
      </c>
      <c r="D15" s="37">
        <v>2649.4964800000002</v>
      </c>
      <c r="E15" s="37">
        <v>2940.7273700000001</v>
      </c>
      <c r="F15" s="107">
        <v>0.10991933455974993</v>
      </c>
      <c r="G15" s="37">
        <v>23892.887790000008</v>
      </c>
      <c r="H15" s="37">
        <v>27817.752030000011</v>
      </c>
      <c r="I15" s="59">
        <v>0.16426914462983805</v>
      </c>
    </row>
    <row r="16" spans="2:10" x14ac:dyDescent="0.25">
      <c r="B16" s="30" t="s">
        <v>26</v>
      </c>
      <c r="C16" s="30" t="s">
        <v>27</v>
      </c>
      <c r="D16" s="37">
        <v>9307.1021599999985</v>
      </c>
      <c r="E16" s="37">
        <v>1800.3884800000001</v>
      </c>
      <c r="F16" s="107">
        <v>-0.8065575676457386</v>
      </c>
      <c r="G16" s="37">
        <v>23427.27910000004</v>
      </c>
      <c r="H16" s="37">
        <v>27053.634119999977</v>
      </c>
      <c r="I16" s="59">
        <v>0.15479198435809521</v>
      </c>
    </row>
    <row r="17" spans="2:9" x14ac:dyDescent="0.25">
      <c r="B17" s="169" t="s">
        <v>189</v>
      </c>
      <c r="C17" s="169"/>
      <c r="D17" s="37">
        <v>1743.5311199999906</v>
      </c>
      <c r="E17" s="37">
        <v>1358.2416600000042</v>
      </c>
      <c r="F17" s="107">
        <v>-0.22098226729671933</v>
      </c>
      <c r="G17" s="37">
        <v>27491.934400000235</v>
      </c>
      <c r="H17" s="37">
        <v>13711.839999999884</v>
      </c>
      <c r="I17" s="59">
        <v>-0.5012413531730322</v>
      </c>
    </row>
    <row r="18" spans="2:9" x14ac:dyDescent="0.25">
      <c r="B18" s="168" t="s">
        <v>36</v>
      </c>
      <c r="C18" s="168"/>
      <c r="D18" s="60">
        <v>958026.62126999872</v>
      </c>
      <c r="E18" s="60">
        <v>869057.10301999969</v>
      </c>
      <c r="F18" s="83">
        <v>-9.2867480166738431E-2</v>
      </c>
      <c r="G18" s="60">
        <v>9844006.4270499684</v>
      </c>
      <c r="H18" s="60">
        <v>8530902.2069200054</v>
      </c>
      <c r="I18" s="83">
        <v>-0.13339123961984972</v>
      </c>
    </row>
    <row r="19" spans="2:9" x14ac:dyDescent="0.25">
      <c r="B19" s="30" t="s">
        <v>37</v>
      </c>
      <c r="C19" s="30" t="s">
        <v>38</v>
      </c>
      <c r="D19" s="37">
        <v>907588.93668999861</v>
      </c>
      <c r="E19" s="37">
        <v>822672.21386999974</v>
      </c>
      <c r="F19" s="107">
        <v>-9.3562977012139933E-2</v>
      </c>
      <c r="G19" s="108">
        <v>9236948.0418999679</v>
      </c>
      <c r="H19" s="37">
        <v>8015866.8611100065</v>
      </c>
      <c r="I19" s="59">
        <v>-0.13219530685362549</v>
      </c>
    </row>
    <row r="20" spans="2:9" x14ac:dyDescent="0.25">
      <c r="B20" s="30" t="s">
        <v>39</v>
      </c>
      <c r="C20" s="30" t="s">
        <v>40</v>
      </c>
      <c r="D20" s="37">
        <v>50437.684580000081</v>
      </c>
      <c r="E20" s="37">
        <v>46384.512449999995</v>
      </c>
      <c r="F20" s="107">
        <v>-8.0359995978230916E-2</v>
      </c>
      <c r="G20" s="108">
        <v>607049.25711000164</v>
      </c>
      <c r="H20" s="37">
        <v>515029.07707999955</v>
      </c>
      <c r="I20" s="59">
        <v>-0.15158601868336918</v>
      </c>
    </row>
    <row r="21" spans="2:9" x14ac:dyDescent="0.25">
      <c r="B21" s="167" t="s">
        <v>189</v>
      </c>
      <c r="C21" s="167"/>
      <c r="D21" s="37">
        <v>0</v>
      </c>
      <c r="E21" s="37">
        <v>0.37669999994977843</v>
      </c>
      <c r="F21" s="59" t="s">
        <v>14</v>
      </c>
      <c r="G21" s="37">
        <v>9.1280399988172576</v>
      </c>
      <c r="H21" s="37">
        <v>6.2687299993704073</v>
      </c>
      <c r="I21" s="59">
        <v>-0.31324468339504846</v>
      </c>
    </row>
    <row r="22" spans="2:9" x14ac:dyDescent="0.25">
      <c r="B22" s="168" t="s">
        <v>41</v>
      </c>
      <c r="C22" s="168"/>
      <c r="D22" s="60">
        <v>945609.60004000063</v>
      </c>
      <c r="E22" s="60">
        <v>949126.71215000073</v>
      </c>
      <c r="F22" s="83">
        <v>3.7194124402410095E-3</v>
      </c>
      <c r="G22" s="60">
        <v>9698378.0869299937</v>
      </c>
      <c r="H22" s="60">
        <v>8786938.8515900038</v>
      </c>
      <c r="I22" s="83">
        <v>-9.3978521683774088E-2</v>
      </c>
    </row>
    <row r="23" spans="2:9" x14ac:dyDescent="0.25">
      <c r="B23" s="30" t="s">
        <v>42</v>
      </c>
      <c r="C23" s="30" t="s">
        <v>43</v>
      </c>
      <c r="D23" s="37">
        <v>360806.16684000037</v>
      </c>
      <c r="E23" s="37">
        <v>453545.55270000082</v>
      </c>
      <c r="F23" s="107">
        <v>0.25703381589130586</v>
      </c>
      <c r="G23" s="37">
        <v>4046645.3028700007</v>
      </c>
      <c r="H23" s="37">
        <v>3778076.5388999986</v>
      </c>
      <c r="I23" s="59">
        <v>-6.636824922103382E-2</v>
      </c>
    </row>
    <row r="24" spans="2:9" x14ac:dyDescent="0.25">
      <c r="B24" s="30" t="s">
        <v>44</v>
      </c>
      <c r="C24" s="30" t="s">
        <v>45</v>
      </c>
      <c r="D24" s="37">
        <v>207385.78413000025</v>
      </c>
      <c r="E24" s="37">
        <v>217967.31701999973</v>
      </c>
      <c r="F24" s="107">
        <v>5.1023424456935876E-2</v>
      </c>
      <c r="G24" s="37">
        <v>2252900.6236499972</v>
      </c>
      <c r="H24" s="37">
        <v>2067409.6233900005</v>
      </c>
      <c r="I24" s="59">
        <v>-8.233430197177391E-2</v>
      </c>
    </row>
    <row r="25" spans="2:9" x14ac:dyDescent="0.25">
      <c r="B25" s="30" t="s">
        <v>46</v>
      </c>
      <c r="C25" s="30" t="s">
        <v>47</v>
      </c>
      <c r="D25" s="37">
        <v>98550.603620000053</v>
      </c>
      <c r="E25" s="37">
        <v>70839.30475999997</v>
      </c>
      <c r="F25" s="107">
        <v>-0.28118852490088958</v>
      </c>
      <c r="G25" s="37">
        <v>1023525.0627799999</v>
      </c>
      <c r="H25" s="37">
        <v>818267.28541999997</v>
      </c>
      <c r="I25" s="59">
        <v>-0.20054005986184509</v>
      </c>
    </row>
    <row r="26" spans="2:9" x14ac:dyDescent="0.25">
      <c r="B26" s="30" t="s">
        <v>48</v>
      </c>
      <c r="C26" s="30" t="s">
        <v>49</v>
      </c>
      <c r="D26" s="37">
        <v>101427.29747999998</v>
      </c>
      <c r="E26" s="37">
        <v>72728.732350000006</v>
      </c>
      <c r="F26" s="107">
        <v>-0.28294715370543044</v>
      </c>
      <c r="G26" s="37">
        <v>857003.6611799997</v>
      </c>
      <c r="H26" s="37">
        <v>761428.2379400027</v>
      </c>
      <c r="I26" s="59">
        <v>-0.111522771219437</v>
      </c>
    </row>
    <row r="27" spans="2:9" x14ac:dyDescent="0.25">
      <c r="B27" s="30" t="s">
        <v>50</v>
      </c>
      <c r="C27" s="30" t="s">
        <v>51</v>
      </c>
      <c r="D27" s="37">
        <v>58588.611789999988</v>
      </c>
      <c r="E27" s="37">
        <v>76576.173479999954</v>
      </c>
      <c r="F27" s="107">
        <v>0.30701464227336611</v>
      </c>
      <c r="G27" s="37">
        <v>709287.08989999862</v>
      </c>
      <c r="H27" s="37">
        <v>647872.61952999933</v>
      </c>
      <c r="I27" s="59">
        <v>-8.6586195131026611E-2</v>
      </c>
    </row>
    <row r="28" spans="2:9" x14ac:dyDescent="0.25">
      <c r="B28" s="30" t="s">
        <v>52</v>
      </c>
      <c r="C28" s="30" t="s">
        <v>53</v>
      </c>
      <c r="D28" s="37">
        <v>87644.102169999969</v>
      </c>
      <c r="E28" s="37">
        <v>29352.745699999996</v>
      </c>
      <c r="F28" s="107">
        <v>-0.6650916037331801</v>
      </c>
      <c r="G28" s="37">
        <v>542466.10880999989</v>
      </c>
      <c r="H28" s="37">
        <v>441946.85133000044</v>
      </c>
      <c r="I28" s="59">
        <v>-0.18530053001929853</v>
      </c>
    </row>
    <row r="29" spans="2:9" x14ac:dyDescent="0.25">
      <c r="B29" s="30" t="s">
        <v>54</v>
      </c>
      <c r="C29" s="30" t="s">
        <v>55</v>
      </c>
      <c r="D29" s="37">
        <v>15067.201709999996</v>
      </c>
      <c r="E29" s="37">
        <v>12622.81308</v>
      </c>
      <c r="F29" s="107">
        <v>-0.16223242225380657</v>
      </c>
      <c r="G29" s="37">
        <v>159057.6728400003</v>
      </c>
      <c r="H29" s="37">
        <v>129629.99962000019</v>
      </c>
      <c r="I29" s="59">
        <v>-0.18501259759786673</v>
      </c>
    </row>
    <row r="30" spans="2:9" x14ac:dyDescent="0.25">
      <c r="B30" s="167" t="s">
        <v>189</v>
      </c>
      <c r="C30" s="167"/>
      <c r="D30" s="37">
        <v>16139.832300000036</v>
      </c>
      <c r="E30" s="37">
        <v>15494.073060000268</v>
      </c>
      <c r="F30" s="107">
        <v>-4.0010281891204466E-2</v>
      </c>
      <c r="G30" s="37">
        <v>107492.56489999738</v>
      </c>
      <c r="H30" s="37">
        <v>142307.69546000165</v>
      </c>
      <c r="I30" s="59">
        <v>0.32388408065612284</v>
      </c>
    </row>
    <row r="31" spans="2:9" x14ac:dyDescent="0.25">
      <c r="B31" s="168" t="s">
        <v>60</v>
      </c>
      <c r="C31" s="168"/>
      <c r="D31" s="60">
        <v>58385.404020000002</v>
      </c>
      <c r="E31" s="60">
        <v>90370.025880000016</v>
      </c>
      <c r="F31" s="83">
        <v>0.54781879815447776</v>
      </c>
      <c r="G31" s="60">
        <v>857973.77723000001</v>
      </c>
      <c r="H31" s="60">
        <v>550572.39532000001</v>
      </c>
      <c r="I31" s="83">
        <v>-0.35828761911868295</v>
      </c>
    </row>
    <row r="32" spans="2:9" x14ac:dyDescent="0.25">
      <c r="B32" s="30" t="s">
        <v>61</v>
      </c>
      <c r="C32" s="30" t="s">
        <v>62</v>
      </c>
      <c r="D32" s="37">
        <v>53819.879560000001</v>
      </c>
      <c r="E32" s="37">
        <v>87208.309730000008</v>
      </c>
      <c r="F32" s="107">
        <v>0.62037355792997628</v>
      </c>
      <c r="G32" s="37">
        <v>808012.08863999997</v>
      </c>
      <c r="H32" s="37">
        <v>512392.76993000001</v>
      </c>
      <c r="I32" s="59">
        <v>-0.36586001975238958</v>
      </c>
    </row>
    <row r="33" spans="2:9" x14ac:dyDescent="0.25">
      <c r="B33" s="30" t="s">
        <v>65</v>
      </c>
      <c r="C33" s="30" t="s">
        <v>66</v>
      </c>
      <c r="D33" s="37">
        <v>1263.9066500000001</v>
      </c>
      <c r="E33" s="37">
        <v>1843.2402199999997</v>
      </c>
      <c r="F33" s="107">
        <v>0.45836737230554131</v>
      </c>
      <c r="G33" s="37">
        <v>13564.195570000009</v>
      </c>
      <c r="H33" s="37">
        <v>13662.539440000006</v>
      </c>
      <c r="I33" s="59">
        <v>7.2502545021913825E-3</v>
      </c>
    </row>
    <row r="34" spans="2:9" x14ac:dyDescent="0.25">
      <c r="B34" s="30" t="s">
        <v>63</v>
      </c>
      <c r="C34" s="30" t="s">
        <v>64</v>
      </c>
      <c r="D34" s="37">
        <v>2596.47046</v>
      </c>
      <c r="E34" s="37">
        <v>502.27041000000008</v>
      </c>
      <c r="F34" s="107">
        <v>-0.80655647050958545</v>
      </c>
      <c r="G34" s="37">
        <v>15412.926169999999</v>
      </c>
      <c r="H34" s="37">
        <v>9853.3573500000002</v>
      </c>
      <c r="I34" s="59">
        <v>-0.36070819769585644</v>
      </c>
    </row>
    <row r="35" spans="2:9" x14ac:dyDescent="0.25">
      <c r="B35" s="30" t="s">
        <v>201</v>
      </c>
      <c r="C35" s="30" t="s">
        <v>202</v>
      </c>
      <c r="D35" s="37">
        <v>0</v>
      </c>
      <c r="E35" s="37">
        <v>0</v>
      </c>
      <c r="F35" s="59" t="s">
        <v>14</v>
      </c>
      <c r="G35" s="37">
        <v>12549.326330000002</v>
      </c>
      <c r="H35" s="37">
        <v>7919.8107699999991</v>
      </c>
      <c r="I35" s="59">
        <v>-0.36890550442798165</v>
      </c>
    </row>
    <row r="36" spans="2:9" x14ac:dyDescent="0.25">
      <c r="B36" s="167" t="s">
        <v>189</v>
      </c>
      <c r="C36" s="167"/>
      <c r="D36" s="37">
        <v>705.14735000000064</v>
      </c>
      <c r="E36" s="37">
        <v>816.20552000000771</v>
      </c>
      <c r="F36" s="107">
        <v>0.15749640128408193</v>
      </c>
      <c r="G36" s="37">
        <v>8435.240520000023</v>
      </c>
      <c r="H36" s="37">
        <v>6743.917829999994</v>
      </c>
      <c r="I36" s="59">
        <v>-0.20050675330358267</v>
      </c>
    </row>
    <row r="37" spans="2:9" x14ac:dyDescent="0.25">
      <c r="B37" s="168" t="s">
        <v>70</v>
      </c>
      <c r="C37" s="168"/>
      <c r="D37" s="60">
        <v>1932452.9051000008</v>
      </c>
      <c r="E37" s="60">
        <v>1674276.3186899996</v>
      </c>
      <c r="F37" s="83">
        <v>-0.13360045449420202</v>
      </c>
      <c r="G37" s="60">
        <v>16909362.662330024</v>
      </c>
      <c r="H37" s="60">
        <v>15678921.519580018</v>
      </c>
      <c r="I37" s="83">
        <v>-7.2766855103955627E-2</v>
      </c>
    </row>
    <row r="38" spans="2:9" x14ac:dyDescent="0.25">
      <c r="B38" s="30" t="s">
        <v>71</v>
      </c>
      <c r="C38" s="30" t="s">
        <v>72</v>
      </c>
      <c r="D38" s="37">
        <v>1296752.205180001</v>
      </c>
      <c r="E38" s="37">
        <v>1086191.7473899992</v>
      </c>
      <c r="F38" s="107">
        <v>-0.16237524559348951</v>
      </c>
      <c r="G38" s="37">
        <v>10850407.520300023</v>
      </c>
      <c r="H38" s="37">
        <v>10293143.194770018</v>
      </c>
      <c r="I38" s="59">
        <v>-5.1358838318968203E-2</v>
      </c>
    </row>
    <row r="39" spans="2:9" x14ac:dyDescent="0.25">
      <c r="B39" s="30" t="s">
        <v>75</v>
      </c>
      <c r="C39" s="30" t="s">
        <v>76</v>
      </c>
      <c r="D39" s="37">
        <v>156432.48499000006</v>
      </c>
      <c r="E39" s="37">
        <v>173560.36596000014</v>
      </c>
      <c r="F39" s="107">
        <v>0.10949056374764478</v>
      </c>
      <c r="G39" s="37">
        <v>1645043.3010599988</v>
      </c>
      <c r="H39" s="37">
        <v>1335382.5217100007</v>
      </c>
      <c r="I39" s="59">
        <v>-0.18823867988791865</v>
      </c>
    </row>
    <row r="40" spans="2:9" x14ac:dyDescent="0.25">
      <c r="B40" s="30" t="s">
        <v>73</v>
      </c>
      <c r="C40" s="30" t="s">
        <v>74</v>
      </c>
      <c r="D40" s="37">
        <v>169767.62175000005</v>
      </c>
      <c r="E40" s="37">
        <v>143902.13994000026</v>
      </c>
      <c r="F40" s="107">
        <v>-0.1523581560687074</v>
      </c>
      <c r="G40" s="37">
        <v>1424471.4472800011</v>
      </c>
      <c r="H40" s="37">
        <v>1319535.0849600018</v>
      </c>
      <c r="I40" s="59">
        <v>-7.3666876595085987E-2</v>
      </c>
    </row>
    <row r="41" spans="2:9" x14ac:dyDescent="0.25">
      <c r="B41" s="30" t="s">
        <v>77</v>
      </c>
      <c r="C41" s="30" t="s">
        <v>78</v>
      </c>
      <c r="D41" s="37">
        <v>71529.221450000099</v>
      </c>
      <c r="E41" s="37">
        <v>53832.660410000011</v>
      </c>
      <c r="F41" s="107">
        <v>-0.2474032385822936</v>
      </c>
      <c r="G41" s="37">
        <v>552299.84758000006</v>
      </c>
      <c r="H41" s="37">
        <v>576646.63627999846</v>
      </c>
      <c r="I41" s="59">
        <v>4.4082555529714858E-2</v>
      </c>
    </row>
    <row r="42" spans="2:9" x14ac:dyDescent="0.25">
      <c r="B42" s="30" t="s">
        <v>79</v>
      </c>
      <c r="C42" s="30" t="s">
        <v>80</v>
      </c>
      <c r="D42" s="37">
        <v>58527.528010000016</v>
      </c>
      <c r="E42" s="37">
        <v>54723.392449999985</v>
      </c>
      <c r="F42" s="107">
        <v>-6.49973728490644E-2</v>
      </c>
      <c r="G42" s="37">
        <v>580251.64849999966</v>
      </c>
      <c r="H42" s="37">
        <v>516100.10551000031</v>
      </c>
      <c r="I42" s="59">
        <v>-0.1105581399998373</v>
      </c>
    </row>
    <row r="43" spans="2:9" x14ac:dyDescent="0.25">
      <c r="B43" s="30" t="s">
        <v>81</v>
      </c>
      <c r="C43" s="30" t="s">
        <v>82</v>
      </c>
      <c r="D43" s="37">
        <v>57504.56979999999</v>
      </c>
      <c r="E43" s="37">
        <v>52392.321180000014</v>
      </c>
      <c r="F43" s="107">
        <v>-8.8901606216345908E-2</v>
      </c>
      <c r="G43" s="37">
        <v>468640.80020000035</v>
      </c>
      <c r="H43" s="37">
        <v>487008.30279000028</v>
      </c>
      <c r="I43" s="59">
        <v>3.9193135941559695E-2</v>
      </c>
    </row>
    <row r="44" spans="2:9" x14ac:dyDescent="0.25">
      <c r="B44" s="30" t="s">
        <v>86</v>
      </c>
      <c r="C44" s="30" t="s">
        <v>87</v>
      </c>
      <c r="D44" s="37">
        <v>27574.020780000024</v>
      </c>
      <c r="E44" s="37">
        <v>21622.501070000017</v>
      </c>
      <c r="F44" s="107">
        <v>-0.21583793518850036</v>
      </c>
      <c r="G44" s="37">
        <v>193959.19525000005</v>
      </c>
      <c r="H44" s="37">
        <v>219848.39925999998</v>
      </c>
      <c r="I44" s="59">
        <v>0.13347758004785762</v>
      </c>
    </row>
    <row r="45" spans="2:9" x14ac:dyDescent="0.25">
      <c r="B45" s="30" t="s">
        <v>85</v>
      </c>
      <c r="C45" s="30" t="s">
        <v>85</v>
      </c>
      <c r="D45" s="37">
        <v>23689.960110000007</v>
      </c>
      <c r="E45" s="37">
        <v>16569.351709999981</v>
      </c>
      <c r="F45" s="107">
        <v>-0.30057494258904532</v>
      </c>
      <c r="G45" s="37">
        <v>231976.27509000018</v>
      </c>
      <c r="H45" s="37">
        <v>200862.75847000023</v>
      </c>
      <c r="I45" s="59">
        <v>-0.13412370126181564</v>
      </c>
    </row>
    <row r="46" spans="2:9" x14ac:dyDescent="0.25">
      <c r="B46" s="30" t="s">
        <v>90</v>
      </c>
      <c r="C46" s="30" t="s">
        <v>91</v>
      </c>
      <c r="D46" s="37">
        <v>14523.304569999989</v>
      </c>
      <c r="E46" s="37">
        <v>16290.751650000007</v>
      </c>
      <c r="F46" s="107">
        <v>0.12169730872758384</v>
      </c>
      <c r="G46" s="37">
        <v>252663.94665999975</v>
      </c>
      <c r="H46" s="37">
        <v>145680.10027000002</v>
      </c>
      <c r="I46" s="59">
        <v>-0.42342347534832031</v>
      </c>
    </row>
    <row r="47" spans="2:9" x14ac:dyDescent="0.25">
      <c r="B47" s="30" t="s">
        <v>83</v>
      </c>
      <c r="C47" s="30" t="s">
        <v>84</v>
      </c>
      <c r="D47" s="37">
        <v>9317.0598800000043</v>
      </c>
      <c r="E47" s="37">
        <v>11553.542319999999</v>
      </c>
      <c r="F47" s="107">
        <v>0.24004165142276548</v>
      </c>
      <c r="G47" s="37">
        <v>128880.97856000009</v>
      </c>
      <c r="H47" s="37">
        <v>135872.89148999992</v>
      </c>
      <c r="I47" s="59">
        <v>5.4250929874378399E-2</v>
      </c>
    </row>
    <row r="48" spans="2:9" x14ac:dyDescent="0.25">
      <c r="B48" s="30" t="s">
        <v>88</v>
      </c>
      <c r="C48" s="30" t="s">
        <v>89</v>
      </c>
      <c r="D48" s="37">
        <v>13370.210770000005</v>
      </c>
      <c r="E48" s="37">
        <v>9031.2450300000055</v>
      </c>
      <c r="F48" s="107">
        <v>-0.32452485713506801</v>
      </c>
      <c r="G48" s="37">
        <v>139501.89974999981</v>
      </c>
      <c r="H48" s="37">
        <v>125430.54004000001</v>
      </c>
      <c r="I48" s="59">
        <v>-0.1008685884222148</v>
      </c>
    </row>
    <row r="49" spans="2:9" x14ac:dyDescent="0.25">
      <c r="B49" s="30" t="s">
        <v>94</v>
      </c>
      <c r="C49" s="30" t="s">
        <v>95</v>
      </c>
      <c r="D49" s="37">
        <v>4736.1287500000026</v>
      </c>
      <c r="E49" s="37">
        <v>8394.8777099999988</v>
      </c>
      <c r="F49" s="107">
        <v>0.77251889742228697</v>
      </c>
      <c r="G49" s="37">
        <v>40171.448380000031</v>
      </c>
      <c r="H49" s="37">
        <v>56702.035310000014</v>
      </c>
      <c r="I49" s="59">
        <v>0.41150089420798647</v>
      </c>
    </row>
    <row r="50" spans="2:9" x14ac:dyDescent="0.25">
      <c r="B50" s="30" t="s">
        <v>100</v>
      </c>
      <c r="C50" s="30" t="s">
        <v>101</v>
      </c>
      <c r="D50" s="37">
        <v>5931.0397799999992</v>
      </c>
      <c r="E50" s="37">
        <v>7452.4728199999981</v>
      </c>
      <c r="F50" s="107">
        <v>0.25652045786818162</v>
      </c>
      <c r="G50" s="37">
        <v>61776.790070000003</v>
      </c>
      <c r="H50" s="37">
        <v>55874.714509999998</v>
      </c>
      <c r="I50" s="59">
        <v>-9.5538721796847872E-2</v>
      </c>
    </row>
    <row r="51" spans="2:9" x14ac:dyDescent="0.25">
      <c r="B51" s="30" t="s">
        <v>96</v>
      </c>
      <c r="C51" s="30" t="s">
        <v>97</v>
      </c>
      <c r="D51" s="37">
        <v>4872.5882500000007</v>
      </c>
      <c r="E51" s="37">
        <v>3382.9530199999995</v>
      </c>
      <c r="F51" s="107">
        <v>-0.30571744493288572</v>
      </c>
      <c r="G51" s="37">
        <v>55205.211239999997</v>
      </c>
      <c r="H51" s="37">
        <v>45633.195750000028</v>
      </c>
      <c r="I51" s="59">
        <v>-0.17338970859809663</v>
      </c>
    </row>
    <row r="52" spans="2:9" x14ac:dyDescent="0.25">
      <c r="B52" s="30" t="s">
        <v>102</v>
      </c>
      <c r="C52" s="30" t="s">
        <v>103</v>
      </c>
      <c r="D52" s="37">
        <v>3746.4485300000001</v>
      </c>
      <c r="E52" s="37">
        <v>3562.1960199999994</v>
      </c>
      <c r="F52" s="107">
        <v>-4.918057956077157E-2</v>
      </c>
      <c r="G52" s="37">
        <v>39020.25918999999</v>
      </c>
      <c r="H52" s="37">
        <v>37145.788220000002</v>
      </c>
      <c r="I52" s="59">
        <v>-4.8038403867916184E-2</v>
      </c>
    </row>
    <row r="53" spans="2:9" x14ac:dyDescent="0.25">
      <c r="B53" s="30" t="s">
        <v>92</v>
      </c>
      <c r="C53" s="30" t="s">
        <v>93</v>
      </c>
      <c r="D53" s="37">
        <v>2664.5423099999998</v>
      </c>
      <c r="E53" s="37">
        <v>3214.1868299999992</v>
      </c>
      <c r="F53" s="107">
        <v>0.2062810254268394</v>
      </c>
      <c r="G53" s="37">
        <v>34440.597659999999</v>
      </c>
      <c r="H53" s="37">
        <v>33127.373729999999</v>
      </c>
      <c r="I53" s="59">
        <v>-3.8130114435418312E-2</v>
      </c>
    </row>
    <row r="54" spans="2:9" x14ac:dyDescent="0.25">
      <c r="B54" s="30" t="s">
        <v>98</v>
      </c>
      <c r="C54" s="30" t="s">
        <v>99</v>
      </c>
      <c r="D54" s="37">
        <v>1496.1711399999995</v>
      </c>
      <c r="E54" s="37">
        <v>2664.9387200000006</v>
      </c>
      <c r="F54" s="107">
        <v>0.78117238646910503</v>
      </c>
      <c r="G54" s="37">
        <v>18464.402660000003</v>
      </c>
      <c r="H54" s="37">
        <v>24849.761890000009</v>
      </c>
      <c r="I54" s="59">
        <v>0.34581997303561862</v>
      </c>
    </row>
    <row r="55" spans="2:9" x14ac:dyDescent="0.25">
      <c r="B55" s="30" t="s">
        <v>104</v>
      </c>
      <c r="C55" s="30" t="s">
        <v>105</v>
      </c>
      <c r="D55" s="37">
        <v>5385.0024999999987</v>
      </c>
      <c r="E55" s="37">
        <v>2391.9769199999987</v>
      </c>
      <c r="F55" s="107">
        <v>-0.5558076491143692</v>
      </c>
      <c r="G55" s="37">
        <v>35542.277619999979</v>
      </c>
      <c r="H55" s="37">
        <v>22248.719519999995</v>
      </c>
      <c r="I55" s="59">
        <v>-0.37402099668816868</v>
      </c>
    </row>
    <row r="56" spans="2:9" x14ac:dyDescent="0.25">
      <c r="B56" s="167" t="s">
        <v>189</v>
      </c>
      <c r="C56" s="167"/>
      <c r="D56" s="37">
        <v>4632.7965499995953</v>
      </c>
      <c r="E56" s="37">
        <v>3542.6975400000033</v>
      </c>
      <c r="F56" s="107">
        <v>-0.23530042777287236</v>
      </c>
      <c r="G56" s="37">
        <v>156644.81528000149</v>
      </c>
      <c r="H56" s="37">
        <v>47829.395099998364</v>
      </c>
      <c r="I56" s="59">
        <v>-0.69466340131013171</v>
      </c>
    </row>
    <row r="57" spans="2:9" x14ac:dyDescent="0.25">
      <c r="B57" s="168" t="s">
        <v>110</v>
      </c>
      <c r="C57" s="168"/>
      <c r="D57" s="60">
        <v>788621.47098000033</v>
      </c>
      <c r="E57" s="60">
        <v>747004.93485000054</v>
      </c>
      <c r="F57" s="83">
        <v>-5.2771244077699217E-2</v>
      </c>
      <c r="G57" s="60">
        <v>7857826.9775299989</v>
      </c>
      <c r="H57" s="60">
        <v>7874529.0979400007</v>
      </c>
      <c r="I57" s="83">
        <v>2.1255393453893435E-3</v>
      </c>
    </row>
    <row r="58" spans="2:9" x14ac:dyDescent="0.25">
      <c r="B58" s="30" t="s">
        <v>111</v>
      </c>
      <c r="C58" s="30" t="s">
        <v>112</v>
      </c>
      <c r="D58" s="37">
        <v>205901.29101000034</v>
      </c>
      <c r="E58" s="37">
        <v>188299.69023000021</v>
      </c>
      <c r="F58" s="107">
        <v>-8.5485626115599442E-2</v>
      </c>
      <c r="G58" s="37">
        <v>1930977.388270004</v>
      </c>
      <c r="H58" s="37">
        <v>1801436.7296899981</v>
      </c>
      <c r="I58" s="59">
        <v>-6.7085538840029393E-2</v>
      </c>
    </row>
    <row r="59" spans="2:9" x14ac:dyDescent="0.25">
      <c r="B59" s="30" t="s">
        <v>113</v>
      </c>
      <c r="C59" s="30" t="s">
        <v>114</v>
      </c>
      <c r="D59" s="37">
        <v>111841.85857999993</v>
      </c>
      <c r="E59" s="37">
        <v>105803.99447000012</v>
      </c>
      <c r="F59" s="107">
        <v>-5.3985727585892644E-2</v>
      </c>
      <c r="G59" s="37">
        <v>1221204.2211099956</v>
      </c>
      <c r="H59" s="37">
        <v>1275981.2710300013</v>
      </c>
      <c r="I59" s="59">
        <v>4.4854946431659833E-2</v>
      </c>
    </row>
    <row r="60" spans="2:9" x14ac:dyDescent="0.25">
      <c r="B60" s="30" t="s">
        <v>117</v>
      </c>
      <c r="C60" s="30" t="s">
        <v>118</v>
      </c>
      <c r="D60" s="37">
        <v>83744.054550000146</v>
      </c>
      <c r="E60" s="37">
        <v>87607.242440000162</v>
      </c>
      <c r="F60" s="107">
        <v>4.6130891449654668E-2</v>
      </c>
      <c r="G60" s="37">
        <v>846213.8112900001</v>
      </c>
      <c r="H60" s="37">
        <v>910545.03232000058</v>
      </c>
      <c r="I60" s="59">
        <v>7.6022419123520979E-2</v>
      </c>
    </row>
    <row r="61" spans="2:9" x14ac:dyDescent="0.25">
      <c r="B61" s="30" t="s">
        <v>115</v>
      </c>
      <c r="C61" s="30" t="s">
        <v>116</v>
      </c>
      <c r="D61" s="37">
        <v>76081.808859999961</v>
      </c>
      <c r="E61" s="37">
        <v>87685.155739999944</v>
      </c>
      <c r="F61" s="107">
        <v>0.15251144858229634</v>
      </c>
      <c r="G61" s="37">
        <v>988952.75233999873</v>
      </c>
      <c r="H61" s="37">
        <v>872023.62202999997</v>
      </c>
      <c r="I61" s="59">
        <v>-0.11823530500656204</v>
      </c>
    </row>
    <row r="62" spans="2:9" x14ac:dyDescent="0.25">
      <c r="B62" s="30" t="s">
        <v>121</v>
      </c>
      <c r="C62" s="30" t="s">
        <v>122</v>
      </c>
      <c r="D62" s="37">
        <v>29952.489399999999</v>
      </c>
      <c r="E62" s="37">
        <v>48825.324019999993</v>
      </c>
      <c r="F62" s="107">
        <v>0.6300923561966103</v>
      </c>
      <c r="G62" s="37">
        <v>286230.98875000083</v>
      </c>
      <c r="H62" s="37">
        <v>420837.17144999985</v>
      </c>
      <c r="I62" s="59">
        <v>0.47027117255136347</v>
      </c>
    </row>
    <row r="63" spans="2:9" x14ac:dyDescent="0.25">
      <c r="B63" s="30" t="s">
        <v>119</v>
      </c>
      <c r="C63" s="30" t="s">
        <v>120</v>
      </c>
      <c r="D63" s="37">
        <v>49447.529200000041</v>
      </c>
      <c r="E63" s="37">
        <v>28511.817920000016</v>
      </c>
      <c r="F63" s="107">
        <v>-0.42339246507791145</v>
      </c>
      <c r="G63" s="37">
        <v>442925.19426999951</v>
      </c>
      <c r="H63" s="37">
        <v>381690.33640999976</v>
      </c>
      <c r="I63" s="59">
        <v>-0.13825101541338841</v>
      </c>
    </row>
    <row r="64" spans="2:9" x14ac:dyDescent="0.25">
      <c r="B64" s="30" t="s">
        <v>125</v>
      </c>
      <c r="C64" s="30" t="s">
        <v>126</v>
      </c>
      <c r="D64" s="37">
        <v>31232.70552999997</v>
      </c>
      <c r="E64" s="37">
        <v>31546.279079999989</v>
      </c>
      <c r="F64" s="107">
        <v>1.0039909917468474E-2</v>
      </c>
      <c r="G64" s="37">
        <v>303415.39760000014</v>
      </c>
      <c r="H64" s="37">
        <v>299375.85130000004</v>
      </c>
      <c r="I64" s="59">
        <v>-1.3313583726972009E-2</v>
      </c>
    </row>
    <row r="65" spans="2:9" x14ac:dyDescent="0.25">
      <c r="B65" s="30" t="s">
        <v>131</v>
      </c>
      <c r="C65" s="30" t="s">
        <v>132</v>
      </c>
      <c r="D65" s="37">
        <v>15655.127760000003</v>
      </c>
      <c r="E65" s="37">
        <v>13011.799830000009</v>
      </c>
      <c r="F65" s="107">
        <v>-0.16884741986928337</v>
      </c>
      <c r="G65" s="37">
        <v>146774.82676000017</v>
      </c>
      <c r="H65" s="37">
        <v>265173.65373999992</v>
      </c>
      <c r="I65" s="59">
        <v>0.80666984655073293</v>
      </c>
    </row>
    <row r="66" spans="2:9" x14ac:dyDescent="0.25">
      <c r="B66" s="30" t="s">
        <v>123</v>
      </c>
      <c r="C66" s="30" t="s">
        <v>124</v>
      </c>
      <c r="D66" s="37">
        <v>32582.640630000002</v>
      </c>
      <c r="E66" s="37">
        <v>29920.410500000027</v>
      </c>
      <c r="F66" s="107">
        <v>-8.1707009577018874E-2</v>
      </c>
      <c r="G66" s="37">
        <v>304636.15907999955</v>
      </c>
      <c r="H66" s="37">
        <v>263520.04573000013</v>
      </c>
      <c r="I66" s="59">
        <v>-0.13496793510714544</v>
      </c>
    </row>
    <row r="67" spans="2:9" x14ac:dyDescent="0.25">
      <c r="B67" s="30" t="s">
        <v>127</v>
      </c>
      <c r="C67" s="30" t="s">
        <v>128</v>
      </c>
      <c r="D67" s="37">
        <v>26411.902040000019</v>
      </c>
      <c r="E67" s="37">
        <v>14898.624359999996</v>
      </c>
      <c r="F67" s="107">
        <v>-0.43591247849410902</v>
      </c>
      <c r="G67" s="37">
        <v>236174.38508000027</v>
      </c>
      <c r="H67" s="37">
        <v>221418.7229699998</v>
      </c>
      <c r="I67" s="59">
        <v>-6.2477825887012374E-2</v>
      </c>
    </row>
    <row r="68" spans="2:9" x14ac:dyDescent="0.25">
      <c r="B68" s="30" t="s">
        <v>129</v>
      </c>
      <c r="C68" s="30" t="s">
        <v>130</v>
      </c>
      <c r="D68" s="37">
        <v>27072.624940000016</v>
      </c>
      <c r="E68" s="37">
        <v>21762.236659999966</v>
      </c>
      <c r="F68" s="107">
        <v>-0.19615343143744846</v>
      </c>
      <c r="G68" s="37">
        <v>252407.34833999971</v>
      </c>
      <c r="H68" s="37">
        <v>210712.34277000005</v>
      </c>
      <c r="I68" s="59">
        <v>-0.1651893490590271</v>
      </c>
    </row>
    <row r="69" spans="2:9" x14ac:dyDescent="0.25">
      <c r="B69" s="30" t="s">
        <v>135</v>
      </c>
      <c r="C69" s="30" t="s">
        <v>136</v>
      </c>
      <c r="D69" s="37">
        <v>11942.099829999994</v>
      </c>
      <c r="E69" s="37">
        <v>10588.270319999998</v>
      </c>
      <c r="F69" s="107">
        <v>-0.11336611896335125</v>
      </c>
      <c r="G69" s="37">
        <v>97218.38751000019</v>
      </c>
      <c r="H69" s="37">
        <v>107594.00326999997</v>
      </c>
      <c r="I69" s="59">
        <v>0.10672482876690907</v>
      </c>
    </row>
    <row r="70" spans="2:9" x14ac:dyDescent="0.25">
      <c r="B70" s="30" t="s">
        <v>137</v>
      </c>
      <c r="C70" s="30" t="s">
        <v>138</v>
      </c>
      <c r="D70" s="37">
        <v>28541.517769999988</v>
      </c>
      <c r="E70" s="37">
        <v>7152.1198199999972</v>
      </c>
      <c r="F70" s="107">
        <v>-0.74941347276501202</v>
      </c>
      <c r="G70" s="37">
        <v>131376.75793000005</v>
      </c>
      <c r="H70" s="37">
        <v>105799.54611999993</v>
      </c>
      <c r="I70" s="59">
        <v>-0.19468597195577114</v>
      </c>
    </row>
    <row r="71" spans="2:9" x14ac:dyDescent="0.25">
      <c r="B71" s="30" t="s">
        <v>133</v>
      </c>
      <c r="C71" s="30" t="s">
        <v>134</v>
      </c>
      <c r="D71" s="37">
        <v>5708.7690799999991</v>
      </c>
      <c r="E71" s="37">
        <v>6675.8133600000001</v>
      </c>
      <c r="F71" s="107">
        <v>0.16939628603790033</v>
      </c>
      <c r="G71" s="37">
        <v>53822.459429999974</v>
      </c>
      <c r="H71" s="37">
        <v>89345.565070000084</v>
      </c>
      <c r="I71" s="59">
        <v>0.66000524718125331</v>
      </c>
    </row>
    <row r="72" spans="2:9" x14ac:dyDescent="0.25">
      <c r="B72" s="30" t="s">
        <v>139</v>
      </c>
      <c r="C72" s="30" t="s">
        <v>140</v>
      </c>
      <c r="D72" s="37">
        <v>6829.196640000001</v>
      </c>
      <c r="E72" s="37">
        <v>9294.2873300000083</v>
      </c>
      <c r="F72" s="107">
        <v>0.36096349540756628</v>
      </c>
      <c r="G72" s="37">
        <v>86723.023710000067</v>
      </c>
      <c r="H72" s="37">
        <v>76034.461140000101</v>
      </c>
      <c r="I72" s="59">
        <v>-0.12324942227270914</v>
      </c>
    </row>
    <row r="73" spans="2:9" x14ac:dyDescent="0.25">
      <c r="B73" s="30" t="s">
        <v>141</v>
      </c>
      <c r="C73" s="30" t="s">
        <v>142</v>
      </c>
      <c r="D73" s="37">
        <v>4138.0849899999994</v>
      </c>
      <c r="E73" s="37">
        <v>7111.2948999999935</v>
      </c>
      <c r="F73" s="107">
        <v>0.71849899583623456</v>
      </c>
      <c r="G73" s="37">
        <v>40074.775960000021</v>
      </c>
      <c r="H73" s="37">
        <v>48451.761579999969</v>
      </c>
      <c r="I73" s="59">
        <v>0.209033872787244</v>
      </c>
    </row>
    <row r="74" spans="2:9" x14ac:dyDescent="0.25">
      <c r="B74" s="30" t="s">
        <v>147</v>
      </c>
      <c r="C74" s="30" t="s">
        <v>148</v>
      </c>
      <c r="D74" s="37">
        <v>1785.7744299999995</v>
      </c>
      <c r="E74" s="37">
        <v>2478.2096200000005</v>
      </c>
      <c r="F74" s="107">
        <v>0.38775064664802106</v>
      </c>
      <c r="G74" s="37">
        <v>16644.550610000009</v>
      </c>
      <c r="H74" s="37">
        <v>32231.490039999997</v>
      </c>
      <c r="I74" s="59">
        <v>0.93645901263536602</v>
      </c>
    </row>
    <row r="75" spans="2:9" x14ac:dyDescent="0.25">
      <c r="B75" s="171" t="s">
        <v>190</v>
      </c>
      <c r="C75" s="171"/>
      <c r="D75" s="84">
        <v>11232.463559999936</v>
      </c>
      <c r="E75" s="84">
        <v>14690.882589999936</v>
      </c>
      <c r="F75" s="107">
        <v>0.30789496992590454</v>
      </c>
      <c r="G75" s="84">
        <v>67330.612999999867</v>
      </c>
      <c r="H75" s="84">
        <v>97716.97425999961</v>
      </c>
      <c r="I75" s="59">
        <v>0.45130082597049581</v>
      </c>
    </row>
    <row r="76" spans="2:9" x14ac:dyDescent="0.25">
      <c r="B76" s="171" t="s">
        <v>247</v>
      </c>
      <c r="C76" s="171"/>
      <c r="D76" s="84">
        <v>760101.93880000035</v>
      </c>
      <c r="E76" s="84">
        <v>715863.45319000038</v>
      </c>
      <c r="F76" s="107">
        <v>-5.8200727233824488E-2</v>
      </c>
      <c r="G76" s="84">
        <v>7453103.0410399986</v>
      </c>
      <c r="H76" s="84">
        <v>7479888.5809199987</v>
      </c>
      <c r="I76" s="59">
        <v>3.5938775745494628E-3</v>
      </c>
    </row>
    <row r="77" spans="2:9" x14ac:dyDescent="0.25">
      <c r="B77" s="30" t="s">
        <v>153</v>
      </c>
      <c r="C77" s="30" t="s">
        <v>154</v>
      </c>
      <c r="D77" s="37">
        <v>18971.612480000029</v>
      </c>
      <c r="E77" s="37">
        <v>20370.952269999991</v>
      </c>
      <c r="F77" s="107">
        <v>7.3759665472566072E-2</v>
      </c>
      <c r="G77" s="37">
        <v>222008.19895999975</v>
      </c>
      <c r="H77" s="37">
        <v>194457.41711000001</v>
      </c>
      <c r="I77" s="59">
        <v>-0.1240980377259116</v>
      </c>
    </row>
    <row r="78" spans="2:9" x14ac:dyDescent="0.25">
      <c r="B78" s="30" t="s">
        <v>155</v>
      </c>
      <c r="C78" s="30" t="s">
        <v>156</v>
      </c>
      <c r="D78" s="37">
        <v>4543.2507699999996</v>
      </c>
      <c r="E78" s="37">
        <v>3235.0475499999989</v>
      </c>
      <c r="F78" s="107">
        <v>-0.28794431261385134</v>
      </c>
      <c r="G78" s="37">
        <v>71672.577339999916</v>
      </c>
      <c r="H78" s="37">
        <v>127595.20302</v>
      </c>
      <c r="I78" s="59">
        <v>0.78025135631323383</v>
      </c>
    </row>
    <row r="79" spans="2:9" x14ac:dyDescent="0.25">
      <c r="B79" s="30" t="s">
        <v>159</v>
      </c>
      <c r="C79" s="30" t="s">
        <v>160</v>
      </c>
      <c r="D79" s="37">
        <v>3533.3299400000005</v>
      </c>
      <c r="E79" s="37">
        <v>5334.1628200000005</v>
      </c>
      <c r="F79" s="107">
        <v>0.50967017249456181</v>
      </c>
      <c r="G79" s="37">
        <v>55019.484910000014</v>
      </c>
      <c r="H79" s="37">
        <v>43559.879150000037</v>
      </c>
      <c r="I79" s="59">
        <v>-0.20828267983143453</v>
      </c>
    </row>
    <row r="80" spans="2:9" x14ac:dyDescent="0.25">
      <c r="B80" s="30" t="s">
        <v>157</v>
      </c>
      <c r="C80" s="30" t="s">
        <v>158</v>
      </c>
      <c r="D80" s="37">
        <v>77.587170000000015</v>
      </c>
      <c r="E80" s="37">
        <v>248.76754999999997</v>
      </c>
      <c r="F80" s="107">
        <v>2.2062975102713493</v>
      </c>
      <c r="G80" s="37">
        <v>2846.6546400000002</v>
      </c>
      <c r="H80" s="37">
        <v>14986.387500000004</v>
      </c>
      <c r="I80" s="59">
        <v>4.2645611762725117</v>
      </c>
    </row>
    <row r="81" spans="2:9" x14ac:dyDescent="0.25">
      <c r="B81" s="167" t="s">
        <v>189</v>
      </c>
      <c r="C81" s="167"/>
      <c r="D81" s="37">
        <v>1393.7518199999511</v>
      </c>
      <c r="E81" s="37">
        <v>1952.5514700001745</v>
      </c>
      <c r="F81" s="107">
        <v>0.40093196075628662</v>
      </c>
      <c r="G81" s="37">
        <v>53177.020640000548</v>
      </c>
      <c r="H81" s="37">
        <v>14041.630240001956</v>
      </c>
      <c r="I81" s="59">
        <v>-0.73594552551070092</v>
      </c>
    </row>
    <row r="82" spans="2:9" x14ac:dyDescent="0.25">
      <c r="B82" s="168" t="s">
        <v>161</v>
      </c>
      <c r="C82" s="168"/>
      <c r="D82" s="60">
        <v>27388.429840000001</v>
      </c>
      <c r="E82" s="60">
        <v>47117.884400000046</v>
      </c>
      <c r="F82" s="83">
        <v>0.72035727039692343</v>
      </c>
      <c r="G82" s="60">
        <v>310347.56662000023</v>
      </c>
      <c r="H82" s="60">
        <v>357123.88822999998</v>
      </c>
      <c r="I82" s="83">
        <v>0.15072237272372177</v>
      </c>
    </row>
    <row r="83" spans="2:9" x14ac:dyDescent="0.25">
      <c r="B83" s="30" t="s">
        <v>162</v>
      </c>
      <c r="C83" s="30" t="s">
        <v>163</v>
      </c>
      <c r="D83" s="37">
        <v>21296.296459999998</v>
      </c>
      <c r="E83" s="37">
        <v>36838.250360000042</v>
      </c>
      <c r="F83" s="107">
        <v>0.72979609056400441</v>
      </c>
      <c r="G83" s="37">
        <v>216972.55387000012</v>
      </c>
      <c r="H83" s="37">
        <v>286501.50811</v>
      </c>
      <c r="I83" s="59">
        <v>0.32045045790288479</v>
      </c>
    </row>
    <row r="84" spans="2:9" x14ac:dyDescent="0.25">
      <c r="B84" s="30" t="s">
        <v>164</v>
      </c>
      <c r="C84" s="30" t="s">
        <v>165</v>
      </c>
      <c r="D84" s="37">
        <v>5994.1103300000004</v>
      </c>
      <c r="E84" s="37">
        <v>10279.361020000004</v>
      </c>
      <c r="F84" s="107">
        <v>0.71491021253858089</v>
      </c>
      <c r="G84" s="37">
        <v>92993.929530000096</v>
      </c>
      <c r="H84" s="37">
        <v>70039.776849999966</v>
      </c>
      <c r="I84" s="59">
        <v>-0.24683495789469848</v>
      </c>
    </row>
    <row r="85" spans="2:9" x14ac:dyDescent="0.25">
      <c r="B85" s="169" t="s">
        <v>189</v>
      </c>
      <c r="C85" s="169"/>
      <c r="D85" s="37">
        <v>98.023050000002513</v>
      </c>
      <c r="E85" s="37">
        <v>0.2730200000005425</v>
      </c>
      <c r="F85" s="107">
        <v>-0.99721473673793526</v>
      </c>
      <c r="G85" s="37">
        <v>381.08322000001499</v>
      </c>
      <c r="H85" s="37">
        <v>582.60327000002144</v>
      </c>
      <c r="I85" s="59">
        <v>0.52880851064499379</v>
      </c>
    </row>
    <row r="86" spans="2:9" x14ac:dyDescent="0.25">
      <c r="B86" s="40" t="s">
        <v>204</v>
      </c>
      <c r="C86" s="40"/>
      <c r="D86" s="60">
        <v>62186.940970000011</v>
      </c>
      <c r="E86" s="60">
        <v>60684.876819999976</v>
      </c>
      <c r="F86" s="83">
        <v>-2.4154012507620448E-2</v>
      </c>
      <c r="G86" s="60">
        <v>545099.33157000144</v>
      </c>
      <c r="H86" s="60">
        <v>584861.89141000027</v>
      </c>
      <c r="I86" s="83">
        <v>7.2945530359529609E-2</v>
      </c>
    </row>
    <row r="87" spans="2:9" x14ac:dyDescent="0.25">
      <c r="B87" s="170" t="s">
        <v>167</v>
      </c>
      <c r="C87" s="170"/>
      <c r="D87" s="109">
        <v>4988258.2948000021</v>
      </c>
      <c r="E87" s="109">
        <v>4650437.1135799997</v>
      </c>
      <c r="F87" s="110">
        <v>-6.772327358672732E-2</v>
      </c>
      <c r="G87" s="109">
        <v>48112222.643889971</v>
      </c>
      <c r="H87" s="109">
        <v>44157639.835290015</v>
      </c>
      <c r="I87" s="110">
        <v>-8.2194972322738244E-2</v>
      </c>
    </row>
    <row r="88" spans="2:9" x14ac:dyDescent="0.25">
      <c r="B88" s="50" t="s">
        <v>248</v>
      </c>
    </row>
    <row r="89" spans="2:9" x14ac:dyDescent="0.25">
      <c r="B89" s="50" t="s">
        <v>249</v>
      </c>
      <c r="D89" s="53"/>
      <c r="E89" s="53"/>
      <c r="F89" s="53"/>
      <c r="G89" s="53"/>
      <c r="H89" s="53"/>
    </row>
    <row r="90" spans="2:9" x14ac:dyDescent="0.25">
      <c r="B90" s="50" t="s">
        <v>250</v>
      </c>
    </row>
    <row r="91" spans="2:9" x14ac:dyDescent="0.25">
      <c r="B91" s="50" t="s">
        <v>251</v>
      </c>
    </row>
  </sheetData>
  <mergeCells count="22">
    <mergeCell ref="B31:C31"/>
    <mergeCell ref="B3:I3"/>
    <mergeCell ref="B4:C4"/>
    <mergeCell ref="B5:C5"/>
    <mergeCell ref="B10:C10"/>
    <mergeCell ref="B11:C11"/>
    <mergeCell ref="B12:C12"/>
    <mergeCell ref="B17:C17"/>
    <mergeCell ref="B18:C18"/>
    <mergeCell ref="B21:C21"/>
    <mergeCell ref="B22:C22"/>
    <mergeCell ref="B30:C30"/>
    <mergeCell ref="B81:C81"/>
    <mergeCell ref="B82:C82"/>
    <mergeCell ref="B85:C85"/>
    <mergeCell ref="B87:C87"/>
    <mergeCell ref="B36:C36"/>
    <mergeCell ref="B37:C37"/>
    <mergeCell ref="B56:C56"/>
    <mergeCell ref="B57:C57"/>
    <mergeCell ref="B75:C75"/>
    <mergeCell ref="B76:C76"/>
  </mergeCells>
  <pageMargins left="0.7" right="0.7" top="0.75" bottom="0.75" header="0.3" footer="0.3"/>
  <pageSetup paperSize="18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P96"/>
  <sheetViews>
    <sheetView zoomScale="80" zoomScaleNormal="80" workbookViewId="0">
      <pane ySplit="4" topLeftCell="A5" activePane="bottomLeft" state="frozen"/>
      <selection pane="bottomLeft" activeCell="A5" sqref="A5"/>
    </sheetView>
  </sheetViews>
  <sheetFormatPr baseColWidth="10" defaultRowHeight="15" x14ac:dyDescent="0.25"/>
  <cols>
    <col min="1" max="1" width="8.7109375" style="30" customWidth="1"/>
    <col min="2" max="2" width="7.28515625" style="30" customWidth="1"/>
    <col min="3" max="3" width="25.28515625" style="30" customWidth="1"/>
    <col min="4" max="5" width="12.7109375" style="30" bestFit="1" customWidth="1"/>
    <col min="6" max="6" width="11.28515625" style="30" bestFit="1" customWidth="1"/>
    <col min="7" max="7" width="14.28515625" style="30" bestFit="1" customWidth="1"/>
    <col min="8" max="8" width="13.85546875" style="30" bestFit="1" customWidth="1"/>
    <col min="9" max="9" width="12.5703125" style="30" bestFit="1" customWidth="1"/>
    <col min="10" max="10" width="11.42578125" style="30"/>
    <col min="11" max="12" width="12.140625" style="30" bestFit="1" customWidth="1"/>
    <col min="13" max="13" width="9.42578125" style="30" bestFit="1" customWidth="1"/>
    <col min="14" max="15" width="13.140625" style="30" bestFit="1" customWidth="1"/>
    <col min="16" max="16" width="5" style="30" bestFit="1" customWidth="1"/>
    <col min="17" max="16384" width="11.42578125" style="30"/>
  </cols>
  <sheetData>
    <row r="3" spans="2:9" x14ac:dyDescent="0.25">
      <c r="B3" s="173" t="s">
        <v>192</v>
      </c>
      <c r="C3" s="173"/>
      <c r="D3" s="173"/>
      <c r="E3" s="173"/>
      <c r="F3" s="173"/>
      <c r="G3" s="173"/>
      <c r="H3" s="173"/>
      <c r="I3" s="173"/>
    </row>
    <row r="4" spans="2:9" x14ac:dyDescent="0.25">
      <c r="B4" s="173" t="s">
        <v>180</v>
      </c>
      <c r="C4" s="173"/>
      <c r="D4" s="99" t="s">
        <v>238</v>
      </c>
      <c r="E4" s="99" t="s">
        <v>239</v>
      </c>
      <c r="F4" s="99" t="s">
        <v>209</v>
      </c>
      <c r="G4" s="90" t="s">
        <v>240</v>
      </c>
      <c r="H4" s="90" t="s">
        <v>241</v>
      </c>
      <c r="I4" s="90" t="s">
        <v>209</v>
      </c>
    </row>
    <row r="5" spans="2:9" x14ac:dyDescent="0.25">
      <c r="B5" s="174" t="s">
        <v>5</v>
      </c>
      <c r="C5" s="174"/>
      <c r="D5" s="91">
        <v>10565.296470000003</v>
      </c>
      <c r="E5" s="91">
        <v>10073.83943</v>
      </c>
      <c r="F5" s="57">
        <v>-4.6516161793991082E-2</v>
      </c>
      <c r="G5" s="91">
        <v>184227.30248000004</v>
      </c>
      <c r="H5" s="91">
        <v>87481.659010000047</v>
      </c>
      <c r="I5" s="82">
        <v>-0.52514281090612414</v>
      </c>
    </row>
    <row r="6" spans="2:9" x14ac:dyDescent="0.25">
      <c r="B6" s="30" t="s">
        <v>6</v>
      </c>
      <c r="C6" s="30" t="s">
        <v>7</v>
      </c>
      <c r="D6" s="92">
        <v>6049.1063900000017</v>
      </c>
      <c r="E6" s="92">
        <v>5501.3914300000006</v>
      </c>
      <c r="F6" s="93">
        <v>-9.0544772184111152E-2</v>
      </c>
      <c r="G6" s="92">
        <v>54856.12491000002</v>
      </c>
      <c r="H6" s="92">
        <v>49291.426960000048</v>
      </c>
      <c r="I6" s="59">
        <v>-0.10144168876547008</v>
      </c>
    </row>
    <row r="7" spans="2:9" x14ac:dyDescent="0.25">
      <c r="B7" s="30" t="s">
        <v>199</v>
      </c>
      <c r="C7" s="30" t="s">
        <v>200</v>
      </c>
      <c r="D7" s="92">
        <v>0</v>
      </c>
      <c r="E7" s="92">
        <v>0</v>
      </c>
      <c r="F7" s="103" t="s">
        <v>14</v>
      </c>
      <c r="G7" s="92">
        <v>41203.160459999999</v>
      </c>
      <c r="H7" s="92">
        <v>13882.3768</v>
      </c>
      <c r="I7" s="59">
        <v>-0.6630749523819417</v>
      </c>
    </row>
    <row r="8" spans="2:9" x14ac:dyDescent="0.25">
      <c r="B8" s="30" t="s">
        <v>10</v>
      </c>
      <c r="C8" s="30" t="s">
        <v>11</v>
      </c>
      <c r="D8" s="92">
        <v>509.69283000000001</v>
      </c>
      <c r="E8" s="92">
        <v>2288.23425</v>
      </c>
      <c r="F8" s="93">
        <v>3.4894377854991601</v>
      </c>
      <c r="G8" s="92">
        <v>5095.3172999999997</v>
      </c>
      <c r="H8" s="92">
        <v>6747.6520300000002</v>
      </c>
      <c r="I8" s="59">
        <v>0.32428495277418751</v>
      </c>
    </row>
    <row r="9" spans="2:9" x14ac:dyDescent="0.25">
      <c r="B9" s="30" t="s">
        <v>8</v>
      </c>
      <c r="C9" s="30" t="s">
        <v>9</v>
      </c>
      <c r="D9" s="92">
        <v>805.84942000000001</v>
      </c>
      <c r="E9" s="92">
        <v>911.41438000000016</v>
      </c>
      <c r="F9" s="93">
        <v>0.13099836939759807</v>
      </c>
      <c r="G9" s="92">
        <v>7944.6641800000034</v>
      </c>
      <c r="H9" s="92">
        <v>6299.2006299999985</v>
      </c>
      <c r="I9" s="59">
        <v>-0.20711555740043933</v>
      </c>
    </row>
    <row r="10" spans="2:9" ht="15.75" customHeight="1" x14ac:dyDescent="0.25">
      <c r="B10" s="169" t="s">
        <v>189</v>
      </c>
      <c r="C10" s="169"/>
      <c r="D10" s="92">
        <v>3200.6478300000012</v>
      </c>
      <c r="E10" s="92">
        <v>1372.7993699999993</v>
      </c>
      <c r="F10" s="93">
        <v>-0.57108702896563324</v>
      </c>
      <c r="G10" s="92">
        <v>75128.035630000028</v>
      </c>
      <c r="H10" s="92">
        <v>11261.00259</v>
      </c>
      <c r="I10" s="59">
        <v>-0.85010918366800381</v>
      </c>
    </row>
    <row r="11" spans="2:9" x14ac:dyDescent="0.25">
      <c r="B11" s="174" t="s">
        <v>20</v>
      </c>
      <c r="C11" s="174"/>
      <c r="D11" s="91">
        <v>2041772.8896400004</v>
      </c>
      <c r="E11" s="91">
        <v>2086196.1315200012</v>
      </c>
      <c r="F11" s="57">
        <v>2.1757190579522967E-2</v>
      </c>
      <c r="G11" s="91">
        <v>20127730.624489997</v>
      </c>
      <c r="H11" s="91">
        <v>17452249.839810003</v>
      </c>
      <c r="I11" s="82">
        <v>-0.13292510887564535</v>
      </c>
    </row>
    <row r="12" spans="2:9" x14ac:dyDescent="0.25">
      <c r="B12" s="168" t="s">
        <v>21</v>
      </c>
      <c r="C12" s="168"/>
      <c r="D12" s="94">
        <v>203938.59364999988</v>
      </c>
      <c r="E12" s="94">
        <v>164394.15487999999</v>
      </c>
      <c r="F12" s="61">
        <v>-0.19390365532218093</v>
      </c>
      <c r="G12" s="94">
        <v>1686545.4818800029</v>
      </c>
      <c r="H12" s="94">
        <v>1493479.4568199988</v>
      </c>
      <c r="I12" s="83">
        <v>-0.11447424758731806</v>
      </c>
    </row>
    <row r="13" spans="2:9" x14ac:dyDescent="0.25">
      <c r="B13" s="30" t="s">
        <v>22</v>
      </c>
      <c r="C13" s="30" t="s">
        <v>23</v>
      </c>
      <c r="D13" s="92">
        <v>190533.9207799999</v>
      </c>
      <c r="E13" s="92">
        <v>154541.16127000001</v>
      </c>
      <c r="F13" s="93">
        <v>-0.18890473340733352</v>
      </c>
      <c r="G13" s="92">
        <v>1540631.5468100028</v>
      </c>
      <c r="H13" s="92">
        <v>1357132.2627099988</v>
      </c>
      <c r="I13" s="59">
        <v>-0.11910653425210818</v>
      </c>
    </row>
    <row r="14" spans="2:9" x14ac:dyDescent="0.25">
      <c r="B14" s="30" t="s">
        <v>24</v>
      </c>
      <c r="C14" s="30" t="s">
        <v>25</v>
      </c>
      <c r="D14" s="92">
        <v>7242.9642400000002</v>
      </c>
      <c r="E14" s="92">
        <v>3811.9126400000005</v>
      </c>
      <c r="F14" s="93">
        <v>-0.47370820651739126</v>
      </c>
      <c r="G14" s="92">
        <v>84801.963540000055</v>
      </c>
      <c r="H14" s="92">
        <v>73859.005470000004</v>
      </c>
      <c r="I14" s="59">
        <v>-0.12904132891732384</v>
      </c>
    </row>
    <row r="15" spans="2:9" x14ac:dyDescent="0.25">
      <c r="B15" s="30" t="s">
        <v>26</v>
      </c>
      <c r="C15" s="30" t="s">
        <v>27</v>
      </c>
      <c r="D15" s="92">
        <v>1848.2707900000005</v>
      </c>
      <c r="E15" s="92">
        <v>1978.1003800000003</v>
      </c>
      <c r="F15" s="93">
        <v>7.0243814219452E-2</v>
      </c>
      <c r="G15" s="92">
        <v>14120.176939999994</v>
      </c>
      <c r="H15" s="92">
        <v>25257.565639999983</v>
      </c>
      <c r="I15" s="59">
        <v>0.78875702105755574</v>
      </c>
    </row>
    <row r="16" spans="2:9" x14ac:dyDescent="0.25">
      <c r="B16" s="30" t="s">
        <v>28</v>
      </c>
      <c r="C16" s="30" t="s">
        <v>29</v>
      </c>
      <c r="D16" s="92">
        <v>2600.5260900000007</v>
      </c>
      <c r="E16" s="92">
        <v>2239.0848900000005</v>
      </c>
      <c r="F16" s="93">
        <v>-0.1389877230572219</v>
      </c>
      <c r="G16" s="92">
        <v>21243.391309999999</v>
      </c>
      <c r="H16" s="92">
        <v>24877.024660000014</v>
      </c>
      <c r="I16" s="59">
        <v>0.17104770594182567</v>
      </c>
    </row>
    <row r="17" spans="2:16" x14ac:dyDescent="0.25">
      <c r="B17" s="169" t="s">
        <v>189</v>
      </c>
      <c r="C17" s="169"/>
      <c r="D17" s="92">
        <v>1712.9117499999788</v>
      </c>
      <c r="E17" s="92">
        <v>1823.8956999999746</v>
      </c>
      <c r="F17" s="93">
        <v>6.4792567392918582E-2</v>
      </c>
      <c r="G17" s="92">
        <v>25748.403280000079</v>
      </c>
      <c r="H17" s="92">
        <v>12353.598340000037</v>
      </c>
      <c r="I17" s="59">
        <v>-0.52021885762541165</v>
      </c>
    </row>
    <row r="18" spans="2:16" x14ac:dyDescent="0.25">
      <c r="B18" s="168" t="s">
        <v>36</v>
      </c>
      <c r="C18" s="168"/>
      <c r="D18" s="94">
        <v>791367.93515999976</v>
      </c>
      <c r="E18" s="94">
        <v>950280.34587000078</v>
      </c>
      <c r="F18" s="61">
        <v>0.20080723978015599</v>
      </c>
      <c r="G18" s="94">
        <v>8885965.1026000027</v>
      </c>
      <c r="H18" s="94">
        <v>7660099.7192300009</v>
      </c>
      <c r="I18" s="83">
        <v>-0.13795523268612858</v>
      </c>
    </row>
    <row r="19" spans="2:16" x14ac:dyDescent="0.25">
      <c r="B19" s="30" t="s">
        <v>37</v>
      </c>
      <c r="C19" s="30" t="s">
        <v>38</v>
      </c>
      <c r="D19" s="92">
        <v>744934.85787999979</v>
      </c>
      <c r="E19" s="92">
        <v>899370.78793000069</v>
      </c>
      <c r="F19" s="93">
        <v>0.20731467780888663</v>
      </c>
      <c r="G19" s="92">
        <v>8329344.5298300013</v>
      </c>
      <c r="H19" s="92">
        <v>7191460.00581</v>
      </c>
      <c r="I19" s="59">
        <v>-0.1366115328697089</v>
      </c>
    </row>
    <row r="20" spans="2:16" x14ac:dyDescent="0.25">
      <c r="B20" s="30" t="s">
        <v>39</v>
      </c>
      <c r="C20" s="30" t="s">
        <v>40</v>
      </c>
      <c r="D20" s="92">
        <v>46433.077279999947</v>
      </c>
      <c r="E20" s="92">
        <v>50909.557940000028</v>
      </c>
      <c r="F20" s="93">
        <v>9.6407150295167471E-2</v>
      </c>
      <c r="G20" s="92">
        <v>556611.44473000139</v>
      </c>
      <c r="H20" s="92">
        <v>468633.82138999976</v>
      </c>
      <c r="I20" s="59">
        <v>-0.15805931439781554</v>
      </c>
    </row>
    <row r="21" spans="2:16" x14ac:dyDescent="0.25">
      <c r="B21" s="169" t="s">
        <v>189</v>
      </c>
      <c r="C21" s="169"/>
      <c r="D21" s="104">
        <v>0</v>
      </c>
      <c r="E21" s="92">
        <v>5.8207660913467407E-11</v>
      </c>
      <c r="F21" s="103" t="s">
        <v>14</v>
      </c>
      <c r="G21" s="92">
        <v>9.1280399999814108</v>
      </c>
      <c r="H21" s="92">
        <v>5.8920300010940991</v>
      </c>
      <c r="I21" s="59">
        <v>-0.35451312646459721</v>
      </c>
    </row>
    <row r="22" spans="2:16" x14ac:dyDescent="0.25">
      <c r="B22" s="168" t="s">
        <v>41</v>
      </c>
      <c r="C22" s="168"/>
      <c r="D22" s="94">
        <v>1009179.2486000007</v>
      </c>
      <c r="E22" s="94">
        <v>952571.02932000055</v>
      </c>
      <c r="F22" s="61">
        <v>-5.609332470770758E-2</v>
      </c>
      <c r="G22" s="94">
        <v>8752764.8121499978</v>
      </c>
      <c r="H22" s="94">
        <v>7838405.4649500018</v>
      </c>
      <c r="I22" s="83">
        <v>-0.10446520234734789</v>
      </c>
    </row>
    <row r="23" spans="2:16" x14ac:dyDescent="0.25">
      <c r="B23" s="30" t="s">
        <v>42</v>
      </c>
      <c r="C23" s="30" t="s">
        <v>43</v>
      </c>
      <c r="D23" s="92">
        <v>435167.02289000084</v>
      </c>
      <c r="E23" s="92">
        <v>397005.88114000065</v>
      </c>
      <c r="F23" s="93">
        <v>-8.7693091945632906E-2</v>
      </c>
      <c r="G23" s="92">
        <v>3685839.0280299992</v>
      </c>
      <c r="H23" s="92">
        <v>3324667.605289998</v>
      </c>
      <c r="I23" s="59">
        <v>-9.7988930062699861E-2</v>
      </c>
    </row>
    <row r="24" spans="2:16" x14ac:dyDescent="0.25">
      <c r="B24" s="30" t="s">
        <v>44</v>
      </c>
      <c r="C24" s="30" t="s">
        <v>45</v>
      </c>
      <c r="D24" s="92">
        <v>232665.91474999997</v>
      </c>
      <c r="E24" s="92">
        <v>240396.15682999993</v>
      </c>
      <c r="F24" s="93">
        <v>3.3224643533652662E-2</v>
      </c>
      <c r="G24" s="92">
        <v>2045496.2195199989</v>
      </c>
      <c r="H24" s="92">
        <v>1849886.6340500037</v>
      </c>
      <c r="I24" s="59">
        <v>-9.5629404544144009E-2</v>
      </c>
    </row>
    <row r="25" spans="2:16" x14ac:dyDescent="0.25">
      <c r="B25" s="30" t="s">
        <v>46</v>
      </c>
      <c r="C25" s="30" t="s">
        <v>47</v>
      </c>
      <c r="D25" s="92">
        <v>80288.041269999987</v>
      </c>
      <c r="E25" s="92">
        <v>86951.37397000003</v>
      </c>
      <c r="F25" s="93">
        <v>8.2992841705926995E-2</v>
      </c>
      <c r="G25" s="92">
        <v>924974.45915999997</v>
      </c>
      <c r="H25" s="92">
        <v>747427.98065999965</v>
      </c>
      <c r="I25" s="59">
        <v>-0.19194743891764987</v>
      </c>
    </row>
    <row r="26" spans="2:16" x14ac:dyDescent="0.25">
      <c r="B26" s="30" t="s">
        <v>48</v>
      </c>
      <c r="C26" s="30" t="s">
        <v>49</v>
      </c>
      <c r="D26" s="92">
        <v>80656.091380000042</v>
      </c>
      <c r="E26" s="92">
        <v>82395.271569999968</v>
      </c>
      <c r="F26" s="93">
        <v>2.1562911867449897E-2</v>
      </c>
      <c r="G26" s="92">
        <v>755591.41695999983</v>
      </c>
      <c r="H26" s="92">
        <v>688699.50559000019</v>
      </c>
      <c r="I26" s="59">
        <v>-8.8529210190248661E-2</v>
      </c>
    </row>
    <row r="27" spans="2:16" x14ac:dyDescent="0.25">
      <c r="B27" s="30" t="s">
        <v>50</v>
      </c>
      <c r="C27" s="30" t="s">
        <v>51</v>
      </c>
      <c r="D27" s="92">
        <v>78661.478289999926</v>
      </c>
      <c r="E27" s="92">
        <v>61764.459469999994</v>
      </c>
      <c r="F27" s="93">
        <v>-0.21480677947223395</v>
      </c>
      <c r="G27" s="92">
        <v>650698.4781099984</v>
      </c>
      <c r="H27" s="92">
        <v>571296.44604999945</v>
      </c>
      <c r="I27" s="59">
        <v>-0.12202584565838849</v>
      </c>
    </row>
    <row r="28" spans="2:16" x14ac:dyDescent="0.25">
      <c r="B28" s="30" t="s">
        <v>52</v>
      </c>
      <c r="C28" s="30" t="s">
        <v>53</v>
      </c>
      <c r="D28" s="92">
        <v>76357.087500000009</v>
      </c>
      <c r="E28" s="92">
        <v>61075.76185000001</v>
      </c>
      <c r="F28" s="93">
        <v>-0.20012976071147287</v>
      </c>
      <c r="G28" s="92">
        <v>454822.00664000027</v>
      </c>
      <c r="H28" s="92">
        <v>412594.1056300003</v>
      </c>
      <c r="I28" s="59">
        <v>-9.2844894032192482E-2</v>
      </c>
    </row>
    <row r="29" spans="2:16" x14ac:dyDescent="0.25">
      <c r="B29" s="30" t="s">
        <v>54</v>
      </c>
      <c r="C29" s="30" t="s">
        <v>55</v>
      </c>
      <c r="D29" s="92">
        <v>16096.703830000009</v>
      </c>
      <c r="E29" s="92">
        <v>11527.051809999997</v>
      </c>
      <c r="F29" s="93">
        <v>-0.28388743858748189</v>
      </c>
      <c r="G29" s="92">
        <v>143990.47113000031</v>
      </c>
      <c r="H29" s="92">
        <v>117019.56528000021</v>
      </c>
      <c r="I29" s="59">
        <v>-0.18731035212496591</v>
      </c>
    </row>
    <row r="30" spans="2:16" x14ac:dyDescent="0.25">
      <c r="B30" s="167" t="s">
        <v>189</v>
      </c>
      <c r="C30" s="167"/>
      <c r="D30" s="92">
        <v>9286.9086899999274</v>
      </c>
      <c r="E30" s="92">
        <v>11455.072679999961</v>
      </c>
      <c r="F30" s="93">
        <v>0.23346455342397154</v>
      </c>
      <c r="G30" s="92">
        <v>91352.732600001269</v>
      </c>
      <c r="H30" s="92">
        <v>126813.62239999982</v>
      </c>
      <c r="I30" s="59">
        <v>0.38817546876532139</v>
      </c>
      <c r="K30" s="53"/>
      <c r="L30" s="53"/>
      <c r="M30" s="53"/>
      <c r="N30" s="53"/>
      <c r="O30" s="53"/>
      <c r="P30" s="53"/>
    </row>
    <row r="31" spans="2:16" x14ac:dyDescent="0.25">
      <c r="B31" s="168" t="s">
        <v>60</v>
      </c>
      <c r="C31" s="168"/>
      <c r="D31" s="94">
        <v>37287.112229999999</v>
      </c>
      <c r="E31" s="94">
        <v>18923.868050000001</v>
      </c>
      <c r="F31" s="61">
        <v>-0.49248233724105694</v>
      </c>
      <c r="G31" s="94">
        <v>799588.37320999999</v>
      </c>
      <c r="H31" s="94">
        <v>460197.53973000002</v>
      </c>
      <c r="I31" s="83">
        <v>-0.42445693915919913</v>
      </c>
    </row>
    <row r="32" spans="2:16" x14ac:dyDescent="0.25">
      <c r="B32" s="30" t="s">
        <v>61</v>
      </c>
      <c r="C32" s="30" t="s">
        <v>62</v>
      </c>
      <c r="D32" s="92">
        <v>34844.080110000003</v>
      </c>
      <c r="E32" s="92">
        <v>15198.206400000001</v>
      </c>
      <c r="F32" s="93">
        <v>-0.56382242400945959</v>
      </c>
      <c r="G32" s="92">
        <v>754192.20908000006</v>
      </c>
      <c r="H32" s="92">
        <v>425184.46020000003</v>
      </c>
      <c r="I32" s="59">
        <v>-0.4362385939803588</v>
      </c>
    </row>
    <row r="33" spans="2:9" x14ac:dyDescent="0.25">
      <c r="B33" s="30" t="s">
        <v>65</v>
      </c>
      <c r="C33" s="30" t="s">
        <v>66</v>
      </c>
      <c r="D33" s="92">
        <v>875.77964999999983</v>
      </c>
      <c r="E33" s="92">
        <v>2615.8968199999999</v>
      </c>
      <c r="F33" s="93">
        <v>1.986934921358358</v>
      </c>
      <c r="G33" s="92">
        <v>12300.288920000003</v>
      </c>
      <c r="H33" s="92">
        <v>11814.469510000008</v>
      </c>
      <c r="I33" s="59">
        <v>-3.9496585255819706E-2</v>
      </c>
    </row>
    <row r="34" spans="2:9" x14ac:dyDescent="0.25">
      <c r="B34" s="30" t="s">
        <v>63</v>
      </c>
      <c r="C34" s="30" t="s">
        <v>64</v>
      </c>
      <c r="D34" s="92">
        <v>1404.0107399999999</v>
      </c>
      <c r="E34" s="92">
        <v>681.04271000000006</v>
      </c>
      <c r="F34" s="93">
        <v>-0.51493055530330201</v>
      </c>
      <c r="G34" s="92">
        <v>12816.455709999997</v>
      </c>
      <c r="H34" s="92">
        <v>9351.0869399999974</v>
      </c>
      <c r="I34" s="59">
        <v>-0.27038432842990723</v>
      </c>
    </row>
    <row r="35" spans="2:9" x14ac:dyDescent="0.25">
      <c r="B35" s="30" t="s">
        <v>201</v>
      </c>
      <c r="C35" s="30" t="s">
        <v>202</v>
      </c>
      <c r="D35" s="104">
        <v>0</v>
      </c>
      <c r="E35" s="104">
        <v>0</v>
      </c>
      <c r="F35" s="103" t="s">
        <v>14</v>
      </c>
      <c r="G35" s="92">
        <v>12549.326330000002</v>
      </c>
      <c r="H35" s="92">
        <v>7919.8107699999991</v>
      </c>
      <c r="I35" s="59">
        <v>-0.36890550442798165</v>
      </c>
    </row>
    <row r="36" spans="2:9" x14ac:dyDescent="0.25">
      <c r="B36" s="167" t="s">
        <v>189</v>
      </c>
      <c r="C36" s="167"/>
      <c r="D36" s="53">
        <v>163.24172999999632</v>
      </c>
      <c r="E36" s="37">
        <v>428.72212000000002</v>
      </c>
      <c r="F36" s="93">
        <v>1.6263022328911221</v>
      </c>
      <c r="G36" s="37">
        <v>7730.0931699999292</v>
      </c>
      <c r="H36" s="37">
        <v>5927.7123099999817</v>
      </c>
      <c r="I36" s="59">
        <v>-0.2331641831944393</v>
      </c>
    </row>
    <row r="37" spans="2:9" x14ac:dyDescent="0.25">
      <c r="B37" s="169" t="s">
        <v>69</v>
      </c>
      <c r="C37" s="169"/>
      <c r="D37" s="104">
        <v>0</v>
      </c>
      <c r="E37" s="92">
        <v>26.733399999840913</v>
      </c>
      <c r="F37" s="103" t="s">
        <v>14</v>
      </c>
      <c r="G37" s="92">
        <v>2866.8546499944059</v>
      </c>
      <c r="H37" s="92">
        <v>67.659080001816619</v>
      </c>
      <c r="I37" s="59">
        <v>-0.97639954296184894</v>
      </c>
    </row>
    <row r="38" spans="2:9" x14ac:dyDescent="0.25">
      <c r="B38" s="174" t="s">
        <v>70</v>
      </c>
      <c r="C38" s="174"/>
      <c r="D38" s="91">
        <v>1803830.1729999997</v>
      </c>
      <c r="E38" s="91">
        <v>1677889.058389998</v>
      </c>
      <c r="F38" s="57">
        <v>-6.9818720462218195E-2</v>
      </c>
      <c r="G38" s="91">
        <v>14977035.547449993</v>
      </c>
      <c r="H38" s="91">
        <v>14007081.087720012</v>
      </c>
      <c r="I38" s="82">
        <v>-6.4762780101375012E-2</v>
      </c>
    </row>
    <row r="39" spans="2:9" x14ac:dyDescent="0.25">
      <c r="B39" s="30" t="s">
        <v>71</v>
      </c>
      <c r="C39" s="30" t="s">
        <v>72</v>
      </c>
      <c r="D39" s="92">
        <v>1176840.2089599993</v>
      </c>
      <c r="E39" s="92">
        <v>1119907.4889199988</v>
      </c>
      <c r="F39" s="93">
        <v>-4.8377612870920905E-2</v>
      </c>
      <c r="G39" s="92">
        <v>9553781.1053399928</v>
      </c>
      <c r="H39" s="92">
        <v>9209150.3929300066</v>
      </c>
      <c r="I39" s="59">
        <v>-3.6072703426014041E-2</v>
      </c>
    </row>
    <row r="40" spans="2:9" x14ac:dyDescent="0.25">
      <c r="B40" s="30" t="s">
        <v>73</v>
      </c>
      <c r="C40" s="30" t="s">
        <v>74</v>
      </c>
      <c r="D40" s="92">
        <v>190225.67201999991</v>
      </c>
      <c r="E40" s="92">
        <v>125797.21826000004</v>
      </c>
      <c r="F40" s="93">
        <v>-0.33869484111075188</v>
      </c>
      <c r="G40" s="92">
        <v>1254703.825530001</v>
      </c>
      <c r="H40" s="92">
        <v>1175633.835500001</v>
      </c>
      <c r="I40" s="59">
        <v>-6.3018848290033652E-2</v>
      </c>
    </row>
    <row r="41" spans="2:9" x14ac:dyDescent="0.25">
      <c r="B41" s="30" t="s">
        <v>75</v>
      </c>
      <c r="C41" s="30" t="s">
        <v>76</v>
      </c>
      <c r="D41" s="92">
        <v>141344.22330999991</v>
      </c>
      <c r="E41" s="92">
        <v>146403.16513999994</v>
      </c>
      <c r="F41" s="93">
        <v>3.5791641932932904E-2</v>
      </c>
      <c r="G41" s="92">
        <v>1488610.6348699972</v>
      </c>
      <c r="H41" s="92">
        <v>1161822.0970600008</v>
      </c>
      <c r="I41" s="59">
        <v>-0.21952586536407176</v>
      </c>
    </row>
    <row r="42" spans="2:9" x14ac:dyDescent="0.25">
      <c r="B42" s="30" t="s">
        <v>77</v>
      </c>
      <c r="C42" s="30" t="s">
        <v>78</v>
      </c>
      <c r="D42" s="92">
        <v>63782.016249999971</v>
      </c>
      <c r="E42" s="92">
        <v>62448.358359999962</v>
      </c>
      <c r="F42" s="93">
        <v>-2.0909622624230073E-2</v>
      </c>
      <c r="G42" s="92">
        <v>480770.62613000046</v>
      </c>
      <c r="H42" s="92">
        <v>522813.97586999921</v>
      </c>
      <c r="I42" s="59">
        <v>8.7449913648905461E-2</v>
      </c>
    </row>
    <row r="43" spans="2:9" x14ac:dyDescent="0.25">
      <c r="B43" s="30" t="s">
        <v>79</v>
      </c>
      <c r="C43" s="30" t="s">
        <v>80</v>
      </c>
      <c r="D43" s="92">
        <v>64431.215940000009</v>
      </c>
      <c r="E43" s="92">
        <v>55532.190029999991</v>
      </c>
      <c r="F43" s="93">
        <v>-0.13811668428370213</v>
      </c>
      <c r="G43" s="92">
        <v>521724.12048999988</v>
      </c>
      <c r="H43" s="92">
        <v>461531.91664000048</v>
      </c>
      <c r="I43" s="59">
        <v>-0.11537170984823795</v>
      </c>
    </row>
    <row r="44" spans="2:9" x14ac:dyDescent="0.25">
      <c r="B44" s="30" t="s">
        <v>81</v>
      </c>
      <c r="C44" s="30" t="s">
        <v>82</v>
      </c>
      <c r="D44" s="92">
        <v>38632.910669999983</v>
      </c>
      <c r="E44" s="92">
        <v>52086.77661999999</v>
      </c>
      <c r="F44" s="93">
        <v>0.34824883025051173</v>
      </c>
      <c r="G44" s="92">
        <v>411136.23040000012</v>
      </c>
      <c r="H44" s="92">
        <v>434623.51978999993</v>
      </c>
      <c r="I44" s="59">
        <v>5.71277539008146E-2</v>
      </c>
    </row>
    <row r="45" spans="2:9" x14ac:dyDescent="0.25">
      <c r="B45" s="30" t="s">
        <v>86</v>
      </c>
      <c r="C45" s="30" t="s">
        <v>87</v>
      </c>
      <c r="D45" s="92">
        <v>25332.29566</v>
      </c>
      <c r="E45" s="92">
        <v>22618.395520000035</v>
      </c>
      <c r="F45" s="93">
        <v>-0.1071320253175967</v>
      </c>
      <c r="G45" s="92">
        <v>166385.17447000009</v>
      </c>
      <c r="H45" s="92">
        <v>198225.89819000004</v>
      </c>
      <c r="I45" s="59">
        <v>0.19136755315745371</v>
      </c>
    </row>
    <row r="46" spans="2:9" x14ac:dyDescent="0.25">
      <c r="B46" s="30" t="s">
        <v>85</v>
      </c>
      <c r="C46" s="30" t="s">
        <v>85</v>
      </c>
      <c r="D46" s="92">
        <v>23619.625729999971</v>
      </c>
      <c r="E46" s="92">
        <v>20961.51096</v>
      </c>
      <c r="F46" s="93">
        <v>-0.11253839499344066</v>
      </c>
      <c r="G46" s="92">
        <v>208286.31497999985</v>
      </c>
      <c r="H46" s="92">
        <v>184327.01523999998</v>
      </c>
      <c r="I46" s="59">
        <v>-0.11503059978904759</v>
      </c>
    </row>
    <row r="47" spans="2:9" x14ac:dyDescent="0.25">
      <c r="B47" s="30" t="s">
        <v>90</v>
      </c>
      <c r="C47" s="30" t="s">
        <v>91</v>
      </c>
      <c r="D47" s="92">
        <v>26027.130630000014</v>
      </c>
      <c r="E47" s="92">
        <v>16749.209109999989</v>
      </c>
      <c r="F47" s="93">
        <v>-0.35647116279909419</v>
      </c>
      <c r="G47" s="92">
        <v>238140.64208999978</v>
      </c>
      <c r="H47" s="92">
        <v>129389.34861999999</v>
      </c>
      <c r="I47" s="59">
        <v>-0.45666834739153739</v>
      </c>
    </row>
    <row r="48" spans="2:9" x14ac:dyDescent="0.25">
      <c r="B48" s="30" t="s">
        <v>83</v>
      </c>
      <c r="C48" s="30" t="s">
        <v>84</v>
      </c>
      <c r="D48" s="92">
        <v>10379.206119999992</v>
      </c>
      <c r="E48" s="92">
        <v>8435.5910599999952</v>
      </c>
      <c r="F48" s="93">
        <v>-0.18726047421438027</v>
      </c>
      <c r="G48" s="92">
        <v>119563.91868000015</v>
      </c>
      <c r="H48" s="92">
        <v>124342.57308</v>
      </c>
      <c r="I48" s="59">
        <v>3.9967361832539162E-2</v>
      </c>
    </row>
    <row r="49" spans="2:9" x14ac:dyDescent="0.25">
      <c r="B49" s="30" t="s">
        <v>88</v>
      </c>
      <c r="C49" s="30" t="s">
        <v>89</v>
      </c>
      <c r="D49" s="92">
        <v>11265.502659999995</v>
      </c>
      <c r="E49" s="92">
        <v>15903.946250000006</v>
      </c>
      <c r="F49" s="93">
        <v>0.41173871508366533</v>
      </c>
      <c r="G49" s="92">
        <v>126131.68897999996</v>
      </c>
      <c r="H49" s="92">
        <v>116399.29500999986</v>
      </c>
      <c r="I49" s="59">
        <v>-7.7160577557502788E-2</v>
      </c>
    </row>
    <row r="50" spans="2:9" x14ac:dyDescent="0.25">
      <c r="B50" s="30" t="s">
        <v>100</v>
      </c>
      <c r="C50" s="30" t="s">
        <v>101</v>
      </c>
      <c r="D50" s="92">
        <v>9427.9768300000014</v>
      </c>
      <c r="E50" s="92">
        <v>3929.7132000000006</v>
      </c>
      <c r="F50" s="93">
        <v>-0.58318595061714851</v>
      </c>
      <c r="G50" s="92">
        <v>55845.750289999982</v>
      </c>
      <c r="H50" s="92">
        <v>48434.75542999999</v>
      </c>
      <c r="I50" s="59">
        <v>-0.13270472366322636</v>
      </c>
    </row>
    <row r="51" spans="2:9" x14ac:dyDescent="0.25">
      <c r="B51" s="30" t="s">
        <v>94</v>
      </c>
      <c r="C51" s="30" t="s">
        <v>95</v>
      </c>
      <c r="D51" s="92">
        <v>4451.2188599999981</v>
      </c>
      <c r="E51" s="92">
        <v>4986.0714900000012</v>
      </c>
      <c r="F51" s="93">
        <v>0.12015869064681382</v>
      </c>
      <c r="G51" s="92">
        <v>35435.319630000013</v>
      </c>
      <c r="H51" s="92">
        <v>48307.15760000002</v>
      </c>
      <c r="I51" s="59">
        <v>0.36324881797037717</v>
      </c>
    </row>
    <row r="52" spans="2:9" x14ac:dyDescent="0.25">
      <c r="B52" s="30" t="s">
        <v>96</v>
      </c>
      <c r="C52" s="30" t="s">
        <v>97</v>
      </c>
      <c r="D52" s="92">
        <v>4159.8532399999986</v>
      </c>
      <c r="E52" s="92">
        <v>5705.9525800000019</v>
      </c>
      <c r="F52" s="93">
        <v>0.37167160733776367</v>
      </c>
      <c r="G52" s="92">
        <v>50332.622989999996</v>
      </c>
      <c r="H52" s="92">
        <v>42250.24273000002</v>
      </c>
      <c r="I52" s="59">
        <v>-0.16057935747965629</v>
      </c>
    </row>
    <row r="53" spans="2:9" x14ac:dyDescent="0.25">
      <c r="B53" s="30" t="s">
        <v>102</v>
      </c>
      <c r="C53" s="30" t="s">
        <v>103</v>
      </c>
      <c r="D53" s="92">
        <v>3364.2225599999992</v>
      </c>
      <c r="E53" s="92">
        <v>4975.3433699999996</v>
      </c>
      <c r="F53" s="93">
        <v>0.47889840260746624</v>
      </c>
      <c r="G53" s="92">
        <v>35273.810660000017</v>
      </c>
      <c r="H53" s="92">
        <v>33583.592199999985</v>
      </c>
      <c r="I53" s="59">
        <v>-4.7917092833883006E-2</v>
      </c>
    </row>
    <row r="54" spans="2:9" x14ac:dyDescent="0.25">
      <c r="B54" s="30" t="s">
        <v>92</v>
      </c>
      <c r="C54" s="30" t="s">
        <v>93</v>
      </c>
      <c r="D54" s="92">
        <v>3313.3870399999992</v>
      </c>
      <c r="E54" s="92">
        <v>3913.8932200000008</v>
      </c>
      <c r="F54" s="93">
        <v>0.18123635203208915</v>
      </c>
      <c r="G54" s="92">
        <v>31776.055350000017</v>
      </c>
      <c r="H54" s="92">
        <v>29913.186899999993</v>
      </c>
      <c r="I54" s="59">
        <v>-5.8624912044031377E-2</v>
      </c>
    </row>
    <row r="55" spans="2:9" x14ac:dyDescent="0.25">
      <c r="B55" s="30" t="s">
        <v>98</v>
      </c>
      <c r="C55" s="30" t="s">
        <v>99</v>
      </c>
      <c r="D55" s="92">
        <v>1845.9583899999993</v>
      </c>
      <c r="E55" s="92">
        <v>2702.6769800000006</v>
      </c>
      <c r="F55" s="93">
        <v>0.46410503868399849</v>
      </c>
      <c r="G55" s="92">
        <v>16968.231520000012</v>
      </c>
      <c r="H55" s="92">
        <v>22184.823170000007</v>
      </c>
      <c r="I55" s="59">
        <v>0.30743284259478276</v>
      </c>
    </row>
    <row r="56" spans="2:9" x14ac:dyDescent="0.25">
      <c r="B56" s="30" t="s">
        <v>104</v>
      </c>
      <c r="C56" s="30" t="s">
        <v>105</v>
      </c>
      <c r="D56" s="92">
        <v>2744.9896900000022</v>
      </c>
      <c r="E56" s="92">
        <v>1484.3476199999991</v>
      </c>
      <c r="F56" s="93">
        <v>-0.4592520236387489</v>
      </c>
      <c r="G56" s="92">
        <v>30157.275120000006</v>
      </c>
      <c r="H56" s="92">
        <v>19860.515360000019</v>
      </c>
      <c r="I56" s="59">
        <v>-0.34143534914967427</v>
      </c>
    </row>
    <row r="57" spans="2:9" x14ac:dyDescent="0.25">
      <c r="B57" s="167" t="s">
        <v>189</v>
      </c>
      <c r="C57" s="167"/>
      <c r="D57" s="37">
        <v>2642.5584400006392</v>
      </c>
      <c r="E57" s="37">
        <v>3347.2096999993205</v>
      </c>
      <c r="F57" s="93">
        <v>0.26665493914242855</v>
      </c>
      <c r="G57" s="37">
        <v>152012.19993000157</v>
      </c>
      <c r="H57" s="37">
        <v>44286.946400004745</v>
      </c>
      <c r="I57" s="59">
        <v>-0.70866189410851266</v>
      </c>
    </row>
    <row r="58" spans="2:9" x14ac:dyDescent="0.25">
      <c r="B58" s="174" t="s">
        <v>110</v>
      </c>
      <c r="C58" s="174"/>
      <c r="D58" s="91">
        <v>836921.45884999959</v>
      </c>
      <c r="E58" s="91">
        <v>754229.35361000022</v>
      </c>
      <c r="F58" s="57">
        <v>-9.880509618384653E-2</v>
      </c>
      <c r="G58" s="91">
        <v>7069207.6294499934</v>
      </c>
      <c r="H58" s="91">
        <v>7127992.812549999</v>
      </c>
      <c r="I58" s="82">
        <v>8.3156679194297881E-3</v>
      </c>
    </row>
    <row r="59" spans="2:9" x14ac:dyDescent="0.25">
      <c r="B59" s="30" t="s">
        <v>111</v>
      </c>
      <c r="C59" s="30" t="s">
        <v>112</v>
      </c>
      <c r="D59" s="92">
        <v>202292.44912000006</v>
      </c>
      <c r="E59" s="92">
        <v>192756.7815300003</v>
      </c>
      <c r="F59" s="93">
        <v>-4.7138030269944467E-2</v>
      </c>
      <c r="G59" s="92">
        <v>1725076.03146</v>
      </c>
      <c r="H59" s="92">
        <v>1613152.982639998</v>
      </c>
      <c r="I59" s="59">
        <v>-6.4880067184793652E-2</v>
      </c>
    </row>
    <row r="60" spans="2:9" x14ac:dyDescent="0.25">
      <c r="B60" s="30" t="s">
        <v>113</v>
      </c>
      <c r="C60" s="30" t="s">
        <v>114</v>
      </c>
      <c r="D60" s="92">
        <v>149112.55622000006</v>
      </c>
      <c r="E60" s="92">
        <v>124100.11934999995</v>
      </c>
      <c r="F60" s="93">
        <v>-0.16774198970271062</v>
      </c>
      <c r="G60" s="92">
        <v>1109362.3625299982</v>
      </c>
      <c r="H60" s="92">
        <v>1170267.9726400019</v>
      </c>
      <c r="I60" s="59">
        <v>5.4901457059624008E-2</v>
      </c>
    </row>
    <row r="61" spans="2:9" x14ac:dyDescent="0.25">
      <c r="B61" s="30" t="s">
        <v>117</v>
      </c>
      <c r="C61" s="30" t="s">
        <v>118</v>
      </c>
      <c r="D61" s="92">
        <v>72599.789659999951</v>
      </c>
      <c r="E61" s="92">
        <v>86852.444200000013</v>
      </c>
      <c r="F61" s="93">
        <v>0.19631812442912347</v>
      </c>
      <c r="G61" s="92">
        <v>762469.75673999998</v>
      </c>
      <c r="H61" s="92">
        <v>822797.10991999856</v>
      </c>
      <c r="I61" s="59">
        <v>7.9120978434519124E-2</v>
      </c>
    </row>
    <row r="62" spans="2:9" x14ac:dyDescent="0.25">
      <c r="B62" s="30" t="s">
        <v>115</v>
      </c>
      <c r="C62" s="30" t="s">
        <v>116</v>
      </c>
      <c r="D62" s="92">
        <v>106456.77099999992</v>
      </c>
      <c r="E62" s="92">
        <v>92962.423290000108</v>
      </c>
      <c r="F62" s="93">
        <v>-0.12675894246313205</v>
      </c>
      <c r="G62" s="92">
        <v>912870.94347999687</v>
      </c>
      <c r="H62" s="92">
        <v>784298.50825000077</v>
      </c>
      <c r="I62" s="59">
        <v>-0.14084404389065039</v>
      </c>
    </row>
    <row r="63" spans="2:9" x14ac:dyDescent="0.25">
      <c r="B63" s="30" t="s">
        <v>121</v>
      </c>
      <c r="C63" s="30" t="s">
        <v>122</v>
      </c>
      <c r="D63" s="92">
        <v>29771.362259999994</v>
      </c>
      <c r="E63" s="92">
        <v>27638.880639999978</v>
      </c>
      <c r="F63" s="93">
        <v>-7.1628620866474826E-2</v>
      </c>
      <c r="G63" s="92">
        <v>256278.49935000014</v>
      </c>
      <c r="H63" s="92">
        <v>371989.51302999974</v>
      </c>
      <c r="I63" s="59">
        <v>0.45150496032042392</v>
      </c>
    </row>
    <row r="64" spans="2:9" x14ac:dyDescent="0.25">
      <c r="B64" s="30" t="s">
        <v>119</v>
      </c>
      <c r="C64" s="30" t="s">
        <v>120</v>
      </c>
      <c r="D64" s="92">
        <v>45988.541629999942</v>
      </c>
      <c r="E64" s="92">
        <v>38396.326109999958</v>
      </c>
      <c r="F64" s="93">
        <v>-0.16508928639405504</v>
      </c>
      <c r="G64" s="92">
        <v>393477.66506999976</v>
      </c>
      <c r="H64" s="92">
        <v>353395.79170999961</v>
      </c>
      <c r="I64" s="59">
        <v>-0.10186568874975298</v>
      </c>
    </row>
    <row r="65" spans="2:9" x14ac:dyDescent="0.25">
      <c r="B65" s="30" t="s">
        <v>125</v>
      </c>
      <c r="C65" s="30" t="s">
        <v>126</v>
      </c>
      <c r="D65" s="92">
        <v>32473.34174</v>
      </c>
      <c r="E65" s="92">
        <v>25416.202389999973</v>
      </c>
      <c r="F65" s="93">
        <v>-0.21732100769004584</v>
      </c>
      <c r="G65" s="92">
        <v>272184.88077000057</v>
      </c>
      <c r="H65" s="92">
        <v>267829.57222000021</v>
      </c>
      <c r="I65" s="59">
        <v>-1.6001287572180219E-2</v>
      </c>
    </row>
    <row r="66" spans="2:9" x14ac:dyDescent="0.25">
      <c r="B66" s="30" t="s">
        <v>131</v>
      </c>
      <c r="C66" s="30" t="s">
        <v>132</v>
      </c>
      <c r="D66" s="92">
        <v>13516.80015999999</v>
      </c>
      <c r="E66" s="92">
        <v>13477.361500000003</v>
      </c>
      <c r="F66" s="93">
        <v>-2.9177512083589981E-3</v>
      </c>
      <c r="G66" s="92">
        <v>131119.69900000011</v>
      </c>
      <c r="H66" s="92">
        <v>252161.85390999995</v>
      </c>
      <c r="I66" s="59">
        <v>0.92314240982203399</v>
      </c>
    </row>
    <row r="67" spans="2:9" x14ac:dyDescent="0.25">
      <c r="B67" s="30" t="s">
        <v>123</v>
      </c>
      <c r="C67" s="30" t="s">
        <v>124</v>
      </c>
      <c r="D67" s="92">
        <v>26901.083780000012</v>
      </c>
      <c r="E67" s="92">
        <v>23486.62039</v>
      </c>
      <c r="F67" s="93">
        <v>-0.12692661076125647</v>
      </c>
      <c r="G67" s="92">
        <v>272053.51844999974</v>
      </c>
      <c r="H67" s="92">
        <v>233599.13338999997</v>
      </c>
      <c r="I67" s="59">
        <v>-0.14134860405074023</v>
      </c>
    </row>
    <row r="68" spans="2:9" x14ac:dyDescent="0.25">
      <c r="B68" s="30" t="s">
        <v>127</v>
      </c>
      <c r="C68" s="30" t="s">
        <v>128</v>
      </c>
      <c r="D68" s="92">
        <v>39273.179099999965</v>
      </c>
      <c r="E68" s="92">
        <v>14747.718059999999</v>
      </c>
      <c r="F68" s="93">
        <v>-0.62448372151262865</v>
      </c>
      <c r="G68" s="92">
        <v>209762.48304000011</v>
      </c>
      <c r="H68" s="92">
        <v>206520.0986099999</v>
      </c>
      <c r="I68" s="59">
        <v>-1.5457408698684746E-2</v>
      </c>
    </row>
    <row r="69" spans="2:9" x14ac:dyDescent="0.25">
      <c r="B69" s="30" t="s">
        <v>129</v>
      </c>
      <c r="C69" s="30" t="s">
        <v>130</v>
      </c>
      <c r="D69" s="92">
        <v>17525.443339999983</v>
      </c>
      <c r="E69" s="92">
        <v>16756.363970000006</v>
      </c>
      <c r="F69" s="93">
        <v>-4.3883589994247664E-2</v>
      </c>
      <c r="G69" s="92">
        <v>225334.72339999976</v>
      </c>
      <c r="H69" s="92">
        <v>188943.05992000006</v>
      </c>
      <c r="I69" s="59">
        <v>-0.16150046886204728</v>
      </c>
    </row>
    <row r="70" spans="2:9" x14ac:dyDescent="0.25">
      <c r="B70" s="30" t="s">
        <v>137</v>
      </c>
      <c r="C70" s="30" t="s">
        <v>138</v>
      </c>
      <c r="D70" s="92">
        <v>7792.4850599999991</v>
      </c>
      <c r="E70" s="92">
        <v>24130.880169999993</v>
      </c>
      <c r="F70" s="93">
        <v>2.0966861000308414</v>
      </c>
      <c r="G70" s="92">
        <v>102835.24016</v>
      </c>
      <c r="H70" s="92">
        <v>98647.426299999963</v>
      </c>
      <c r="I70" s="59">
        <v>-4.0723528758082092E-2</v>
      </c>
    </row>
    <row r="71" spans="2:9" x14ac:dyDescent="0.25">
      <c r="B71" s="30" t="s">
        <v>135</v>
      </c>
      <c r="C71" s="30" t="s">
        <v>136</v>
      </c>
      <c r="D71" s="92">
        <v>9238.2219300000015</v>
      </c>
      <c r="E71" s="92">
        <v>11781.700660000011</v>
      </c>
      <c r="F71" s="93">
        <v>0.27532124138957653</v>
      </c>
      <c r="G71" s="92">
        <v>85276.287680000067</v>
      </c>
      <c r="H71" s="92">
        <v>97005.732950000049</v>
      </c>
      <c r="I71" s="59">
        <v>0.13754638703334293</v>
      </c>
    </row>
    <row r="72" spans="2:9" x14ac:dyDescent="0.25">
      <c r="B72" s="30" t="s">
        <v>133</v>
      </c>
      <c r="C72" s="30" t="s">
        <v>134</v>
      </c>
      <c r="D72" s="92">
        <v>3390.5769400000004</v>
      </c>
      <c r="E72" s="92">
        <v>7151.5411900000008</v>
      </c>
      <c r="F72" s="93">
        <v>1.1092402020524565</v>
      </c>
      <c r="G72" s="92">
        <v>48113.690349999997</v>
      </c>
      <c r="H72" s="92">
        <v>82669.751710000084</v>
      </c>
      <c r="I72" s="59">
        <v>0.71821681331496723</v>
      </c>
    </row>
    <row r="73" spans="2:9" x14ac:dyDescent="0.25">
      <c r="B73" s="30" t="s">
        <v>139</v>
      </c>
      <c r="C73" s="30" t="s">
        <v>140</v>
      </c>
      <c r="D73" s="92">
        <v>6702.4757900000022</v>
      </c>
      <c r="E73" s="92">
        <v>9123.3215000000018</v>
      </c>
      <c r="F73" s="93">
        <v>0.36118678915809987</v>
      </c>
      <c r="G73" s="92">
        <v>79893.827070000043</v>
      </c>
      <c r="H73" s="92">
        <v>67128.290560000038</v>
      </c>
      <c r="I73" s="59">
        <v>-0.15978126193423317</v>
      </c>
    </row>
    <row r="74" spans="2:9" x14ac:dyDescent="0.25">
      <c r="B74" s="30" t="s">
        <v>141</v>
      </c>
      <c r="C74" s="30" t="s">
        <v>142</v>
      </c>
      <c r="D74" s="92">
        <v>3780.5934799999995</v>
      </c>
      <c r="E74" s="92">
        <v>3655.0834300000015</v>
      </c>
      <c r="F74" s="93">
        <v>-3.3198504590342272E-2</v>
      </c>
      <c r="G74" s="92">
        <v>35936.690970000054</v>
      </c>
      <c r="H74" s="92">
        <v>41340.466679999983</v>
      </c>
      <c r="I74" s="59">
        <v>0.1503693179350041</v>
      </c>
    </row>
    <row r="75" spans="2:9" x14ac:dyDescent="0.25">
      <c r="B75" s="30" t="s">
        <v>147</v>
      </c>
      <c r="C75" s="30" t="s">
        <v>148</v>
      </c>
      <c r="D75" s="92">
        <v>1837.6079299999999</v>
      </c>
      <c r="E75" s="92">
        <v>1875.8760399999994</v>
      </c>
      <c r="F75" s="93">
        <v>2.0824959108660099E-2</v>
      </c>
      <c r="G75" s="92">
        <v>14858.776180000004</v>
      </c>
      <c r="H75" s="92">
        <v>29713.279840000003</v>
      </c>
      <c r="I75" s="59">
        <v>0.99971245814942977</v>
      </c>
    </row>
    <row r="76" spans="2:9" x14ac:dyDescent="0.25">
      <c r="B76" s="30" t="s">
        <v>143</v>
      </c>
      <c r="C76" s="30" t="s">
        <v>144</v>
      </c>
      <c r="D76" s="92">
        <v>1513.5191200000004</v>
      </c>
      <c r="E76" s="92">
        <v>1408.2583299999999</v>
      </c>
      <c r="F76" s="93">
        <v>-6.9547050056427751E-2</v>
      </c>
      <c r="G76" s="92">
        <v>10264.308280000005</v>
      </c>
      <c r="H76" s="92">
        <v>20700.040659999995</v>
      </c>
      <c r="I76" s="59">
        <v>1.0167009890314778</v>
      </c>
    </row>
    <row r="77" spans="2:9" x14ac:dyDescent="0.25">
      <c r="B77" s="175" t="s">
        <v>190</v>
      </c>
      <c r="C77" s="175"/>
      <c r="D77" s="105">
        <v>7339.0972699998456</v>
      </c>
      <c r="E77" s="105">
        <v>4907.9859199998582</v>
      </c>
      <c r="F77" s="93">
        <v>-0.33125482066271056</v>
      </c>
      <c r="G77" s="105">
        <v>45833.841159997908</v>
      </c>
      <c r="H77" s="105">
        <v>62309.766310000676</v>
      </c>
      <c r="I77" s="59">
        <v>0.35947074766193388</v>
      </c>
    </row>
    <row r="78" spans="2:9" x14ac:dyDescent="0.25">
      <c r="B78" s="175" t="s">
        <v>152</v>
      </c>
      <c r="C78" s="175"/>
      <c r="D78" s="105">
        <v>777505.89552999963</v>
      </c>
      <c r="E78" s="105">
        <v>720625.88867000013</v>
      </c>
      <c r="F78" s="93">
        <v>-7.3157010367395747E-2</v>
      </c>
      <c r="G78" s="105">
        <v>6693003.2251399932</v>
      </c>
      <c r="H78" s="105">
        <v>6764470.3512500003</v>
      </c>
      <c r="I78" s="59">
        <v>1.0677886100751464E-2</v>
      </c>
    </row>
    <row r="79" spans="2:9" x14ac:dyDescent="0.25">
      <c r="B79" s="30" t="s">
        <v>153</v>
      </c>
      <c r="C79" s="30" t="s">
        <v>154</v>
      </c>
      <c r="D79" s="92">
        <v>30206.204000000009</v>
      </c>
      <c r="E79" s="92">
        <v>16624.788849999986</v>
      </c>
      <c r="F79" s="93">
        <v>-0.44962336710696976</v>
      </c>
      <c r="G79" s="92">
        <v>203036.5864799995</v>
      </c>
      <c r="H79" s="92">
        <v>174109.8907800001</v>
      </c>
      <c r="I79" s="59">
        <v>-0.1424703606453159</v>
      </c>
    </row>
    <row r="80" spans="2:9" x14ac:dyDescent="0.25">
      <c r="B80" s="30" t="s">
        <v>155</v>
      </c>
      <c r="C80" s="30" t="s">
        <v>156</v>
      </c>
      <c r="D80" s="92">
        <v>21434.30378999998</v>
      </c>
      <c r="E80" s="92">
        <v>8078.9590499999995</v>
      </c>
      <c r="F80" s="93">
        <v>-0.62308274021154908</v>
      </c>
      <c r="G80" s="92">
        <v>67129.326569999932</v>
      </c>
      <c r="H80" s="92">
        <v>124360.15546999993</v>
      </c>
      <c r="I80" s="59">
        <v>0.85254585177942821</v>
      </c>
    </row>
    <row r="81" spans="2:10" x14ac:dyDescent="0.25">
      <c r="B81" s="30" t="s">
        <v>159</v>
      </c>
      <c r="C81" s="30" t="s">
        <v>160</v>
      </c>
      <c r="D81" s="92">
        <v>5530.324169999999</v>
      </c>
      <c r="E81" s="92">
        <v>7272.4545100000005</v>
      </c>
      <c r="F81" s="93">
        <v>0.31501414500264308</v>
      </c>
      <c r="G81" s="92">
        <v>51486.154970000003</v>
      </c>
      <c r="H81" s="92">
        <v>38225.716329999996</v>
      </c>
      <c r="I81" s="59">
        <v>-0.25755348496555258</v>
      </c>
    </row>
    <row r="82" spans="2:10" x14ac:dyDescent="0.25">
      <c r="B82" s="30" t="s">
        <v>157</v>
      </c>
      <c r="C82" s="30" t="s">
        <v>158</v>
      </c>
      <c r="D82" s="92">
        <v>201.21149</v>
      </c>
      <c r="E82" s="92">
        <v>440.94786000000005</v>
      </c>
      <c r="F82" s="93">
        <v>1.1914646126819102</v>
      </c>
      <c r="G82" s="92">
        <v>2769.0674700000004</v>
      </c>
      <c r="H82" s="92">
        <v>14737.619949999997</v>
      </c>
      <c r="I82" s="59">
        <v>4.3222321628732274</v>
      </c>
    </row>
    <row r="83" spans="2:10" x14ac:dyDescent="0.25">
      <c r="B83" s="167" t="s">
        <v>189</v>
      </c>
      <c r="C83" s="167"/>
      <c r="D83" s="92">
        <v>2043.5198699999698</v>
      </c>
      <c r="E83" s="92">
        <v>1186.3146700001064</v>
      </c>
      <c r="F83" s="93">
        <v>-0.41947485443333421</v>
      </c>
      <c r="G83" s="92">
        <v>51783.268820000689</v>
      </c>
      <c r="H83" s="92">
        <v>12089.078769998665</v>
      </c>
      <c r="I83" s="59">
        <v>-0.76654469589356256</v>
      </c>
    </row>
    <row r="84" spans="2:10" x14ac:dyDescent="0.25">
      <c r="B84" s="174" t="s">
        <v>161</v>
      </c>
      <c r="C84" s="174"/>
      <c r="D84" s="91">
        <v>33963.761869999988</v>
      </c>
      <c r="E84" s="91">
        <v>36793.96520999998</v>
      </c>
      <c r="F84" s="57">
        <v>8.333009019533541E-2</v>
      </c>
      <c r="G84" s="91">
        <v>282959.13677999977</v>
      </c>
      <c r="H84" s="91">
        <v>310006.71783000027</v>
      </c>
      <c r="I84" s="82">
        <v>9.5588293623577E-2</v>
      </c>
    </row>
    <row r="85" spans="2:10" x14ac:dyDescent="0.25">
      <c r="B85" s="30" t="s">
        <v>162</v>
      </c>
      <c r="C85" s="30" t="s">
        <v>163</v>
      </c>
      <c r="D85" s="92">
        <v>24973.289529999995</v>
      </c>
      <c r="E85" s="92">
        <v>30382.653509999986</v>
      </c>
      <c r="F85" s="93">
        <v>0.21660598510668019</v>
      </c>
      <c r="G85" s="92">
        <v>195676.25740999979</v>
      </c>
      <c r="H85" s="92">
        <v>249663.97175000035</v>
      </c>
      <c r="I85" s="59">
        <v>0.27590324475023192</v>
      </c>
    </row>
    <row r="86" spans="2:10" x14ac:dyDescent="0.25">
      <c r="B86" s="30" t="s">
        <v>164</v>
      </c>
      <c r="C86" s="30" t="s">
        <v>165</v>
      </c>
      <c r="D86" s="92">
        <v>8967.7321599999977</v>
      </c>
      <c r="E86" s="92">
        <v>6360.9719899999964</v>
      </c>
      <c r="F86" s="93">
        <v>-0.29068220632494918</v>
      </c>
      <c r="G86" s="92">
        <v>86999.819200000013</v>
      </c>
      <c r="H86" s="92">
        <v>59760.415829999947</v>
      </c>
      <c r="I86" s="59">
        <v>-0.31309724112622134</v>
      </c>
    </row>
    <row r="87" spans="2:10" x14ac:dyDescent="0.25">
      <c r="B87" s="167" t="s">
        <v>189</v>
      </c>
      <c r="C87" s="167"/>
      <c r="D87" s="92">
        <v>22.740179999995235</v>
      </c>
      <c r="E87" s="92">
        <v>50.339709999998377</v>
      </c>
      <c r="F87" s="93">
        <v>1.2136900411522216</v>
      </c>
      <c r="G87" s="92">
        <v>283.06016999996791</v>
      </c>
      <c r="H87" s="92">
        <v>582.33024999997724</v>
      </c>
      <c r="I87" s="59">
        <v>1.0572666581809911</v>
      </c>
    </row>
    <row r="88" spans="2:10" x14ac:dyDescent="0.25">
      <c r="B88" s="40" t="s">
        <v>204</v>
      </c>
      <c r="C88" s="40"/>
      <c r="D88" s="94">
        <v>61785.000619999999</v>
      </c>
      <c r="E88" s="94">
        <v>62626.01867999995</v>
      </c>
      <c r="F88" s="93">
        <v>1.3612010221906692E-2</v>
      </c>
      <c r="G88" s="94">
        <v>482912.39060000068</v>
      </c>
      <c r="H88" s="94">
        <v>524482.01787000021</v>
      </c>
      <c r="I88" s="59">
        <v>8.6081094788955023E-2</v>
      </c>
    </row>
    <row r="89" spans="2:10" x14ac:dyDescent="0.25">
      <c r="B89" s="176" t="s">
        <v>167</v>
      </c>
      <c r="C89" s="176"/>
      <c r="D89" s="96">
        <v>4788838.5804499974</v>
      </c>
      <c r="E89" s="96">
        <v>4627808.3668399993</v>
      </c>
      <c r="F89" s="97">
        <v>-3.362615191653974E-2</v>
      </c>
      <c r="G89" s="96">
        <v>43124072.631249972</v>
      </c>
      <c r="H89" s="96">
        <v>39509294.134789988</v>
      </c>
      <c r="I89" s="88">
        <v>-8.3822753184042378E-2</v>
      </c>
    </row>
    <row r="90" spans="2:10" x14ac:dyDescent="0.25">
      <c r="B90" s="89" t="s">
        <v>212</v>
      </c>
    </row>
    <row r="91" spans="2:10" x14ac:dyDescent="0.25">
      <c r="B91" s="89" t="s">
        <v>213</v>
      </c>
    </row>
    <row r="92" spans="2:10" x14ac:dyDescent="0.25">
      <c r="B92" s="89" t="s">
        <v>177</v>
      </c>
    </row>
    <row r="93" spans="2:10" x14ac:dyDescent="0.25">
      <c r="B93" s="102" t="s">
        <v>242</v>
      </c>
    </row>
    <row r="96" spans="2:10" x14ac:dyDescent="0.25">
      <c r="D96" s="53"/>
      <c r="E96" s="53"/>
      <c r="F96" s="53"/>
      <c r="G96" s="53"/>
      <c r="H96" s="53"/>
      <c r="I96" s="53"/>
      <c r="J96" s="53"/>
    </row>
  </sheetData>
  <mergeCells count="23">
    <mergeCell ref="B78:C78"/>
    <mergeCell ref="B83:C83"/>
    <mergeCell ref="B84:C84"/>
    <mergeCell ref="B87:C87"/>
    <mergeCell ref="B89:C89"/>
    <mergeCell ref="B77:C77"/>
    <mergeCell ref="B17:C17"/>
    <mergeCell ref="B18:C18"/>
    <mergeCell ref="B21:C21"/>
    <mergeCell ref="B22:C22"/>
    <mergeCell ref="B30:C30"/>
    <mergeCell ref="B31:C31"/>
    <mergeCell ref="B36:C36"/>
    <mergeCell ref="B37:C37"/>
    <mergeCell ref="B38:C38"/>
    <mergeCell ref="B57:C57"/>
    <mergeCell ref="B58:C58"/>
    <mergeCell ref="B12:C12"/>
    <mergeCell ref="B3:I3"/>
    <mergeCell ref="B4:C4"/>
    <mergeCell ref="B5:C5"/>
    <mergeCell ref="B10:C10"/>
    <mergeCell ref="B11:C11"/>
  </mergeCells>
  <pageMargins left="0.7" right="0.7" top="0.75" bottom="0.75" header="0.3" footer="0.3"/>
  <pageSetup paperSize="18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95"/>
  <sheetViews>
    <sheetView zoomScale="80" zoomScaleNormal="80" workbookViewId="0">
      <pane ySplit="4" topLeftCell="A5" activePane="bottomLeft" state="frozen"/>
      <selection pane="bottomLeft" activeCell="A5" sqref="A5"/>
    </sheetView>
  </sheetViews>
  <sheetFormatPr baseColWidth="10" defaultRowHeight="15" x14ac:dyDescent="0.25"/>
  <cols>
    <col min="1" max="1" width="11.42578125" style="30"/>
    <col min="2" max="2" width="5.5703125" style="30" customWidth="1"/>
    <col min="3" max="3" width="28.28515625" style="30" customWidth="1"/>
    <col min="4" max="5" width="12.7109375" style="30" bestFit="1" customWidth="1"/>
    <col min="6" max="6" width="11.28515625" style="30" bestFit="1" customWidth="1"/>
    <col min="7" max="8" width="13.7109375" style="30" bestFit="1" customWidth="1"/>
    <col min="9" max="9" width="12.5703125" style="30" bestFit="1" customWidth="1"/>
    <col min="10" max="16384" width="11.42578125" style="30"/>
  </cols>
  <sheetData>
    <row r="3" spans="2:9" x14ac:dyDescent="0.25">
      <c r="B3" s="173" t="s">
        <v>231</v>
      </c>
      <c r="C3" s="173"/>
      <c r="D3" s="173"/>
      <c r="E3" s="173"/>
      <c r="F3" s="173"/>
      <c r="G3" s="173"/>
      <c r="H3" s="173"/>
      <c r="I3" s="173"/>
    </row>
    <row r="4" spans="2:9" x14ac:dyDescent="0.25">
      <c r="B4" s="173" t="s">
        <v>180</v>
      </c>
      <c r="C4" s="173"/>
      <c r="D4" s="99" t="s">
        <v>232</v>
      </c>
      <c r="E4" s="99" t="s">
        <v>233</v>
      </c>
      <c r="F4" s="90" t="s">
        <v>209</v>
      </c>
      <c r="G4" s="90" t="s">
        <v>234</v>
      </c>
      <c r="H4" s="90" t="s">
        <v>235</v>
      </c>
      <c r="I4" s="90" t="s">
        <v>209</v>
      </c>
    </row>
    <row r="5" spans="2:9" x14ac:dyDescent="0.25">
      <c r="B5" s="174" t="s">
        <v>5</v>
      </c>
      <c r="C5" s="174"/>
      <c r="D5" s="91">
        <v>9506.9487599999975</v>
      </c>
      <c r="E5" s="91">
        <v>8545.5328099999988</v>
      </c>
      <c r="F5" s="82">
        <v>-0.10112770924411703</v>
      </c>
      <c r="G5" s="91">
        <v>173662.00601000001</v>
      </c>
      <c r="H5" s="91">
        <v>77412.108270000041</v>
      </c>
      <c r="I5" s="82">
        <v>-0.55423693386599249</v>
      </c>
    </row>
    <row r="6" spans="2:9" x14ac:dyDescent="0.25">
      <c r="B6" s="30" t="s">
        <v>6</v>
      </c>
      <c r="C6" s="30" t="s">
        <v>7</v>
      </c>
      <c r="D6" s="92">
        <v>6234.194489999998</v>
      </c>
      <c r="E6" s="92">
        <v>6099.7111299999997</v>
      </c>
      <c r="F6" s="59">
        <v>-2.1571890356599767E-2</v>
      </c>
      <c r="G6" s="92">
        <v>48807.018519999998</v>
      </c>
      <c r="H6" s="92">
        <v>43790.035530000037</v>
      </c>
      <c r="I6" s="59">
        <v>-0.10279224468390988</v>
      </c>
    </row>
    <row r="7" spans="2:9" x14ac:dyDescent="0.25">
      <c r="B7" s="30" t="s">
        <v>199</v>
      </c>
      <c r="C7" s="30" t="s">
        <v>200</v>
      </c>
      <c r="D7" s="92">
        <v>0</v>
      </c>
      <c r="E7" s="92">
        <v>0</v>
      </c>
      <c r="F7" s="59" t="s">
        <v>14</v>
      </c>
      <c r="G7" s="92">
        <v>41203.160459999999</v>
      </c>
      <c r="H7" s="92">
        <v>13882.3768</v>
      </c>
      <c r="I7" s="59">
        <v>-0.6630749523819417</v>
      </c>
    </row>
    <row r="8" spans="2:9" x14ac:dyDescent="0.25">
      <c r="B8" s="30" t="s">
        <v>8</v>
      </c>
      <c r="C8" s="30" t="s">
        <v>9</v>
      </c>
      <c r="D8" s="92">
        <v>1173.5054500000001</v>
      </c>
      <c r="E8" s="92">
        <v>788.87722999999971</v>
      </c>
      <c r="F8" s="59">
        <v>-0.32776006281010484</v>
      </c>
      <c r="G8" s="92">
        <v>7138.814760000002</v>
      </c>
      <c r="H8" s="92">
        <v>5387.7862500000001</v>
      </c>
      <c r="I8" s="59">
        <v>-0.24528280518095436</v>
      </c>
    </row>
    <row r="9" spans="2:9" x14ac:dyDescent="0.25">
      <c r="B9" s="30" t="s">
        <v>10</v>
      </c>
      <c r="C9" s="30" t="s">
        <v>11</v>
      </c>
      <c r="D9" s="92">
        <v>221.26590999999999</v>
      </c>
      <c r="E9" s="92">
        <v>889.17737</v>
      </c>
      <c r="F9" s="59">
        <v>3.0185917930150201</v>
      </c>
      <c r="G9" s="92">
        <v>4585.6244699999997</v>
      </c>
      <c r="H9" s="92">
        <v>4463.706470000001</v>
      </c>
      <c r="I9" s="59">
        <v>-2.658700048327306E-2</v>
      </c>
    </row>
    <row r="10" spans="2:9" x14ac:dyDescent="0.25">
      <c r="B10" s="169" t="s">
        <v>189</v>
      </c>
      <c r="C10" s="169"/>
      <c r="D10" s="92">
        <f>D5-D6-D7-D8-D9</f>
        <v>1877.9829099999993</v>
      </c>
      <c r="E10" s="92">
        <f t="shared" ref="E10:H10" si="0">E5-E6-E7-E8-E9</f>
        <v>767.76707999999951</v>
      </c>
      <c r="F10" s="59">
        <f>(E10-D10)/D10</f>
        <v>-0.59117461830363516</v>
      </c>
      <c r="G10" s="92">
        <f t="shared" si="0"/>
        <v>71927.387800000011</v>
      </c>
      <c r="H10" s="92">
        <f t="shared" si="0"/>
        <v>9888.2032200000031</v>
      </c>
      <c r="I10" s="59">
        <f>(H10-G10)/G10</f>
        <v>-0.86252520044944547</v>
      </c>
    </row>
    <row r="11" spans="2:9" x14ac:dyDescent="0.25">
      <c r="B11" s="174" t="s">
        <v>20</v>
      </c>
      <c r="C11" s="174"/>
      <c r="D11" s="91">
        <v>2104709.0579700009</v>
      </c>
      <c r="E11" s="91">
        <v>2268064.1822800003</v>
      </c>
      <c r="F11" s="82">
        <v>7.7614111884687753E-2</v>
      </c>
      <c r="G11" s="91">
        <v>18085961.620580003</v>
      </c>
      <c r="H11" s="91">
        <v>15367080.821939966</v>
      </c>
      <c r="I11" s="82">
        <v>-0.15033100565392246</v>
      </c>
    </row>
    <row r="12" spans="2:9" x14ac:dyDescent="0.25">
      <c r="B12" s="168" t="s">
        <v>21</v>
      </c>
      <c r="C12" s="168"/>
      <c r="D12" s="94">
        <v>219186.28064999983</v>
      </c>
      <c r="E12" s="94">
        <v>193566.61396999983</v>
      </c>
      <c r="F12" s="83">
        <v>-0.11688535707629388</v>
      </c>
      <c r="G12" s="94">
        <v>1482606.888229999</v>
      </c>
      <c r="H12" s="94">
        <v>1329062.0707999982</v>
      </c>
      <c r="I12" s="83">
        <v>-0.10356407935842607</v>
      </c>
    </row>
    <row r="13" spans="2:9" x14ac:dyDescent="0.25">
      <c r="B13" s="30" t="s">
        <v>22</v>
      </c>
      <c r="C13" s="30" t="s">
        <v>23</v>
      </c>
      <c r="D13" s="92">
        <v>205527.54340999984</v>
      </c>
      <c r="E13" s="92">
        <v>181042.32568999982</v>
      </c>
      <c r="F13" s="59">
        <v>-0.11913351034977972</v>
      </c>
      <c r="G13" s="92">
        <v>1350097.6260299988</v>
      </c>
      <c r="H13" s="92">
        <v>1202648.2639699983</v>
      </c>
      <c r="I13" s="59">
        <v>-0.10921385181127942</v>
      </c>
    </row>
    <row r="14" spans="2:9" x14ac:dyDescent="0.25">
      <c r="B14" s="30" t="s">
        <v>24</v>
      </c>
      <c r="C14" s="30" t="s">
        <v>25</v>
      </c>
      <c r="D14" s="92">
        <v>6861.5516700000035</v>
      </c>
      <c r="E14" s="92">
        <v>7218.2453099999993</v>
      </c>
      <c r="F14" s="59">
        <v>5.1984399033170245E-2</v>
      </c>
      <c r="G14" s="92">
        <v>77558.99930000004</v>
      </c>
      <c r="H14" s="92">
        <v>70047.092830000009</v>
      </c>
      <c r="I14" s="59">
        <v>-9.6854092211063725E-2</v>
      </c>
    </row>
    <row r="15" spans="2:9" x14ac:dyDescent="0.25">
      <c r="B15" s="30" t="s">
        <v>26</v>
      </c>
      <c r="C15" s="30" t="s">
        <v>27</v>
      </c>
      <c r="D15" s="92">
        <v>2241.0272300000011</v>
      </c>
      <c r="E15" s="92">
        <v>1774.1391800000001</v>
      </c>
      <c r="F15" s="59">
        <v>-0.20833662516452364</v>
      </c>
      <c r="G15" s="92">
        <v>12271.906150000012</v>
      </c>
      <c r="H15" s="92">
        <v>23199.071589999978</v>
      </c>
      <c r="I15" s="59">
        <v>0.89042120322929263</v>
      </c>
    </row>
    <row r="16" spans="2:9" x14ac:dyDescent="0.25">
      <c r="B16" s="30" t="s">
        <v>28</v>
      </c>
      <c r="C16" s="30" t="s">
        <v>29</v>
      </c>
      <c r="D16" s="92">
        <v>1994.1668699999998</v>
      </c>
      <c r="E16" s="92">
        <v>2333.5165100000004</v>
      </c>
      <c r="F16" s="59">
        <v>0.17017113517686744</v>
      </c>
      <c r="G16" s="92">
        <v>18642.86522</v>
      </c>
      <c r="H16" s="92">
        <v>22637.939769999997</v>
      </c>
      <c r="I16" s="59">
        <v>0.21429509374525196</v>
      </c>
    </row>
    <row r="17" spans="2:9" x14ac:dyDescent="0.25">
      <c r="B17" s="169" t="s">
        <v>189</v>
      </c>
      <c r="C17" s="169"/>
      <c r="D17" s="92">
        <f>D12-D13-D14-D15-D16</f>
        <v>2561.9914699999836</v>
      </c>
      <c r="E17" s="92">
        <f t="shared" ref="E17:H17" si="1">E12-E13-E14-E15-E16</f>
        <v>1198.3872800000081</v>
      </c>
      <c r="F17" s="59">
        <f>(E17-D17)/D17</f>
        <v>-0.53224384466821983</v>
      </c>
      <c r="G17" s="92">
        <f t="shared" si="1"/>
        <v>24035.491530000181</v>
      </c>
      <c r="H17" s="92">
        <f t="shared" si="1"/>
        <v>10529.702639999916</v>
      </c>
      <c r="I17" s="59">
        <f>(H17-G17)/G17</f>
        <v>-0.56191024315616167</v>
      </c>
    </row>
    <row r="18" spans="2:9" x14ac:dyDescent="0.25">
      <c r="B18" s="168" t="s">
        <v>36</v>
      </c>
      <c r="C18" s="168"/>
      <c r="D18" s="94">
        <v>909409.0442300007</v>
      </c>
      <c r="E18" s="94">
        <v>932115.77693999908</v>
      </c>
      <c r="F18" s="83">
        <v>2.4968668229184192E-2</v>
      </c>
      <c r="G18" s="94">
        <v>8094593.8281599917</v>
      </c>
      <c r="H18" s="94">
        <v>6710073.7852999698</v>
      </c>
      <c r="I18" s="83">
        <v>-0.17104255905261914</v>
      </c>
    </row>
    <row r="19" spans="2:9" x14ac:dyDescent="0.25">
      <c r="B19" s="30" t="s">
        <v>37</v>
      </c>
      <c r="C19" s="30" t="s">
        <v>38</v>
      </c>
      <c r="D19" s="92">
        <v>827410.53437000071</v>
      </c>
      <c r="E19" s="92">
        <v>892375.67991999909</v>
      </c>
      <c r="F19" s="59">
        <v>7.8516217586549766E-2</v>
      </c>
      <c r="G19" s="92">
        <v>7584406.3326699911</v>
      </c>
      <c r="H19" s="92">
        <v>6292330.0344599709</v>
      </c>
      <c r="I19" s="59">
        <v>-0.17035958274603169</v>
      </c>
    </row>
    <row r="20" spans="2:9" x14ac:dyDescent="0.25">
      <c r="B20" s="30" t="s">
        <v>39</v>
      </c>
      <c r="C20" s="30" t="s">
        <v>40</v>
      </c>
      <c r="D20" s="92">
        <v>81998.50986000002</v>
      </c>
      <c r="E20" s="92">
        <v>39740.097020000023</v>
      </c>
      <c r="F20" s="59">
        <v>-0.5153558633217824</v>
      </c>
      <c r="G20" s="92">
        <v>510178.36744999967</v>
      </c>
      <c r="H20" s="92">
        <v>417737.85880999936</v>
      </c>
      <c r="I20" s="59">
        <v>-0.18119252900126148</v>
      </c>
    </row>
    <row r="21" spans="2:9" x14ac:dyDescent="0.25">
      <c r="B21" s="169" t="s">
        <v>189</v>
      </c>
      <c r="C21" s="169"/>
      <c r="D21" s="92">
        <f>+D18-D19-D20</f>
        <v>0</v>
      </c>
      <c r="E21" s="92">
        <v>0</v>
      </c>
      <c r="F21" s="59" t="s">
        <v>14</v>
      </c>
      <c r="G21" s="92">
        <v>9.1280400000000004</v>
      </c>
      <c r="H21" s="92">
        <v>5.8920300000000001</v>
      </c>
      <c r="I21" s="59">
        <v>-0.35451312658577311</v>
      </c>
    </row>
    <row r="22" spans="2:9" x14ac:dyDescent="0.25">
      <c r="B22" s="168" t="s">
        <v>41</v>
      </c>
      <c r="C22" s="168"/>
      <c r="D22" s="94">
        <v>891131.99803000025</v>
      </c>
      <c r="E22" s="94">
        <v>1104007.2140700007</v>
      </c>
      <c r="F22" s="83">
        <v>0.23888180035123588</v>
      </c>
      <c r="G22" s="94">
        <v>7743592.7885600002</v>
      </c>
      <c r="H22" s="94">
        <v>6886630.3684800016</v>
      </c>
      <c r="I22" s="83">
        <v>-0.11066728887733256</v>
      </c>
    </row>
    <row r="23" spans="2:9" x14ac:dyDescent="0.25">
      <c r="B23" s="30" t="s">
        <v>42</v>
      </c>
      <c r="C23" s="30" t="s">
        <v>43</v>
      </c>
      <c r="D23" s="92">
        <v>343807.42813000036</v>
      </c>
      <c r="E23" s="92">
        <v>507521.48917000036</v>
      </c>
      <c r="F23" s="59">
        <v>0.47617953437031757</v>
      </c>
      <c r="G23" s="92">
        <v>3250672.4187999973</v>
      </c>
      <c r="H23" s="92">
        <v>2927737.6459700004</v>
      </c>
      <c r="I23" s="59">
        <v>-9.934399140384928E-2</v>
      </c>
    </row>
    <row r="24" spans="2:9" x14ac:dyDescent="0.25">
      <c r="B24" s="30" t="s">
        <v>44</v>
      </c>
      <c r="C24" s="30" t="s">
        <v>45</v>
      </c>
      <c r="D24" s="92">
        <v>177173.94102999967</v>
      </c>
      <c r="E24" s="92">
        <v>250711.03016000014</v>
      </c>
      <c r="F24" s="59">
        <v>0.41505589762519834</v>
      </c>
      <c r="G24" s="92">
        <v>1812837.1161200013</v>
      </c>
      <c r="H24" s="92">
        <v>1610127.5565700012</v>
      </c>
      <c r="I24" s="59">
        <v>-0.11181895921452532</v>
      </c>
    </row>
    <row r="25" spans="2:9" x14ac:dyDescent="0.25">
      <c r="B25" s="30" t="s">
        <v>46</v>
      </c>
      <c r="C25" s="30" t="s">
        <v>47</v>
      </c>
      <c r="D25" s="92">
        <v>125600.80093999999</v>
      </c>
      <c r="E25" s="92">
        <v>108649.78813000002</v>
      </c>
      <c r="F25" s="59">
        <v>-0.13495943244898206</v>
      </c>
      <c r="G25" s="92">
        <v>844686.41789000039</v>
      </c>
      <c r="H25" s="92">
        <v>660476.60669000028</v>
      </c>
      <c r="I25" s="59">
        <v>-0.21808070699201051</v>
      </c>
    </row>
    <row r="26" spans="2:9" x14ac:dyDescent="0.25">
      <c r="B26" s="30" t="s">
        <v>48</v>
      </c>
      <c r="C26" s="30" t="s">
        <v>49</v>
      </c>
      <c r="D26" s="92">
        <v>84063.264620000075</v>
      </c>
      <c r="E26" s="92">
        <v>74176.280680000054</v>
      </c>
      <c r="F26" s="59">
        <v>-0.11761360904424997</v>
      </c>
      <c r="G26" s="92">
        <v>674935.32558000146</v>
      </c>
      <c r="H26" s="92">
        <v>606309.25615999883</v>
      </c>
      <c r="I26" s="59">
        <v>-0.1016779931633142</v>
      </c>
    </row>
    <row r="27" spans="2:9" x14ac:dyDescent="0.25">
      <c r="B27" s="30" t="s">
        <v>50</v>
      </c>
      <c r="C27" s="30" t="s">
        <v>51</v>
      </c>
      <c r="D27" s="92">
        <v>69673.100030000089</v>
      </c>
      <c r="E27" s="92">
        <v>65979.195990000037</v>
      </c>
      <c r="F27" s="59">
        <v>-5.30176501176138E-2</v>
      </c>
      <c r="G27" s="92">
        <v>572036.9998199984</v>
      </c>
      <c r="H27" s="92">
        <v>509535.68806000031</v>
      </c>
      <c r="I27" s="59">
        <v>-0.10926096000724646</v>
      </c>
    </row>
    <row r="28" spans="2:9" x14ac:dyDescent="0.25">
      <c r="B28" s="30" t="s">
        <v>52</v>
      </c>
      <c r="C28" s="30" t="s">
        <v>53</v>
      </c>
      <c r="D28" s="92">
        <v>67500.476839999974</v>
      </c>
      <c r="E28" s="92">
        <v>67655.14301</v>
      </c>
      <c r="F28" s="59">
        <v>2.2913344800013706E-3</v>
      </c>
      <c r="G28" s="92">
        <v>378464.91914000048</v>
      </c>
      <c r="H28" s="92">
        <v>351518.34378000034</v>
      </c>
      <c r="I28" s="59">
        <v>-7.1199664743648666E-2</v>
      </c>
    </row>
    <row r="29" spans="2:9" x14ac:dyDescent="0.25">
      <c r="B29" s="30" t="s">
        <v>54</v>
      </c>
      <c r="C29" s="30" t="s">
        <v>55</v>
      </c>
      <c r="D29" s="92">
        <v>16009.698379999998</v>
      </c>
      <c r="E29" s="92">
        <v>14258.611710000008</v>
      </c>
      <c r="F29" s="59">
        <v>-0.10937661837449245</v>
      </c>
      <c r="G29" s="92">
        <v>127893.76730000014</v>
      </c>
      <c r="H29" s="92">
        <v>105492.51347000009</v>
      </c>
      <c r="I29" s="59">
        <v>-0.17515516434396269</v>
      </c>
    </row>
    <row r="30" spans="2:9" x14ac:dyDescent="0.25">
      <c r="B30" s="169" t="s">
        <v>189</v>
      </c>
      <c r="C30" s="169"/>
      <c r="D30" s="92">
        <f>+D22-D23-D24-D25-D26-D27-D28-D29</f>
        <v>7303.2880600001117</v>
      </c>
      <c r="E30" s="92">
        <f t="shared" ref="E30:H30" si="2">+E22-E23-E24-E25-E26-E27-E28-E29</f>
        <v>15055.675220000023</v>
      </c>
      <c r="F30" s="59">
        <f>(E30-D30)/D30</f>
        <v>1.0614927271538832</v>
      </c>
      <c r="G30" s="92">
        <f t="shared" si="2"/>
        <v>82065.823910000661</v>
      </c>
      <c r="H30" s="92">
        <f t="shared" si="2"/>
        <v>115432.75777999978</v>
      </c>
      <c r="I30" s="59">
        <f>(H30-G30)/G30</f>
        <v>0.40658744749326736</v>
      </c>
    </row>
    <row r="31" spans="2:9" x14ac:dyDescent="0.25">
      <c r="B31" s="168" t="s">
        <v>60</v>
      </c>
      <c r="C31" s="168"/>
      <c r="D31" s="94">
        <v>84774.362740000011</v>
      </c>
      <c r="E31" s="94">
        <v>38372.175909999998</v>
      </c>
      <c r="F31" s="83">
        <v>-0.54736108099466207</v>
      </c>
      <c r="G31" s="94">
        <v>762301.26098000002</v>
      </c>
      <c r="H31" s="94">
        <v>441273.67168000009</v>
      </c>
      <c r="I31" s="83">
        <v>-0.42112955301594668</v>
      </c>
    </row>
    <row r="32" spans="2:9" x14ac:dyDescent="0.25">
      <c r="B32" s="30" t="s">
        <v>61</v>
      </c>
      <c r="C32" s="30" t="s">
        <v>62</v>
      </c>
      <c r="D32" s="92">
        <v>82032.656320000009</v>
      </c>
      <c r="E32" s="92">
        <v>35251.143759999999</v>
      </c>
      <c r="F32" s="59">
        <v>-0.57027913831670496</v>
      </c>
      <c r="G32" s="92">
        <v>719348.12896999996</v>
      </c>
      <c r="H32" s="92">
        <v>409986.25380000006</v>
      </c>
      <c r="I32" s="59">
        <v>-0.43005863602225575</v>
      </c>
    </row>
    <row r="33" spans="2:9" x14ac:dyDescent="0.25">
      <c r="B33" s="30" t="s">
        <v>65</v>
      </c>
      <c r="C33" s="30" t="s">
        <v>66</v>
      </c>
      <c r="D33" s="92">
        <v>656.99114000000054</v>
      </c>
      <c r="E33" s="92">
        <v>1257.3728299999993</v>
      </c>
      <c r="F33" s="59">
        <v>0.9138352915992114</v>
      </c>
      <c r="G33" s="92">
        <v>11424.50927000001</v>
      </c>
      <c r="H33" s="92">
        <v>9198.5726900000082</v>
      </c>
      <c r="I33" s="59">
        <v>-0.19483870399975609</v>
      </c>
    </row>
    <row r="34" spans="2:9" x14ac:dyDescent="0.25">
      <c r="B34" s="30" t="s">
        <v>63</v>
      </c>
      <c r="C34" s="30" t="s">
        <v>64</v>
      </c>
      <c r="D34" s="92">
        <v>1523.5081099999995</v>
      </c>
      <c r="E34" s="92">
        <v>1147.7201400000001</v>
      </c>
      <c r="F34" s="59">
        <v>-0.24665964528406711</v>
      </c>
      <c r="G34" s="92">
        <v>11412.444970000002</v>
      </c>
      <c r="H34" s="92">
        <v>8670.0442300000032</v>
      </c>
      <c r="I34" s="59">
        <v>-0.24029914248953427</v>
      </c>
    </row>
    <row r="35" spans="2:9" x14ac:dyDescent="0.25">
      <c r="B35" s="30" t="s">
        <v>201</v>
      </c>
      <c r="C35" s="30" t="s">
        <v>202</v>
      </c>
      <c r="D35" s="92">
        <v>0</v>
      </c>
      <c r="E35" s="92">
        <v>0</v>
      </c>
      <c r="F35" s="59" t="s">
        <v>14</v>
      </c>
      <c r="G35" s="92">
        <v>12549.326330000002</v>
      </c>
      <c r="H35" s="92">
        <v>7919.8107699999991</v>
      </c>
      <c r="I35" s="59">
        <v>-0.36890550442798165</v>
      </c>
    </row>
    <row r="36" spans="2:9" x14ac:dyDescent="0.25">
      <c r="B36" s="167" t="s">
        <v>189</v>
      </c>
      <c r="C36" s="167"/>
      <c r="D36" s="53">
        <f>D31-D32-D33-D34-D35</f>
        <v>561.20717000000218</v>
      </c>
      <c r="E36" s="37">
        <f t="shared" ref="E36:H36" si="3">E31-E32-E33-E34-E35</f>
        <v>715.93917999999962</v>
      </c>
      <c r="F36" s="59">
        <f>(E36-D36)/D36</f>
        <v>0.27571281742533127</v>
      </c>
      <c r="G36" s="37">
        <f t="shared" si="3"/>
        <v>7566.851440000044</v>
      </c>
      <c r="H36" s="37">
        <f t="shared" si="3"/>
        <v>5498.9901900000123</v>
      </c>
      <c r="I36" s="59">
        <f>(H36-G36)/G36</f>
        <v>-0.27327895444978101</v>
      </c>
    </row>
    <row r="37" spans="2:9" x14ac:dyDescent="0.25">
      <c r="B37" s="167" t="s">
        <v>203</v>
      </c>
      <c r="C37" s="167"/>
      <c r="D37" s="53">
        <f>D11-D12-D18-D22-D31</f>
        <v>207.37232000008225</v>
      </c>
      <c r="E37" s="37">
        <f t="shared" ref="E37:H37" si="4">E11-E12-E18-E22-E31</f>
        <v>2.4013900007048505</v>
      </c>
      <c r="F37" s="59">
        <f>(E37-D37)/D37</f>
        <v>-0.98841991061919976</v>
      </c>
      <c r="G37" s="37">
        <f t="shared" si="4"/>
        <v>2866.8546500110533</v>
      </c>
      <c r="H37" s="37">
        <f t="shared" si="4"/>
        <v>40.925679995270912</v>
      </c>
      <c r="I37" s="59">
        <f>(H37-G37)/G37</f>
        <v>-0.98572453612354816</v>
      </c>
    </row>
    <row r="38" spans="2:9" x14ac:dyDescent="0.25">
      <c r="B38" s="174" t="s">
        <v>70</v>
      </c>
      <c r="C38" s="174"/>
      <c r="D38" s="91">
        <v>1805239.3409599978</v>
      </c>
      <c r="E38" s="91">
        <v>1814257.7511200018</v>
      </c>
      <c r="F38" s="82">
        <v>4.9956866967058675E-3</v>
      </c>
      <c r="G38" s="91">
        <v>13173205.374449991</v>
      </c>
      <c r="H38" s="91">
        <v>12329152.331419997</v>
      </c>
      <c r="I38" s="82">
        <v>-6.4073474833017605E-2</v>
      </c>
    </row>
    <row r="39" spans="2:9" x14ac:dyDescent="0.25">
      <c r="B39" s="30" t="s">
        <v>71</v>
      </c>
      <c r="C39" s="30" t="s">
        <v>72</v>
      </c>
      <c r="D39" s="92">
        <v>1174673.3866599973</v>
      </c>
      <c r="E39" s="92">
        <v>1195651.7652900019</v>
      </c>
      <c r="F39" s="59">
        <v>1.7858903477547386E-2</v>
      </c>
      <c r="G39" s="92">
        <v>8376940.8963799998</v>
      </c>
      <c r="H39" s="92">
        <v>8089128.9898999976</v>
      </c>
      <c r="I39" s="59">
        <v>-3.435763843151584E-2</v>
      </c>
    </row>
    <row r="40" spans="2:9" x14ac:dyDescent="0.25">
      <c r="B40" s="30" t="s">
        <v>73</v>
      </c>
      <c r="C40" s="30" t="s">
        <v>74</v>
      </c>
      <c r="D40" s="92">
        <v>178197.99329000007</v>
      </c>
      <c r="E40" s="92">
        <v>139059.90068000005</v>
      </c>
      <c r="F40" s="59">
        <v>-0.21963262260931607</v>
      </c>
      <c r="G40" s="92">
        <v>1064478.1535100006</v>
      </c>
      <c r="H40" s="92">
        <v>1049917.7174200006</v>
      </c>
      <c r="I40" s="59">
        <v>-1.3678473383402492E-2</v>
      </c>
    </row>
    <row r="41" spans="2:9" x14ac:dyDescent="0.25">
      <c r="B41" s="30" t="s">
        <v>75</v>
      </c>
      <c r="C41" s="30" t="s">
        <v>76</v>
      </c>
      <c r="D41" s="92">
        <v>160763.52657000007</v>
      </c>
      <c r="E41" s="92">
        <v>164910.09420000014</v>
      </c>
      <c r="F41" s="59">
        <v>2.5792962610798126E-2</v>
      </c>
      <c r="G41" s="92">
        <v>1347266.4115599981</v>
      </c>
      <c r="H41" s="92">
        <v>1015337.8317400002</v>
      </c>
      <c r="I41" s="59">
        <v>-0.2463718956933382</v>
      </c>
    </row>
    <row r="42" spans="2:9" x14ac:dyDescent="0.25">
      <c r="B42" s="30" t="s">
        <v>77</v>
      </c>
      <c r="C42" s="30" t="s">
        <v>78</v>
      </c>
      <c r="D42" s="92">
        <v>56364.40345999995</v>
      </c>
      <c r="E42" s="92">
        <v>62069.50286999996</v>
      </c>
      <c r="F42" s="59">
        <v>0.10121812810542277</v>
      </c>
      <c r="G42" s="92">
        <v>416988.60988000041</v>
      </c>
      <c r="H42" s="92">
        <v>460346.01942999993</v>
      </c>
      <c r="I42" s="59">
        <v>0.10397744332267676</v>
      </c>
    </row>
    <row r="43" spans="2:9" x14ac:dyDescent="0.25">
      <c r="B43" s="30" t="s">
        <v>79</v>
      </c>
      <c r="C43" s="30" t="s">
        <v>80</v>
      </c>
      <c r="D43" s="92">
        <v>63885.131020000008</v>
      </c>
      <c r="E43" s="92">
        <v>71418.747309999977</v>
      </c>
      <c r="F43" s="59">
        <v>0.11792440853946876</v>
      </c>
      <c r="G43" s="92">
        <v>457292.90454999998</v>
      </c>
      <c r="H43" s="92">
        <v>405999.72661000054</v>
      </c>
      <c r="I43" s="59">
        <v>-0.11216701031142086</v>
      </c>
    </row>
    <row r="44" spans="2:9" x14ac:dyDescent="0.25">
      <c r="B44" s="30" t="s">
        <v>81</v>
      </c>
      <c r="C44" s="30" t="s">
        <v>82</v>
      </c>
      <c r="D44" s="92">
        <v>43184.919219999982</v>
      </c>
      <c r="E44" s="92">
        <v>45378.674999999996</v>
      </c>
      <c r="F44" s="59">
        <v>5.0799117368362068E-2</v>
      </c>
      <c r="G44" s="92">
        <v>372503.31972999999</v>
      </c>
      <c r="H44" s="92">
        <v>382536.74316999986</v>
      </c>
      <c r="I44" s="59">
        <v>2.6935124893040823E-2</v>
      </c>
    </row>
    <row r="45" spans="2:9" x14ac:dyDescent="0.25">
      <c r="B45" s="30" t="s">
        <v>86</v>
      </c>
      <c r="C45" s="30" t="s">
        <v>87</v>
      </c>
      <c r="D45" s="92">
        <v>12523.701250000004</v>
      </c>
      <c r="E45" s="92">
        <v>19136.812139999987</v>
      </c>
      <c r="F45" s="59">
        <v>0.52804764006966243</v>
      </c>
      <c r="G45" s="92">
        <v>141052.87880999991</v>
      </c>
      <c r="H45" s="92">
        <v>175607.40724</v>
      </c>
      <c r="I45" s="59">
        <v>0.24497570500879673</v>
      </c>
    </row>
    <row r="46" spans="2:9" x14ac:dyDescent="0.25">
      <c r="B46" s="30" t="s">
        <v>85</v>
      </c>
      <c r="C46" s="30" t="s">
        <v>85</v>
      </c>
      <c r="D46" s="92">
        <v>26005.03019999999</v>
      </c>
      <c r="E46" s="92">
        <v>22351.216850000012</v>
      </c>
      <c r="F46" s="59">
        <v>-0.14050409947226208</v>
      </c>
      <c r="G46" s="92">
        <v>184666.68925</v>
      </c>
      <c r="H46" s="92">
        <v>163365.50427999999</v>
      </c>
      <c r="I46" s="59">
        <v>-0.11534936298751022</v>
      </c>
    </row>
    <row r="47" spans="2:9" x14ac:dyDescent="0.25">
      <c r="B47" s="30" t="s">
        <v>83</v>
      </c>
      <c r="C47" s="30" t="s">
        <v>84</v>
      </c>
      <c r="D47" s="92">
        <v>11781.611329999998</v>
      </c>
      <c r="E47" s="92">
        <v>13328.289119999998</v>
      </c>
      <c r="F47" s="59">
        <v>0.13127896912212941</v>
      </c>
      <c r="G47" s="92">
        <v>109184.71256</v>
      </c>
      <c r="H47" s="92">
        <v>115946.98202000005</v>
      </c>
      <c r="I47" s="59">
        <v>6.1934214977980559E-2</v>
      </c>
    </row>
    <row r="48" spans="2:9" x14ac:dyDescent="0.25">
      <c r="B48" s="30" t="s">
        <v>90</v>
      </c>
      <c r="C48" s="30" t="s">
        <v>91</v>
      </c>
      <c r="D48" s="92">
        <v>33229.98778000001</v>
      </c>
      <c r="E48" s="92">
        <v>13890.787629999992</v>
      </c>
      <c r="F48" s="59">
        <v>-0.58198035696057704</v>
      </c>
      <c r="G48" s="92">
        <v>212113.51145999983</v>
      </c>
      <c r="H48" s="92">
        <v>112640.13951000001</v>
      </c>
      <c r="I48" s="59">
        <v>-0.46896292115157606</v>
      </c>
    </row>
    <row r="49" spans="2:9" x14ac:dyDescent="0.25">
      <c r="B49" s="30" t="s">
        <v>88</v>
      </c>
      <c r="C49" s="30" t="s">
        <v>89</v>
      </c>
      <c r="D49" s="92">
        <v>16763.164400000001</v>
      </c>
      <c r="E49" s="92">
        <v>15096.560389999995</v>
      </c>
      <c r="F49" s="59">
        <v>-9.942060879627275E-2</v>
      </c>
      <c r="G49" s="92">
        <v>114866.18631999999</v>
      </c>
      <c r="H49" s="92">
        <v>100495.34875999991</v>
      </c>
      <c r="I49" s="59">
        <v>-0.1251093817980958</v>
      </c>
    </row>
    <row r="50" spans="2:9" x14ac:dyDescent="0.25">
      <c r="B50" s="30" t="s">
        <v>100</v>
      </c>
      <c r="C50" s="30" t="s">
        <v>101</v>
      </c>
      <c r="D50" s="92">
        <v>3416.9871600000001</v>
      </c>
      <c r="E50" s="92">
        <v>6715.0245800000002</v>
      </c>
      <c r="F50" s="59">
        <v>0.96518870735235651</v>
      </c>
      <c r="G50" s="92">
        <v>46417.773459999997</v>
      </c>
      <c r="H50" s="92">
        <v>44505.042229999963</v>
      </c>
      <c r="I50" s="59">
        <v>-4.1206871580092244E-2</v>
      </c>
    </row>
    <row r="51" spans="2:9" x14ac:dyDescent="0.25">
      <c r="B51" s="30" t="s">
        <v>94</v>
      </c>
      <c r="C51" s="30" t="s">
        <v>95</v>
      </c>
      <c r="D51" s="92">
        <v>2899.7541900000006</v>
      </c>
      <c r="E51" s="92">
        <v>7062.0239699999984</v>
      </c>
      <c r="F51" s="59">
        <v>1.4353871077603295</v>
      </c>
      <c r="G51" s="92">
        <v>30984.100770000012</v>
      </c>
      <c r="H51" s="92">
        <v>43374.362710000009</v>
      </c>
      <c r="I51" s="59">
        <v>0.39989096446512723</v>
      </c>
    </row>
    <row r="52" spans="2:9" x14ac:dyDescent="0.25">
      <c r="B52" s="30" t="s">
        <v>96</v>
      </c>
      <c r="C52" s="30" t="s">
        <v>97</v>
      </c>
      <c r="D52" s="92">
        <v>5952.4406900000004</v>
      </c>
      <c r="E52" s="92">
        <v>5789.6525900000033</v>
      </c>
      <c r="F52" s="59">
        <v>-2.7348126336391436E-2</v>
      </c>
      <c r="G52" s="92">
        <v>46172.769749999992</v>
      </c>
      <c r="H52" s="92">
        <v>36544.290149999993</v>
      </c>
      <c r="I52" s="59">
        <v>-0.2085315577153567</v>
      </c>
    </row>
    <row r="53" spans="2:9" x14ac:dyDescent="0.25">
      <c r="B53" s="30" t="s">
        <v>102</v>
      </c>
      <c r="C53" s="30" t="s">
        <v>103</v>
      </c>
      <c r="D53" s="92">
        <v>3854.0672699999996</v>
      </c>
      <c r="E53" s="92">
        <v>4961.8115199999975</v>
      </c>
      <c r="F53" s="59">
        <v>0.28742213677033146</v>
      </c>
      <c r="G53" s="92">
        <v>31909.588100000004</v>
      </c>
      <c r="H53" s="92">
        <v>28608.248830000008</v>
      </c>
      <c r="I53" s="59">
        <v>-0.10345916279627553</v>
      </c>
    </row>
    <row r="54" spans="2:9" x14ac:dyDescent="0.25">
      <c r="B54" s="30" t="s">
        <v>92</v>
      </c>
      <c r="C54" s="30" t="s">
        <v>93</v>
      </c>
      <c r="D54" s="92">
        <v>3601.1271900000006</v>
      </c>
      <c r="E54" s="92">
        <v>3986.0469799999996</v>
      </c>
      <c r="F54" s="59">
        <v>0.10688869614738572</v>
      </c>
      <c r="G54" s="92">
        <v>28462.668310000015</v>
      </c>
      <c r="H54" s="92">
        <v>25999.293679999999</v>
      </c>
      <c r="I54" s="59">
        <v>-8.6547564802086377E-2</v>
      </c>
    </row>
    <row r="55" spans="2:9" x14ac:dyDescent="0.25">
      <c r="B55" s="30" t="s">
        <v>98</v>
      </c>
      <c r="C55" s="30" t="s">
        <v>99</v>
      </c>
      <c r="D55" s="92">
        <v>1602.2177899999995</v>
      </c>
      <c r="E55" s="92">
        <v>2131.4974999999999</v>
      </c>
      <c r="F55" s="59">
        <v>0.33034192561299713</v>
      </c>
      <c r="G55" s="92">
        <v>15122.273130000001</v>
      </c>
      <c r="H55" s="92">
        <v>19482.146190000007</v>
      </c>
      <c r="I55" s="59">
        <v>0.28830804883101624</v>
      </c>
    </row>
    <row r="56" spans="2:9" x14ac:dyDescent="0.25">
      <c r="B56" s="30" t="s">
        <v>104</v>
      </c>
      <c r="C56" s="30" t="s">
        <v>105</v>
      </c>
      <c r="D56" s="92">
        <v>2027.4261300000005</v>
      </c>
      <c r="E56" s="92">
        <v>2525.5861400000017</v>
      </c>
      <c r="F56" s="59">
        <v>0.24571056011791712</v>
      </c>
      <c r="G56" s="92">
        <v>27412.285429999982</v>
      </c>
      <c r="H56" s="92">
        <v>18376.800850000025</v>
      </c>
      <c r="I56" s="59">
        <v>-0.32961442062439383</v>
      </c>
    </row>
    <row r="57" spans="2:9" x14ac:dyDescent="0.25">
      <c r="B57" s="169" t="s">
        <v>189</v>
      </c>
      <c r="C57" s="169"/>
      <c r="D57" s="53">
        <f>D38-D39-D40-D41-D42-D43-D44-D45-D46-D47-D48-D49-D50-D51-D52-D53-D54-D55-D56</f>
        <v>4512.4653600005186</v>
      </c>
      <c r="E57" s="37">
        <f>E38-E39-E40-E41-E42-E43-E44-E45-E46-E47-E48-E49-E50-E51-E52-E53-E54-E55-E56</f>
        <v>18793.75635999973</v>
      </c>
      <c r="F57" s="59">
        <f t="shared" ref="F57" si="5">F38-F39-F40-F41-F42-F43-F44-F45-F46-F47-F48-F49-F50-F51-F52-F53-F54-F55-F56</f>
        <v>-3.2699777621831831</v>
      </c>
      <c r="G57" s="37">
        <f>G38-G39-G40-G41-G42-G43-G44-G45-G46-G47-G48-G49-G50-G51-G52-G53-G54-G55-G56</f>
        <v>149369.64148999192</v>
      </c>
      <c r="H57" s="37">
        <f>H38-H39-H40-H41-H42-H43-H44-H45-H46-H47-H48-H49-H50-H51-H52-H53-H54-H55-H56</f>
        <v>40939.736699998248</v>
      </c>
      <c r="I57" s="59">
        <f>(H57-G57)/G57</f>
        <v>-0.72591661671263163</v>
      </c>
    </row>
    <row r="58" spans="2:9" x14ac:dyDescent="0.25">
      <c r="B58" s="174" t="s">
        <v>110</v>
      </c>
      <c r="C58" s="174"/>
      <c r="D58" s="91">
        <v>812295.94644000044</v>
      </c>
      <c r="E58" s="91">
        <v>821401.71122000052</v>
      </c>
      <c r="F58" s="82">
        <v>1.1209910402615403E-2</v>
      </c>
      <c r="G58" s="91">
        <v>6232286.1705999998</v>
      </c>
      <c r="H58" s="91">
        <v>6373899.3348199958</v>
      </c>
      <c r="I58" s="82">
        <v>2.2722506692333493E-2</v>
      </c>
    </row>
    <row r="59" spans="2:9" x14ac:dyDescent="0.25">
      <c r="B59" s="30" t="s">
        <v>111</v>
      </c>
      <c r="C59" s="30" t="s">
        <v>112</v>
      </c>
      <c r="D59" s="92">
        <v>189534.75231999997</v>
      </c>
      <c r="E59" s="92">
        <v>197892.14728000018</v>
      </c>
      <c r="F59" s="59">
        <v>4.4094261647014722E-2</v>
      </c>
      <c r="G59" s="92">
        <v>1522783.5823399969</v>
      </c>
      <c r="H59" s="92">
        <v>1420394.3300399997</v>
      </c>
      <c r="I59" s="59">
        <v>-6.7238216570906312E-2</v>
      </c>
    </row>
    <row r="60" spans="2:9" x14ac:dyDescent="0.25">
      <c r="B60" s="30" t="s">
        <v>113</v>
      </c>
      <c r="C60" s="30" t="s">
        <v>114</v>
      </c>
      <c r="D60" s="92">
        <v>128767.90608000022</v>
      </c>
      <c r="E60" s="92">
        <v>123919.93095999998</v>
      </c>
      <c r="F60" s="59">
        <v>-3.7648939612237788E-2</v>
      </c>
      <c r="G60" s="92">
        <v>960249.80630999967</v>
      </c>
      <c r="H60" s="92">
        <v>1046147.361160001</v>
      </c>
      <c r="I60" s="59">
        <v>8.9453342542274716E-2</v>
      </c>
    </row>
    <row r="61" spans="2:9" x14ac:dyDescent="0.25">
      <c r="B61" s="30" t="s">
        <v>117</v>
      </c>
      <c r="C61" s="30" t="s">
        <v>118</v>
      </c>
      <c r="D61" s="92">
        <v>94283.760640000022</v>
      </c>
      <c r="E61" s="92">
        <v>97362.661639999977</v>
      </c>
      <c r="F61" s="59">
        <v>3.2655687247732948E-2</v>
      </c>
      <c r="G61" s="92">
        <v>689869.9670800009</v>
      </c>
      <c r="H61" s="92">
        <v>735944.66571999784</v>
      </c>
      <c r="I61" s="59">
        <v>6.6787511906071823E-2</v>
      </c>
    </row>
    <row r="62" spans="2:9" x14ac:dyDescent="0.25">
      <c r="B62" s="30" t="s">
        <v>115</v>
      </c>
      <c r="C62" s="30" t="s">
        <v>116</v>
      </c>
      <c r="D62" s="92">
        <v>115332.90889000018</v>
      </c>
      <c r="E62" s="92">
        <v>104365.65790000031</v>
      </c>
      <c r="F62" s="59">
        <v>-9.5092121542343006E-2</v>
      </c>
      <c r="G62" s="92">
        <v>806414.17248000123</v>
      </c>
      <c r="H62" s="92">
        <v>691341.12270999851</v>
      </c>
      <c r="I62" s="59">
        <v>-0.14269720659312507</v>
      </c>
    </row>
    <row r="63" spans="2:9" x14ac:dyDescent="0.25">
      <c r="B63" s="30" t="s">
        <v>121</v>
      </c>
      <c r="C63" s="30" t="s">
        <v>122</v>
      </c>
      <c r="D63" s="92">
        <v>28516.212000000003</v>
      </c>
      <c r="E63" s="92">
        <v>32059.982849999968</v>
      </c>
      <c r="F63" s="59">
        <v>0.12427214561316784</v>
      </c>
      <c r="G63" s="92">
        <v>226507.13708999986</v>
      </c>
      <c r="H63" s="92">
        <v>344503.24872999982</v>
      </c>
      <c r="I63" s="59">
        <v>0.52093772035587393</v>
      </c>
    </row>
    <row r="64" spans="2:9" x14ac:dyDescent="0.25">
      <c r="B64" s="30" t="s">
        <v>119</v>
      </c>
      <c r="C64" s="30" t="s">
        <v>120</v>
      </c>
      <c r="D64" s="92">
        <v>35274.222969999988</v>
      </c>
      <c r="E64" s="92">
        <v>47393.780579999941</v>
      </c>
      <c r="F64" s="59">
        <v>0.34358113629625209</v>
      </c>
      <c r="G64" s="92">
        <v>347489.12344000023</v>
      </c>
      <c r="H64" s="92">
        <v>314999.46559999959</v>
      </c>
      <c r="I64" s="59">
        <v>-9.3498344691673549E-2</v>
      </c>
    </row>
    <row r="65" spans="2:9" x14ac:dyDescent="0.25">
      <c r="B65" s="30" t="s">
        <v>125</v>
      </c>
      <c r="C65" s="30" t="s">
        <v>126</v>
      </c>
      <c r="D65" s="92">
        <v>36842.030100000011</v>
      </c>
      <c r="E65" s="92">
        <v>34034.321509999994</v>
      </c>
      <c r="F65" s="59">
        <v>-7.6209388635183159E-2</v>
      </c>
      <c r="G65" s="92">
        <v>239711.53902999967</v>
      </c>
      <c r="H65" s="92">
        <v>242413.36983000013</v>
      </c>
      <c r="I65" s="59">
        <v>1.1271175392446712E-2</v>
      </c>
    </row>
    <row r="66" spans="2:9" x14ac:dyDescent="0.25">
      <c r="B66" s="30" t="s">
        <v>131</v>
      </c>
      <c r="C66" s="30" t="s">
        <v>132</v>
      </c>
      <c r="D66" s="92">
        <v>12505.283029999991</v>
      </c>
      <c r="E66" s="92">
        <v>19101.526010000005</v>
      </c>
      <c r="F66" s="59">
        <v>0.52747650446421113</v>
      </c>
      <c r="G66" s="92">
        <v>117602.89883999994</v>
      </c>
      <c r="H66" s="92">
        <v>238684.49241000004</v>
      </c>
      <c r="I66" s="59">
        <v>1.0295800083527955</v>
      </c>
    </row>
    <row r="67" spans="2:9" x14ac:dyDescent="0.25">
      <c r="B67" s="30" t="s">
        <v>123</v>
      </c>
      <c r="C67" s="30" t="s">
        <v>124</v>
      </c>
      <c r="D67" s="92">
        <v>26818.08071000002</v>
      </c>
      <c r="E67" s="92">
        <v>30315.460269999974</v>
      </c>
      <c r="F67" s="59">
        <v>0.13041125492234942</v>
      </c>
      <c r="G67" s="92">
        <v>245152.43466999987</v>
      </c>
      <c r="H67" s="92">
        <v>210113.40439999988</v>
      </c>
      <c r="I67" s="59">
        <v>-0.14292752310278334</v>
      </c>
    </row>
    <row r="68" spans="2:9" x14ac:dyDescent="0.25">
      <c r="B68" s="30" t="s">
        <v>127</v>
      </c>
      <c r="C68" s="30" t="s">
        <v>128</v>
      </c>
      <c r="D68" s="92">
        <v>21791.975950000018</v>
      </c>
      <c r="E68" s="92">
        <v>20724.266349999987</v>
      </c>
      <c r="F68" s="59">
        <v>-4.8995538653759857E-2</v>
      </c>
      <c r="G68" s="92">
        <v>170489.30394000022</v>
      </c>
      <c r="H68" s="92">
        <v>191772.38054999994</v>
      </c>
      <c r="I68" s="59">
        <v>0.12483526014916346</v>
      </c>
    </row>
    <row r="69" spans="2:9" x14ac:dyDescent="0.25">
      <c r="B69" s="30" t="s">
        <v>129</v>
      </c>
      <c r="C69" s="30" t="s">
        <v>130</v>
      </c>
      <c r="D69" s="92">
        <v>17102.329239999985</v>
      </c>
      <c r="E69" s="92">
        <v>24260.924399999993</v>
      </c>
      <c r="F69" s="59">
        <v>0.41857428070423547</v>
      </c>
      <c r="G69" s="92">
        <v>207809.2800599999</v>
      </c>
      <c r="H69" s="92">
        <v>172186.69595000026</v>
      </c>
      <c r="I69" s="59">
        <v>-0.1714196021453637</v>
      </c>
    </row>
    <row r="70" spans="2:9" x14ac:dyDescent="0.25">
      <c r="B70" s="30" t="s">
        <v>135</v>
      </c>
      <c r="C70" s="30" t="s">
        <v>136</v>
      </c>
      <c r="D70" s="92">
        <v>8529.7544600000019</v>
      </c>
      <c r="E70" s="92">
        <v>12525.904040000001</v>
      </c>
      <c r="F70" s="59">
        <v>0.46849526545456954</v>
      </c>
      <c r="G70" s="92">
        <v>76038.06574999998</v>
      </c>
      <c r="H70" s="92">
        <v>85224.03229000009</v>
      </c>
      <c r="I70" s="59">
        <v>0.12080747253884629</v>
      </c>
    </row>
    <row r="71" spans="2:9" x14ac:dyDescent="0.25">
      <c r="B71" s="30" t="s">
        <v>133</v>
      </c>
      <c r="C71" s="30" t="s">
        <v>134</v>
      </c>
      <c r="D71" s="92">
        <v>7698.9669600000007</v>
      </c>
      <c r="E71" s="92">
        <v>9325.2560700000049</v>
      </c>
      <c r="F71" s="59">
        <v>0.21123471739122832</v>
      </c>
      <c r="G71" s="92">
        <v>44723.113409999976</v>
      </c>
      <c r="H71" s="92">
        <v>75518.210520000081</v>
      </c>
      <c r="I71" s="59">
        <v>0.6885723010311352</v>
      </c>
    </row>
    <row r="72" spans="2:9" x14ac:dyDescent="0.25">
      <c r="B72" s="30" t="s">
        <v>137</v>
      </c>
      <c r="C72" s="30" t="s">
        <v>138</v>
      </c>
      <c r="D72" s="92">
        <v>28426.59604</v>
      </c>
      <c r="E72" s="92">
        <v>10489.041580000001</v>
      </c>
      <c r="F72" s="59">
        <v>-0.63101309895702862</v>
      </c>
      <c r="G72" s="92">
        <v>95042.755100000009</v>
      </c>
      <c r="H72" s="92">
        <v>74516.546130000017</v>
      </c>
      <c r="I72" s="59">
        <v>-0.21596816031272636</v>
      </c>
    </row>
    <row r="73" spans="2:9" x14ac:dyDescent="0.25">
      <c r="B73" s="30" t="s">
        <v>139</v>
      </c>
      <c r="C73" s="30" t="s">
        <v>140</v>
      </c>
      <c r="D73" s="92">
        <v>7590.3152700000073</v>
      </c>
      <c r="E73" s="92">
        <v>8872.1896999999954</v>
      </c>
      <c r="F73" s="59">
        <v>0.16888289674428594</v>
      </c>
      <c r="G73" s="92">
        <v>73191.351279999973</v>
      </c>
      <c r="H73" s="92">
        <v>58004.662649999977</v>
      </c>
      <c r="I73" s="59">
        <v>-0.20749293959476139</v>
      </c>
    </row>
    <row r="74" spans="2:9" x14ac:dyDescent="0.25">
      <c r="B74" s="30" t="s">
        <v>141</v>
      </c>
      <c r="C74" s="30" t="s">
        <v>142</v>
      </c>
      <c r="D74" s="92">
        <v>5277.2741400000004</v>
      </c>
      <c r="E74" s="92">
        <v>5119.4288300000035</v>
      </c>
      <c r="F74" s="59">
        <v>-2.9910386652757241E-2</v>
      </c>
      <c r="G74" s="92">
        <v>32156.09749000004</v>
      </c>
      <c r="H74" s="92">
        <v>37685.383249999984</v>
      </c>
      <c r="I74" s="59">
        <v>0.17195139309797935</v>
      </c>
    </row>
    <row r="75" spans="2:9" x14ac:dyDescent="0.25">
      <c r="B75" s="30" t="s">
        <v>147</v>
      </c>
      <c r="C75" s="30" t="s">
        <v>148</v>
      </c>
      <c r="D75" s="92">
        <v>1994.6746199999995</v>
      </c>
      <c r="E75" s="92">
        <v>3024.7164500000031</v>
      </c>
      <c r="F75" s="59">
        <v>0.51639591724489065</v>
      </c>
      <c r="G75" s="92">
        <v>13021.168250000004</v>
      </c>
      <c r="H75" s="92">
        <v>27837.403799999996</v>
      </c>
      <c r="I75" s="59">
        <v>1.1378576227213704</v>
      </c>
    </row>
    <row r="76" spans="2:9" x14ac:dyDescent="0.25">
      <c r="B76" s="169" t="s">
        <v>236</v>
      </c>
      <c r="C76" s="169"/>
      <c r="D76" s="53">
        <f>+D77-D59-D60-D61-D62-D63-D64-D65-D66-D67-D68-D69-D70-D71-D72-D73-D74-D75</f>
        <v>9533.1958500001947</v>
      </c>
      <c r="E76" s="53">
        <f t="shared" ref="E76:H76" si="6">+E77-E59-E60-E61-E62-E63-E64-E65-E66-E67-E68-E69-E70-E71-E72-E73-E74-E75</f>
        <v>8154.4533400002911</v>
      </c>
      <c r="F76" s="59">
        <f>(E76-D76)/D76</f>
        <v>-0.14462542590057828</v>
      </c>
      <c r="G76" s="53">
        <f t="shared" si="6"/>
        <v>47245.533050001526</v>
      </c>
      <c r="H76" s="53">
        <f t="shared" si="6"/>
        <v>76693.562720000773</v>
      </c>
      <c r="I76" s="59">
        <f>(H76-G76)/G76</f>
        <v>0.62329764887684547</v>
      </c>
    </row>
    <row r="77" spans="2:9" x14ac:dyDescent="0.25">
      <c r="B77" s="178" t="s">
        <v>152</v>
      </c>
      <c r="C77" s="178"/>
      <c r="D77" s="92">
        <v>775820.2392700006</v>
      </c>
      <c r="E77" s="92">
        <v>788941.64976000064</v>
      </c>
      <c r="F77" s="59">
        <v>1.6912952029127886E-2</v>
      </c>
      <c r="G77" s="92">
        <v>5915497.3296099994</v>
      </c>
      <c r="H77" s="92">
        <v>6043980.3384599974</v>
      </c>
      <c r="I77" s="59">
        <v>2.1719730682131625E-2</v>
      </c>
    </row>
    <row r="78" spans="2:9" x14ac:dyDescent="0.25">
      <c r="B78" s="30" t="s">
        <v>153</v>
      </c>
      <c r="C78" s="30" t="s">
        <v>154</v>
      </c>
      <c r="D78" s="92">
        <v>18426.053919999991</v>
      </c>
      <c r="E78" s="92">
        <v>18031.243330000005</v>
      </c>
      <c r="F78" s="59">
        <v>-2.1426757552871992E-2</v>
      </c>
      <c r="G78" s="92">
        <v>172830.38247999974</v>
      </c>
      <c r="H78" s="92">
        <v>157485.10193000003</v>
      </c>
      <c r="I78" s="59">
        <v>-8.8788095760740968E-2</v>
      </c>
    </row>
    <row r="79" spans="2:9" x14ac:dyDescent="0.25">
      <c r="B79" s="30" t="s">
        <v>155</v>
      </c>
      <c r="C79" s="30" t="s">
        <v>156</v>
      </c>
      <c r="D79" s="92">
        <v>3594.770680000001</v>
      </c>
      <c r="E79" s="92">
        <v>8372.7753600000015</v>
      </c>
      <c r="F79" s="59">
        <v>1.32915423689836</v>
      </c>
      <c r="G79" s="92">
        <v>45695.022780000014</v>
      </c>
      <c r="H79" s="92">
        <v>116281.19641999995</v>
      </c>
      <c r="I79" s="59">
        <v>1.5447234588291832</v>
      </c>
    </row>
    <row r="80" spans="2:9" x14ac:dyDescent="0.25">
      <c r="B80" s="30" t="s">
        <v>159</v>
      </c>
      <c r="C80" s="30" t="s">
        <v>160</v>
      </c>
      <c r="D80" s="92">
        <v>2747.4364300000007</v>
      </c>
      <c r="E80" s="92">
        <v>3171.0745600000009</v>
      </c>
      <c r="F80" s="59">
        <v>0.15419396983099629</v>
      </c>
      <c r="G80" s="92">
        <v>45955.830799999989</v>
      </c>
      <c r="H80" s="92">
        <v>30953.261819999989</v>
      </c>
      <c r="I80" s="59">
        <v>-0.32645626722082899</v>
      </c>
    </row>
    <row r="81" spans="2:10" x14ac:dyDescent="0.25">
      <c r="B81" s="30" t="s">
        <v>157</v>
      </c>
      <c r="C81" s="30" t="s">
        <v>158</v>
      </c>
      <c r="D81" s="92">
        <v>255.83957999999998</v>
      </c>
      <c r="E81" s="92">
        <v>1614.88426</v>
      </c>
      <c r="F81" s="59">
        <v>5.3120970570699031</v>
      </c>
      <c r="G81" s="92">
        <v>2567.8559799999998</v>
      </c>
      <c r="H81" s="92">
        <v>14296.672089999998</v>
      </c>
      <c r="I81" s="59">
        <v>4.567552152983283</v>
      </c>
    </row>
    <row r="82" spans="2:10" x14ac:dyDescent="0.25">
      <c r="B82" s="169" t="s">
        <v>189</v>
      </c>
      <c r="C82" s="169"/>
      <c r="D82" s="92">
        <f>D58-D77-D78-D79-D80-D81</f>
        <v>11451.60655999984</v>
      </c>
      <c r="E82" s="92">
        <f t="shared" ref="E82:H82" si="7">E58-E77-E78-E79-E80-E81</f>
        <v>1270.0839499998735</v>
      </c>
      <c r="F82" s="59">
        <f>(E82-D82)/D82</f>
        <v>-0.88909119927013192</v>
      </c>
      <c r="G82" s="92">
        <f t="shared" si="7"/>
        <v>49739.748950000663</v>
      </c>
      <c r="H82" s="92">
        <f t="shared" si="7"/>
        <v>10902.764099998391</v>
      </c>
      <c r="I82" s="59">
        <f>(H82-G82)/G82</f>
        <v>-0.78080379716113857</v>
      </c>
    </row>
    <row r="83" spans="2:10" x14ac:dyDescent="0.25">
      <c r="B83" s="174" t="s">
        <v>161</v>
      </c>
      <c r="C83" s="174"/>
      <c r="D83" s="91">
        <v>32915.380209999996</v>
      </c>
      <c r="E83" s="91">
        <v>43988.531120000007</v>
      </c>
      <c r="F83" s="82">
        <v>0.33641266907303979</v>
      </c>
      <c r="G83" s="91">
        <v>248995.3749099999</v>
      </c>
      <c r="H83" s="91">
        <v>273212.75262000022</v>
      </c>
      <c r="I83" s="82">
        <v>9.7260351597911257E-2</v>
      </c>
    </row>
    <row r="84" spans="2:10" x14ac:dyDescent="0.25">
      <c r="B84" s="30" t="s">
        <v>162</v>
      </c>
      <c r="C84" s="30" t="s">
        <v>163</v>
      </c>
      <c r="D84" s="92">
        <v>23231.260770000004</v>
      </c>
      <c r="E84" s="92">
        <v>36310.002120000005</v>
      </c>
      <c r="F84" s="59">
        <v>0.56298026523336198</v>
      </c>
      <c r="G84" s="92">
        <v>170702.96787999995</v>
      </c>
      <c r="H84" s="92">
        <v>219281.31824000037</v>
      </c>
      <c r="I84" s="59">
        <v>0.28457824115951996</v>
      </c>
    </row>
    <row r="85" spans="2:10" x14ac:dyDescent="0.25">
      <c r="B85" s="30" t="s">
        <v>164</v>
      </c>
      <c r="C85" s="30" t="s">
        <v>165</v>
      </c>
      <c r="D85" s="92">
        <v>9669.0580799999971</v>
      </c>
      <c r="E85" s="92">
        <v>7550.2552699999969</v>
      </c>
      <c r="F85" s="59">
        <v>-0.21913228697867132</v>
      </c>
      <c r="G85" s="92">
        <v>78032.087039999897</v>
      </c>
      <c r="H85" s="92">
        <v>53399.443839999956</v>
      </c>
      <c r="I85" s="59">
        <v>-0.31567325871180457</v>
      </c>
    </row>
    <row r="86" spans="2:10" x14ac:dyDescent="0.25">
      <c r="B86" s="169" t="s">
        <v>189</v>
      </c>
      <c r="C86" s="169"/>
      <c r="D86" s="92">
        <f>D83-D84-D85</f>
        <v>15.061359999994238</v>
      </c>
      <c r="E86" s="92">
        <f t="shared" ref="E86:H86" si="8">E83-E84-E85</f>
        <v>128.27373000000534</v>
      </c>
      <c r="F86" s="59">
        <f>(E86-D86)/D86</f>
        <v>7.5167428439433372</v>
      </c>
      <c r="G86" s="92">
        <f t="shared" si="8"/>
        <v>260.31999000004726</v>
      </c>
      <c r="H86" s="92">
        <f t="shared" si="8"/>
        <v>531.99053999988973</v>
      </c>
      <c r="I86" s="59">
        <f>(H86-G86)/G86</f>
        <v>1.0436023372611267</v>
      </c>
    </row>
    <row r="87" spans="2:10" x14ac:dyDescent="0.25">
      <c r="B87" s="168" t="s">
        <v>204</v>
      </c>
      <c r="C87" s="168"/>
      <c r="D87" s="94">
        <v>54291.594200000029</v>
      </c>
      <c r="E87" s="94">
        <v>73315.89870999995</v>
      </c>
      <c r="F87" s="83">
        <v>0.35040976030134535</v>
      </c>
      <c r="G87" s="94">
        <v>421127.36691000033</v>
      </c>
      <c r="H87" s="94">
        <v>461874.56738999981</v>
      </c>
      <c r="I87" s="83">
        <v>9.6757427043936597E-2</v>
      </c>
    </row>
    <row r="88" spans="2:10" x14ac:dyDescent="0.25">
      <c r="B88" s="177" t="s">
        <v>167</v>
      </c>
      <c r="C88" s="177"/>
      <c r="D88" s="100">
        <v>4818958.2685399977</v>
      </c>
      <c r="E88" s="100">
        <v>5029573.6072600037</v>
      </c>
      <c r="F88" s="101">
        <v>4.3705574313640236E-2</v>
      </c>
      <c r="G88" s="100">
        <v>38335237.913459994</v>
      </c>
      <c r="H88" s="100">
        <v>34882631.916459963</v>
      </c>
      <c r="I88" s="101">
        <v>-9.0063507752165969E-2</v>
      </c>
    </row>
    <row r="89" spans="2:10" x14ac:dyDescent="0.25">
      <c r="B89" s="89" t="s">
        <v>212</v>
      </c>
    </row>
    <row r="90" spans="2:10" x14ac:dyDescent="0.25">
      <c r="B90" s="89" t="s">
        <v>213</v>
      </c>
    </row>
    <row r="91" spans="2:10" x14ac:dyDescent="0.25">
      <c r="B91" s="89" t="s">
        <v>177</v>
      </c>
    </row>
    <row r="92" spans="2:10" x14ac:dyDescent="0.25">
      <c r="B92" s="102" t="s">
        <v>237</v>
      </c>
    </row>
    <row r="95" spans="2:10" x14ac:dyDescent="0.25">
      <c r="D95" s="53"/>
      <c r="E95" s="53"/>
      <c r="F95" s="53"/>
      <c r="G95" s="53"/>
      <c r="H95" s="53"/>
      <c r="I95" s="53"/>
      <c r="J95" s="53"/>
    </row>
  </sheetData>
  <mergeCells count="24">
    <mergeCell ref="B31:C31"/>
    <mergeCell ref="B3:I3"/>
    <mergeCell ref="B4:C4"/>
    <mergeCell ref="B5:C5"/>
    <mergeCell ref="B10:C10"/>
    <mergeCell ref="B11:C11"/>
    <mergeCell ref="B12:C12"/>
    <mergeCell ref="B17:C17"/>
    <mergeCell ref="B18:C18"/>
    <mergeCell ref="B21:C21"/>
    <mergeCell ref="B22:C22"/>
    <mergeCell ref="B30:C30"/>
    <mergeCell ref="B88:C88"/>
    <mergeCell ref="B36:C36"/>
    <mergeCell ref="B37:C37"/>
    <mergeCell ref="B38:C38"/>
    <mergeCell ref="B57:C57"/>
    <mergeCell ref="B58:C58"/>
    <mergeCell ref="B76:C76"/>
    <mergeCell ref="B77:C77"/>
    <mergeCell ref="B82:C82"/>
    <mergeCell ref="B83:C83"/>
    <mergeCell ref="B86:C86"/>
    <mergeCell ref="B87:C87"/>
  </mergeCells>
  <pageMargins left="0.7" right="0.7" top="0.75" bottom="0.75" header="0.3" footer="0.3"/>
  <pageSetup paperSize="187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O93"/>
  <sheetViews>
    <sheetView zoomScale="80" zoomScaleNormal="80" workbookViewId="0">
      <pane ySplit="4" topLeftCell="A5" activePane="bottomLeft" state="frozen"/>
      <selection pane="bottomLeft" activeCell="A5" sqref="A5"/>
    </sheetView>
  </sheetViews>
  <sheetFormatPr baseColWidth="10" defaultRowHeight="15" x14ac:dyDescent="0.25"/>
  <cols>
    <col min="1" max="1" width="11.42578125" style="30"/>
    <col min="2" max="2" width="9.28515625" style="30" customWidth="1"/>
    <col min="3" max="3" width="25.7109375" style="30" customWidth="1"/>
    <col min="4" max="5" width="15.7109375" style="30" bestFit="1" customWidth="1"/>
    <col min="6" max="6" width="12.85546875" style="30" customWidth="1"/>
    <col min="7" max="7" width="17.85546875" style="30" bestFit="1" customWidth="1"/>
    <col min="8" max="8" width="16.85546875" style="30" bestFit="1" customWidth="1"/>
    <col min="9" max="9" width="12.5703125" style="30" bestFit="1" customWidth="1"/>
    <col min="10" max="10" width="11.42578125" style="30"/>
    <col min="11" max="12" width="12.140625" style="30" bestFit="1" customWidth="1"/>
    <col min="13" max="13" width="11.42578125" style="30"/>
    <col min="14" max="15" width="13.140625" style="30" bestFit="1" customWidth="1"/>
    <col min="16" max="16384" width="11.42578125" style="30"/>
  </cols>
  <sheetData>
    <row r="3" spans="2:15" x14ac:dyDescent="0.25">
      <c r="B3" s="173" t="s">
        <v>179</v>
      </c>
      <c r="C3" s="173"/>
      <c r="D3" s="173"/>
      <c r="E3" s="173"/>
      <c r="F3" s="173"/>
      <c r="G3" s="173"/>
      <c r="H3" s="173"/>
      <c r="I3" s="173"/>
    </row>
    <row r="4" spans="2:15" x14ac:dyDescent="0.25">
      <c r="B4" s="173" t="s">
        <v>180</v>
      </c>
      <c r="C4" s="173"/>
      <c r="D4" s="80" t="s">
        <v>222</v>
      </c>
      <c r="E4" s="80" t="s">
        <v>223</v>
      </c>
      <c r="F4" s="90" t="s">
        <v>209</v>
      </c>
      <c r="G4" s="81" t="s">
        <v>224</v>
      </c>
      <c r="H4" s="81" t="s">
        <v>225</v>
      </c>
      <c r="I4" s="90" t="s">
        <v>209</v>
      </c>
    </row>
    <row r="5" spans="2:15" x14ac:dyDescent="0.25">
      <c r="B5" s="174" t="s">
        <v>5</v>
      </c>
      <c r="C5" s="174"/>
      <c r="D5" s="91">
        <v>34033.709019999995</v>
      </c>
      <c r="E5" s="91">
        <v>8873.9810599999983</v>
      </c>
      <c r="F5" s="82">
        <f>(E5-D5)/D5</f>
        <v>-0.73925906651005391</v>
      </c>
      <c r="G5" s="91">
        <v>68866.575460000022</v>
      </c>
      <c r="H5" s="91">
        <v>164155.05725000004</v>
      </c>
      <c r="I5" s="57">
        <f>(H5-G5)/G5</f>
        <v>1.3836680734233215</v>
      </c>
    </row>
    <row r="6" spans="2:15" x14ac:dyDescent="0.25">
      <c r="B6" s="30" t="s">
        <v>226</v>
      </c>
      <c r="C6" s="30" t="s">
        <v>227</v>
      </c>
      <c r="D6" s="92">
        <v>0</v>
      </c>
      <c r="E6" s="92">
        <v>1.4119699999999999</v>
      </c>
      <c r="F6" s="59" t="s">
        <v>14</v>
      </c>
      <c r="G6" s="92">
        <v>901.50977</v>
      </c>
      <c r="H6" s="92">
        <v>56814.057569999997</v>
      </c>
      <c r="I6" s="93">
        <f>(H6-G6)/G6</f>
        <v>62.02101148609848</v>
      </c>
    </row>
    <row r="7" spans="2:15" x14ac:dyDescent="0.25">
      <c r="B7" s="30" t="s">
        <v>6</v>
      </c>
      <c r="C7" s="30" t="s">
        <v>7</v>
      </c>
      <c r="D7" s="92">
        <v>6328.9017699999958</v>
      </c>
      <c r="E7" s="92">
        <v>7201.81538</v>
      </c>
      <c r="F7" s="59">
        <f t="shared" ref="F7:F70" si="0">(E7-D7)/D7</f>
        <v>0.13792497367201273</v>
      </c>
      <c r="G7" s="92">
        <v>37690.324400000034</v>
      </c>
      <c r="H7" s="92">
        <v>42572.824029999982</v>
      </c>
      <c r="I7" s="93">
        <f t="shared" ref="I7:I70" si="1">(H7-G7)/G7</f>
        <v>0.1295425207324547</v>
      </c>
    </row>
    <row r="8" spans="2:15" x14ac:dyDescent="0.25">
      <c r="B8" s="30" t="s">
        <v>199</v>
      </c>
      <c r="C8" s="30" t="s">
        <v>200</v>
      </c>
      <c r="D8" s="92">
        <v>22139.542170000001</v>
      </c>
      <c r="E8" s="92">
        <v>0</v>
      </c>
      <c r="F8" s="59">
        <f t="shared" si="0"/>
        <v>-1</v>
      </c>
      <c r="G8" s="92">
        <v>13882.3768</v>
      </c>
      <c r="H8" s="92">
        <v>41203.160459999999</v>
      </c>
      <c r="I8" s="93">
        <f t="shared" si="1"/>
        <v>1.9680191694551903</v>
      </c>
    </row>
    <row r="9" spans="2:15" x14ac:dyDescent="0.25">
      <c r="B9" s="30" t="s">
        <v>8</v>
      </c>
      <c r="C9" s="30" t="s">
        <v>9</v>
      </c>
      <c r="D9" s="92">
        <v>868.49159999999983</v>
      </c>
      <c r="E9" s="92">
        <v>459.40280000000001</v>
      </c>
      <c r="F9" s="59">
        <f t="shared" si="0"/>
        <v>-0.47103368645131388</v>
      </c>
      <c r="G9" s="92">
        <v>4598.9090199999982</v>
      </c>
      <c r="H9" s="92">
        <v>5965.3093099999996</v>
      </c>
      <c r="I9" s="93">
        <f t="shared" si="1"/>
        <v>0.29711400770437552</v>
      </c>
    </row>
    <row r="10" spans="2:15" x14ac:dyDescent="0.25">
      <c r="B10" s="169" t="s">
        <v>189</v>
      </c>
      <c r="C10" s="169"/>
      <c r="D10" s="92">
        <f>D5-D6-D7-D8-D9</f>
        <v>4696.773479999998</v>
      </c>
      <c r="E10" s="92">
        <f>E5-E6-E7-E8-E9</f>
        <v>1211.350909999999</v>
      </c>
      <c r="F10" s="59">
        <f t="shared" si="0"/>
        <v>-0.74208870937501548</v>
      </c>
      <c r="G10" s="92">
        <f>G5-G6-G7-G8-G9</f>
        <v>11793.455469999986</v>
      </c>
      <c r="H10" s="92">
        <f>H5-H6-H7-H8-H9</f>
        <v>17599.705880000056</v>
      </c>
      <c r="I10" s="93">
        <f t="shared" si="1"/>
        <v>0.49232817512813964</v>
      </c>
    </row>
    <row r="11" spans="2:15" x14ac:dyDescent="0.25">
      <c r="B11" s="174" t="s">
        <v>20</v>
      </c>
      <c r="C11" s="174"/>
      <c r="D11" s="91">
        <v>2402874.5711500016</v>
      </c>
      <c r="E11" s="91">
        <v>1957047.9134999982</v>
      </c>
      <c r="F11" s="82">
        <f t="shared" si="0"/>
        <v>-0.1855388803905122</v>
      </c>
      <c r="G11" s="91">
        <v>13102109.545939984</v>
      </c>
      <c r="H11" s="91">
        <v>15981270.100649986</v>
      </c>
      <c r="I11" s="57">
        <f t="shared" si="1"/>
        <v>0.21974786156494794</v>
      </c>
      <c r="K11" s="53"/>
      <c r="L11" s="53"/>
      <c r="M11" s="53"/>
      <c r="N11" s="53"/>
      <c r="O11" s="53"/>
    </row>
    <row r="12" spans="2:15" x14ac:dyDescent="0.25">
      <c r="B12" s="168" t="s">
        <v>21</v>
      </c>
      <c r="C12" s="168"/>
      <c r="D12" s="94">
        <v>202884.22705999998</v>
      </c>
      <c r="E12" s="94">
        <v>165808.1021499997</v>
      </c>
      <c r="F12" s="83">
        <f t="shared" si="0"/>
        <v>-0.18274523085047695</v>
      </c>
      <c r="G12" s="94">
        <v>1135498.9971499983</v>
      </c>
      <c r="H12" s="94">
        <v>1263420.6075799987</v>
      </c>
      <c r="I12" s="61">
        <f t="shared" si="1"/>
        <v>0.1126567357180167</v>
      </c>
    </row>
    <row r="13" spans="2:15" x14ac:dyDescent="0.25">
      <c r="B13" s="30" t="s">
        <v>22</v>
      </c>
      <c r="C13" s="30" t="s">
        <v>23</v>
      </c>
      <c r="D13" s="92">
        <v>187777.11908999996</v>
      </c>
      <c r="E13" s="92">
        <v>151752.32549999972</v>
      </c>
      <c r="F13" s="59">
        <f t="shared" si="0"/>
        <v>-0.19184868616891429</v>
      </c>
      <c r="G13" s="92">
        <v>1021609.4785999985</v>
      </c>
      <c r="H13" s="92">
        <v>1144570.0826199986</v>
      </c>
      <c r="I13" s="93">
        <f t="shared" si="1"/>
        <v>0.12035969379268469</v>
      </c>
    </row>
    <row r="14" spans="2:15" x14ac:dyDescent="0.25">
      <c r="B14" s="30" t="s">
        <v>24</v>
      </c>
      <c r="C14" s="30" t="s">
        <v>25</v>
      </c>
      <c r="D14" s="92">
        <v>7814.7488099999991</v>
      </c>
      <c r="E14" s="92">
        <v>6985.813949999997</v>
      </c>
      <c r="F14" s="59">
        <f t="shared" si="0"/>
        <v>-0.10607312917585668</v>
      </c>
      <c r="G14" s="92">
        <v>62828.847519999996</v>
      </c>
      <c r="H14" s="92">
        <v>70697.447630000024</v>
      </c>
      <c r="I14" s="93">
        <f t="shared" si="1"/>
        <v>0.12523865104314155</v>
      </c>
    </row>
    <row r="15" spans="2:15" x14ac:dyDescent="0.25">
      <c r="B15" s="30" t="s">
        <v>28</v>
      </c>
      <c r="C15" s="30" t="s">
        <v>29</v>
      </c>
      <c r="D15" s="92">
        <v>3753.2873400000003</v>
      </c>
      <c r="E15" s="92">
        <v>2732.1507200000005</v>
      </c>
      <c r="F15" s="59">
        <f t="shared" si="0"/>
        <v>-0.27206460030848578</v>
      </c>
      <c r="G15" s="92">
        <v>20304.423259999989</v>
      </c>
      <c r="H15" s="92">
        <v>16648.698350000006</v>
      </c>
      <c r="I15" s="93">
        <f t="shared" si="1"/>
        <v>-0.18004573994484316</v>
      </c>
    </row>
    <row r="16" spans="2:15" x14ac:dyDescent="0.25">
      <c r="B16" s="30" t="s">
        <v>30</v>
      </c>
      <c r="C16" s="30" t="s">
        <v>31</v>
      </c>
      <c r="D16" s="92">
        <v>750.52276000000006</v>
      </c>
      <c r="E16" s="92">
        <v>481.85492999999991</v>
      </c>
      <c r="F16" s="59">
        <f t="shared" si="0"/>
        <v>-0.3579742605007743</v>
      </c>
      <c r="G16" s="92">
        <v>3201.9270699999975</v>
      </c>
      <c r="H16" s="92">
        <v>13435.006870000001</v>
      </c>
      <c r="I16" s="93">
        <f t="shared" si="1"/>
        <v>3.1959128288327978</v>
      </c>
    </row>
    <row r="17" spans="2:9" x14ac:dyDescent="0.25">
      <c r="B17" s="30" t="s">
        <v>26</v>
      </c>
      <c r="C17" s="30" t="s">
        <v>27</v>
      </c>
      <c r="D17" s="92">
        <v>1569.2299600000008</v>
      </c>
      <c r="E17" s="92">
        <v>3008.3193600000018</v>
      </c>
      <c r="F17" s="59">
        <f t="shared" si="0"/>
        <v>0.91706724742879642</v>
      </c>
      <c r="G17" s="92">
        <v>21424.93240999999</v>
      </c>
      <c r="H17" s="92">
        <v>10030.878920000006</v>
      </c>
      <c r="I17" s="93">
        <f t="shared" si="1"/>
        <v>-0.53181280911214734</v>
      </c>
    </row>
    <row r="18" spans="2:9" x14ac:dyDescent="0.25">
      <c r="B18" s="167" t="s">
        <v>189</v>
      </c>
      <c r="C18" s="167"/>
      <c r="D18" s="92">
        <f>+D12-D13-D14-D15-D16-D17</f>
        <v>1219.3191000000113</v>
      </c>
      <c r="E18" s="92">
        <f>+E12-E13-E14-E15-E16-E17</f>
        <v>847.63768999998592</v>
      </c>
      <c r="F18" s="59">
        <f t="shared" si="0"/>
        <v>-0.30482702190101174</v>
      </c>
      <c r="G18" s="92">
        <f>+G12-G13-G14-G15-G16-G17</f>
        <v>6129.3882899998316</v>
      </c>
      <c r="H18" s="92">
        <f>+H12-H13-H14-H15-H16-H17</f>
        <v>8038.4931900000302</v>
      </c>
      <c r="I18" s="93">
        <f t="shared" si="1"/>
        <v>0.31146744335236937</v>
      </c>
    </row>
    <row r="19" spans="2:9" x14ac:dyDescent="0.25">
      <c r="B19" s="168" t="s">
        <v>36</v>
      </c>
      <c r="C19" s="168"/>
      <c r="D19" s="94">
        <v>1073826.5661700028</v>
      </c>
      <c r="E19" s="94">
        <v>846488.53816999833</v>
      </c>
      <c r="F19" s="83">
        <f t="shared" si="0"/>
        <v>-0.21170832903757147</v>
      </c>
      <c r="G19" s="94">
        <v>5780556.5054399902</v>
      </c>
      <c r="H19" s="94">
        <v>7185184.7839299915</v>
      </c>
      <c r="I19" s="61">
        <f t="shared" si="1"/>
        <v>0.24299187754122425</v>
      </c>
    </row>
    <row r="20" spans="2:9" x14ac:dyDescent="0.25">
      <c r="B20" s="30" t="s">
        <v>37</v>
      </c>
      <c r="C20" s="30" t="s">
        <v>38</v>
      </c>
      <c r="D20" s="92">
        <v>1004116.3015400025</v>
      </c>
      <c r="E20" s="92">
        <v>800301.3848699982</v>
      </c>
      <c r="F20" s="59">
        <f t="shared" si="0"/>
        <v>-0.20297939228495293</v>
      </c>
      <c r="G20" s="92">
        <v>5402550.7136399904</v>
      </c>
      <c r="H20" s="92">
        <v>6756995.7982999915</v>
      </c>
      <c r="I20" s="93">
        <f t="shared" si="1"/>
        <v>0.25070474234335105</v>
      </c>
    </row>
    <row r="21" spans="2:9" x14ac:dyDescent="0.25">
      <c r="B21" s="30" t="s">
        <v>39</v>
      </c>
      <c r="C21" s="30" t="s">
        <v>40</v>
      </c>
      <c r="D21" s="92">
        <v>69701.684630000236</v>
      </c>
      <c r="E21" s="92">
        <v>46187.153300000027</v>
      </c>
      <c r="F21" s="59">
        <f t="shared" si="0"/>
        <v>-0.3373595839874341</v>
      </c>
      <c r="G21" s="92">
        <v>377999.89976999944</v>
      </c>
      <c r="H21" s="92">
        <v>428179.85759000049</v>
      </c>
      <c r="I21" s="93">
        <f t="shared" si="1"/>
        <v>0.13275124636417607</v>
      </c>
    </row>
    <row r="22" spans="2:9" x14ac:dyDescent="0.25">
      <c r="B22" s="30" t="s">
        <v>189</v>
      </c>
      <c r="D22" s="92">
        <f>+D19-D20-D21</f>
        <v>8.5800000001036096</v>
      </c>
      <c r="E22" s="92">
        <f>+E19-E20-E21</f>
        <v>9.4587448984384537E-11</v>
      </c>
      <c r="F22" s="59">
        <f t="shared" si="0"/>
        <v>-0.99999999998897582</v>
      </c>
      <c r="G22" s="92">
        <f>+G19-G20-G21</f>
        <v>5.8920300003373995</v>
      </c>
      <c r="H22" s="92">
        <f>+H19-H20-H21</f>
        <v>9.1280399995157495</v>
      </c>
      <c r="I22" s="93">
        <f t="shared" si="1"/>
        <v>0.54921818099925557</v>
      </c>
    </row>
    <row r="23" spans="2:9" x14ac:dyDescent="0.25">
      <c r="B23" s="168" t="s">
        <v>41</v>
      </c>
      <c r="C23" s="168"/>
      <c r="D23" s="94">
        <v>1050209.5345799993</v>
      </c>
      <c r="E23" s="94">
        <v>862415.6079200001</v>
      </c>
      <c r="F23" s="83">
        <f t="shared" si="0"/>
        <v>-0.17881567485016397</v>
      </c>
      <c r="G23" s="94">
        <v>5783113.1793399956</v>
      </c>
      <c r="H23" s="94">
        <v>6852478.3285699943</v>
      </c>
      <c r="I23" s="61">
        <f t="shared" si="1"/>
        <v>0.18491167578221965</v>
      </c>
    </row>
    <row r="24" spans="2:9" x14ac:dyDescent="0.25">
      <c r="B24" s="30" t="s">
        <v>42</v>
      </c>
      <c r="C24" s="30" t="s">
        <v>43</v>
      </c>
      <c r="D24" s="92">
        <v>446910.82594999945</v>
      </c>
      <c r="E24" s="92">
        <v>371159.16982000024</v>
      </c>
      <c r="F24" s="59">
        <f t="shared" si="0"/>
        <v>-0.16950060667913722</v>
      </c>
      <c r="G24" s="92">
        <v>2420294.714209992</v>
      </c>
      <c r="H24" s="92">
        <v>2906864.9906699923</v>
      </c>
      <c r="I24" s="93">
        <f t="shared" si="1"/>
        <v>0.20103761480089902</v>
      </c>
    </row>
    <row r="25" spans="2:9" x14ac:dyDescent="0.25">
      <c r="B25" s="30" t="s">
        <v>44</v>
      </c>
      <c r="C25" s="30" t="s">
        <v>45</v>
      </c>
      <c r="D25" s="92">
        <v>252138.5212399998</v>
      </c>
      <c r="E25" s="92">
        <v>177817.38394999981</v>
      </c>
      <c r="F25" s="59">
        <f t="shared" si="0"/>
        <v>-0.2947631203851509</v>
      </c>
      <c r="G25" s="92">
        <v>1359678.6931900007</v>
      </c>
      <c r="H25" s="92">
        <v>1635639.7943300013</v>
      </c>
      <c r="I25" s="93">
        <f t="shared" si="1"/>
        <v>0.20296052480792826</v>
      </c>
    </row>
    <row r="26" spans="2:9" x14ac:dyDescent="0.25">
      <c r="B26" s="30" t="s">
        <v>46</v>
      </c>
      <c r="C26" s="30" t="s">
        <v>47</v>
      </c>
      <c r="D26" s="92">
        <v>107415.23679999997</v>
      </c>
      <c r="E26" s="92">
        <v>82883.998089999979</v>
      </c>
      <c r="F26" s="59">
        <f t="shared" si="0"/>
        <v>-0.22837764399919841</v>
      </c>
      <c r="G26" s="92">
        <v>551843.0977599998</v>
      </c>
      <c r="H26" s="92">
        <v>719085.61694999994</v>
      </c>
      <c r="I26" s="93">
        <f t="shared" si="1"/>
        <v>0.30306172147274912</v>
      </c>
    </row>
    <row r="27" spans="2:9" x14ac:dyDescent="0.25">
      <c r="B27" s="30" t="s">
        <v>48</v>
      </c>
      <c r="C27" s="30" t="s">
        <v>49</v>
      </c>
      <c r="D27" s="92">
        <v>99466.51321999995</v>
      </c>
      <c r="E27" s="92">
        <v>76367.650319999928</v>
      </c>
      <c r="F27" s="59">
        <f t="shared" si="0"/>
        <v>-0.23222753218372072</v>
      </c>
      <c r="G27" s="92">
        <v>532136.51388000103</v>
      </c>
      <c r="H27" s="92">
        <v>590912.97976000106</v>
      </c>
      <c r="I27" s="93">
        <f t="shared" si="1"/>
        <v>0.11045373573679322</v>
      </c>
    </row>
    <row r="28" spans="2:9" x14ac:dyDescent="0.25">
      <c r="B28" s="30" t="s">
        <v>50</v>
      </c>
      <c r="C28" s="30" t="s">
        <v>51</v>
      </c>
      <c r="D28" s="92">
        <v>70473.881210000036</v>
      </c>
      <c r="E28" s="92">
        <v>61375.853459999984</v>
      </c>
      <c r="F28" s="59">
        <f t="shared" si="0"/>
        <v>-0.12909786709333484</v>
      </c>
      <c r="G28" s="92">
        <v>443614.90007000073</v>
      </c>
      <c r="H28" s="92">
        <v>502363.89978999895</v>
      </c>
      <c r="I28" s="93">
        <f t="shared" si="1"/>
        <v>0.13243243117110776</v>
      </c>
    </row>
    <row r="29" spans="2:9" x14ac:dyDescent="0.25">
      <c r="B29" s="30" t="s">
        <v>52</v>
      </c>
      <c r="C29" s="30" t="s">
        <v>53</v>
      </c>
      <c r="D29" s="92">
        <v>47049.502699999997</v>
      </c>
      <c r="E29" s="92">
        <v>57237.055509999998</v>
      </c>
      <c r="F29" s="59">
        <f t="shared" si="0"/>
        <v>0.21652838447535816</v>
      </c>
      <c r="G29" s="92">
        <v>283863.20077000017</v>
      </c>
      <c r="H29" s="92">
        <v>310964.4423000004</v>
      </c>
      <c r="I29" s="93">
        <f t="shared" si="1"/>
        <v>9.5472894889108859E-2</v>
      </c>
    </row>
    <row r="30" spans="2:9" x14ac:dyDescent="0.25">
      <c r="B30" s="30" t="s">
        <v>54</v>
      </c>
      <c r="C30" s="30" t="s">
        <v>55</v>
      </c>
      <c r="D30" s="92">
        <v>20925.884240000003</v>
      </c>
      <c r="E30" s="92">
        <v>16977.214460000003</v>
      </c>
      <c r="F30" s="59">
        <f t="shared" si="0"/>
        <v>-0.18869786981102021</v>
      </c>
      <c r="G30" s="92">
        <v>91304.599730000147</v>
      </c>
      <c r="H30" s="92">
        <v>111884.06892000009</v>
      </c>
      <c r="I30" s="93">
        <f t="shared" si="1"/>
        <v>0.22539356451762751</v>
      </c>
    </row>
    <row r="31" spans="2:9" x14ac:dyDescent="0.25">
      <c r="B31" s="167" t="s">
        <v>189</v>
      </c>
      <c r="C31" s="167"/>
      <c r="D31" s="92">
        <f>+D23-D24-D25-D26-D27-D28-D29-D30</f>
        <v>5829.1692200000216</v>
      </c>
      <c r="E31" s="92">
        <f>+E23-E24-E25-E26-E27-E28-E29-E30</f>
        <v>18597.282310000148</v>
      </c>
      <c r="F31" s="59">
        <f t="shared" si="0"/>
        <v>2.190382987371926</v>
      </c>
      <c r="G31" s="92">
        <f>+G23-G24-G25-G26-G27-G28-G29-G30</f>
        <v>100377.45973000104</v>
      </c>
      <c r="H31" s="92">
        <f>+H23-H24-H25-H26-H27-H28-H29-H30</f>
        <v>74762.535850000233</v>
      </c>
      <c r="I31" s="93">
        <f t="shared" si="1"/>
        <v>-0.25518601435920735</v>
      </c>
    </row>
    <row r="32" spans="2:9" x14ac:dyDescent="0.25">
      <c r="B32" s="168" t="s">
        <v>60</v>
      </c>
      <c r="C32" s="168"/>
      <c r="D32" s="94">
        <v>75358.752250000005</v>
      </c>
      <c r="E32" s="94">
        <v>82333.510670000018</v>
      </c>
      <c r="F32" s="83">
        <f t="shared" si="0"/>
        <v>9.2554059240013656E-2</v>
      </c>
      <c r="G32" s="94">
        <v>402902.33972000011</v>
      </c>
      <c r="H32" s="94">
        <v>677526.89824000013</v>
      </c>
      <c r="I32" s="61">
        <f t="shared" si="1"/>
        <v>0.68161569553269996</v>
      </c>
    </row>
    <row r="33" spans="2:9" x14ac:dyDescent="0.25">
      <c r="B33" s="30" t="s">
        <v>61</v>
      </c>
      <c r="C33" s="30" t="s">
        <v>62</v>
      </c>
      <c r="D33" s="92">
        <v>67671.580879999994</v>
      </c>
      <c r="E33" s="92">
        <v>79875.357550000015</v>
      </c>
      <c r="F33" s="59">
        <f t="shared" si="0"/>
        <v>0.18033828250060563</v>
      </c>
      <c r="G33" s="92">
        <v>374735.11004000006</v>
      </c>
      <c r="H33" s="92">
        <v>637315.47265000013</v>
      </c>
      <c r="I33" s="93">
        <f t="shared" si="1"/>
        <v>0.70070926255608035</v>
      </c>
    </row>
    <row r="34" spans="2:9" x14ac:dyDescent="0.25">
      <c r="B34" s="30" t="s">
        <v>201</v>
      </c>
      <c r="C34" s="30" t="s">
        <v>202</v>
      </c>
      <c r="D34" s="92">
        <v>0</v>
      </c>
      <c r="E34" s="92">
        <v>0</v>
      </c>
      <c r="F34" s="59" t="s">
        <v>14</v>
      </c>
      <c r="G34" s="92">
        <v>7919.8107699999991</v>
      </c>
      <c r="H34" s="92">
        <v>12549.326330000002</v>
      </c>
      <c r="I34" s="93">
        <f t="shared" si="1"/>
        <v>0.58454875936385575</v>
      </c>
    </row>
    <row r="35" spans="2:9" x14ac:dyDescent="0.25">
      <c r="B35" s="30" t="s">
        <v>65</v>
      </c>
      <c r="C35" s="30" t="s">
        <v>66</v>
      </c>
      <c r="D35" s="92">
        <v>2138.8110500000007</v>
      </c>
      <c r="E35" s="92">
        <v>864.49470000000008</v>
      </c>
      <c r="F35" s="59">
        <f t="shared" si="0"/>
        <v>-0.59580595022641203</v>
      </c>
      <c r="G35" s="92">
        <v>7942.043810000001</v>
      </c>
      <c r="H35" s="92">
        <v>10767.518129999999</v>
      </c>
      <c r="I35" s="93">
        <f t="shared" si="1"/>
        <v>0.3557616134580347</v>
      </c>
    </row>
    <row r="36" spans="2:9" x14ac:dyDescent="0.25">
      <c r="B36" s="30" t="s">
        <v>63</v>
      </c>
      <c r="C36" s="30" t="s">
        <v>64</v>
      </c>
      <c r="D36" s="92">
        <v>1121.7544499999999</v>
      </c>
      <c r="E36" s="92">
        <v>886.06374999999991</v>
      </c>
      <c r="F36" s="59">
        <f t="shared" si="0"/>
        <v>-0.21010899488742837</v>
      </c>
      <c r="G36" s="92">
        <v>7522.3240899999992</v>
      </c>
      <c r="H36" s="92">
        <v>9888.9368600000016</v>
      </c>
      <c r="I36" s="93">
        <f t="shared" si="1"/>
        <v>0.31461191271273753</v>
      </c>
    </row>
    <row r="37" spans="2:9" x14ac:dyDescent="0.25">
      <c r="B37" s="167" t="s">
        <v>189</v>
      </c>
      <c r="C37" s="167"/>
      <c r="D37" s="53">
        <f>+D32-D33-D34-D35-D36</f>
        <v>4426.6058700000103</v>
      </c>
      <c r="E37" s="37">
        <f>+E32-E33-E34-E35-E36</f>
        <v>707.59467000000257</v>
      </c>
      <c r="F37" s="59">
        <f t="shared" si="0"/>
        <v>-0.8401496110608101</v>
      </c>
      <c r="G37" s="37">
        <f>+G32-G33-G34-G35-G36</f>
        <v>4783.0510100000474</v>
      </c>
      <c r="H37" s="37">
        <f>+H32-H33-H34-H35-H36</f>
        <v>7005.6442699999971</v>
      </c>
      <c r="I37" s="93">
        <f t="shared" si="1"/>
        <v>0.46468106975090101</v>
      </c>
    </row>
    <row r="38" spans="2:9" x14ac:dyDescent="0.25">
      <c r="B38" s="168" t="s">
        <v>203</v>
      </c>
      <c r="C38" s="168"/>
      <c r="D38" s="95">
        <f>+D11-D12-D19-D23-D32</f>
        <v>595.49108999957389</v>
      </c>
      <c r="E38" s="60">
        <f>+E11-E12-E19-E23-E32</f>
        <v>2.1545900000201073</v>
      </c>
      <c r="F38" s="83">
        <f t="shared" si="0"/>
        <v>-0.99638182663653008</v>
      </c>
      <c r="G38" s="60">
        <f>+G11-G12-G19-G23-G32</f>
        <v>38.524289999564644</v>
      </c>
      <c r="H38" s="60">
        <f>+H11-H12-H19-H23-H32</f>
        <v>2659.4823300017742</v>
      </c>
      <c r="I38" s="61">
        <f t="shared" si="1"/>
        <v>68.033908996942671</v>
      </c>
    </row>
    <row r="39" spans="2:9" x14ac:dyDescent="0.25">
      <c r="B39" s="174" t="s">
        <v>70</v>
      </c>
      <c r="C39" s="174"/>
      <c r="D39" s="91">
        <v>1744028.1130900006</v>
      </c>
      <c r="E39" s="91">
        <v>1628439.9113099996</v>
      </c>
      <c r="F39" s="82">
        <f t="shared" si="0"/>
        <v>-6.6276570264229451E-2</v>
      </c>
      <c r="G39" s="91">
        <v>10515041.916400006</v>
      </c>
      <c r="H39" s="91">
        <v>11367930.871499991</v>
      </c>
      <c r="I39" s="57">
        <f t="shared" si="1"/>
        <v>8.1111322416105525E-2</v>
      </c>
    </row>
    <row r="40" spans="2:9" x14ac:dyDescent="0.25">
      <c r="B40" s="30" t="s">
        <v>71</v>
      </c>
      <c r="C40" s="30" t="s">
        <v>72</v>
      </c>
      <c r="D40" s="92">
        <v>1148885.6755100007</v>
      </c>
      <c r="E40" s="92">
        <v>1142109.1406099999</v>
      </c>
      <c r="F40" s="59">
        <f t="shared" si="0"/>
        <v>-5.8983544180691606E-3</v>
      </c>
      <c r="G40" s="92">
        <v>6893378.9152300088</v>
      </c>
      <c r="H40" s="92">
        <v>7202232.3477299949</v>
      </c>
      <c r="I40" s="93">
        <f t="shared" si="1"/>
        <v>4.4804360285144826E-2</v>
      </c>
    </row>
    <row r="41" spans="2:9" x14ac:dyDescent="0.25">
      <c r="B41" s="30" t="s">
        <v>75</v>
      </c>
      <c r="C41" s="30" t="s">
        <v>76</v>
      </c>
      <c r="D41" s="92">
        <v>150099.56834999984</v>
      </c>
      <c r="E41" s="92">
        <v>115218.96159999997</v>
      </c>
      <c r="F41" s="59">
        <f t="shared" si="0"/>
        <v>-0.23238312497119124</v>
      </c>
      <c r="G41" s="92">
        <v>850519.43744000013</v>
      </c>
      <c r="H41" s="92">
        <v>1186502.8849899992</v>
      </c>
      <c r="I41" s="93">
        <f t="shared" si="1"/>
        <v>0.39503323823060899</v>
      </c>
    </row>
    <row r="42" spans="2:9" x14ac:dyDescent="0.25">
      <c r="B42" s="30" t="s">
        <v>73</v>
      </c>
      <c r="C42" s="30" t="s">
        <v>74</v>
      </c>
      <c r="D42" s="92">
        <v>131792.81246000022</v>
      </c>
      <c r="E42" s="92">
        <v>124791.99734999987</v>
      </c>
      <c r="F42" s="59">
        <f t="shared" si="0"/>
        <v>-5.3119855167558003E-2</v>
      </c>
      <c r="G42" s="92">
        <v>910989.8894000008</v>
      </c>
      <c r="H42" s="92">
        <v>886280.16022000008</v>
      </c>
      <c r="I42" s="93">
        <f t="shared" si="1"/>
        <v>-2.7124043271517673E-2</v>
      </c>
    </row>
    <row r="43" spans="2:9" x14ac:dyDescent="0.25">
      <c r="B43" s="30" t="s">
        <v>79</v>
      </c>
      <c r="C43" s="30" t="s">
        <v>80</v>
      </c>
      <c r="D43" s="92">
        <v>57313.410090000027</v>
      </c>
      <c r="E43" s="92">
        <v>41851.14662</v>
      </c>
      <c r="F43" s="59">
        <f t="shared" si="0"/>
        <v>-0.26978439157117723</v>
      </c>
      <c r="G43" s="92">
        <v>334580.97930000012</v>
      </c>
      <c r="H43" s="92">
        <v>393407.77352999983</v>
      </c>
      <c r="I43" s="93">
        <f t="shared" si="1"/>
        <v>0.17582229077419551</v>
      </c>
    </row>
    <row r="44" spans="2:9" x14ac:dyDescent="0.25">
      <c r="B44" s="30" t="s">
        <v>77</v>
      </c>
      <c r="C44" s="30" t="s">
        <v>78</v>
      </c>
      <c r="D44" s="92">
        <v>58786.796660000015</v>
      </c>
      <c r="E44" s="92">
        <v>51594.669110000024</v>
      </c>
      <c r="F44" s="59">
        <f t="shared" si="0"/>
        <v>-0.12234256599481787</v>
      </c>
      <c r="G44" s="92">
        <v>398276.51655999984</v>
      </c>
      <c r="H44" s="92">
        <v>360624.20642000012</v>
      </c>
      <c r="I44" s="93">
        <f t="shared" si="1"/>
        <v>-9.4538112528478574E-2</v>
      </c>
    </row>
    <row r="45" spans="2:9" x14ac:dyDescent="0.25">
      <c r="B45" s="30" t="s">
        <v>81</v>
      </c>
      <c r="C45" s="30" t="s">
        <v>82</v>
      </c>
      <c r="D45" s="92">
        <v>45897.565060000008</v>
      </c>
      <c r="E45" s="92">
        <v>40211.344090000013</v>
      </c>
      <c r="F45" s="59">
        <f t="shared" si="0"/>
        <v>-0.12388938198718452</v>
      </c>
      <c r="G45" s="92">
        <v>337158.06816999969</v>
      </c>
      <c r="H45" s="92">
        <v>329318.40050999989</v>
      </c>
      <c r="I45" s="93">
        <f t="shared" si="1"/>
        <v>-2.3252202453737325E-2</v>
      </c>
    </row>
    <row r="46" spans="2:9" x14ac:dyDescent="0.25">
      <c r="B46" s="30" t="s">
        <v>90</v>
      </c>
      <c r="C46" s="30" t="s">
        <v>91</v>
      </c>
      <c r="D46" s="92">
        <v>36301.576789999977</v>
      </c>
      <c r="E46" s="92">
        <v>18524.246110000004</v>
      </c>
      <c r="F46" s="59">
        <f t="shared" si="0"/>
        <v>-0.48971235554972115</v>
      </c>
      <c r="G46" s="92">
        <v>98749.351880000089</v>
      </c>
      <c r="H46" s="92">
        <v>178883.52368000004</v>
      </c>
      <c r="I46" s="93">
        <f t="shared" si="1"/>
        <v>0.81149061005867418</v>
      </c>
    </row>
    <row r="47" spans="2:9" x14ac:dyDescent="0.25">
      <c r="B47" s="30" t="s">
        <v>85</v>
      </c>
      <c r="C47" s="30" t="s">
        <v>85</v>
      </c>
      <c r="D47" s="92">
        <v>24304.848559999973</v>
      </c>
      <c r="E47" s="92">
        <v>21448.544890000019</v>
      </c>
      <c r="F47" s="59">
        <f t="shared" si="0"/>
        <v>-0.11751991224914494</v>
      </c>
      <c r="G47" s="92">
        <v>140996.51761999977</v>
      </c>
      <c r="H47" s="92">
        <v>158661.65904999973</v>
      </c>
      <c r="I47" s="93">
        <f t="shared" si="1"/>
        <v>0.12528778531686396</v>
      </c>
    </row>
    <row r="48" spans="2:9" x14ac:dyDescent="0.25">
      <c r="B48" s="30" t="s">
        <v>106</v>
      </c>
      <c r="C48" s="30" t="s">
        <v>107</v>
      </c>
      <c r="D48" s="92">
        <v>881.34636</v>
      </c>
      <c r="E48" s="92">
        <v>804.62479000000008</v>
      </c>
      <c r="F48" s="59">
        <f t="shared" si="0"/>
        <v>-8.7050419088359227E-2</v>
      </c>
      <c r="G48" s="92">
        <v>9024.0159700000004</v>
      </c>
      <c r="H48" s="92">
        <v>130956.36986999999</v>
      </c>
      <c r="I48" s="93">
        <f t="shared" si="1"/>
        <v>13.511983390251023</v>
      </c>
    </row>
    <row r="49" spans="2:9" x14ac:dyDescent="0.25">
      <c r="B49" s="30" t="s">
        <v>86</v>
      </c>
      <c r="C49" s="30" t="s">
        <v>87</v>
      </c>
      <c r="D49" s="92">
        <v>17549.253489999996</v>
      </c>
      <c r="E49" s="92">
        <v>21320.477199999987</v>
      </c>
      <c r="F49" s="59">
        <f t="shared" si="0"/>
        <v>0.21489368263720898</v>
      </c>
      <c r="G49" s="92">
        <v>156470.59510000006</v>
      </c>
      <c r="H49" s="92">
        <v>128529.17755999989</v>
      </c>
      <c r="I49" s="93">
        <f t="shared" si="1"/>
        <v>-0.17857296140621734</v>
      </c>
    </row>
    <row r="50" spans="2:9" x14ac:dyDescent="0.25">
      <c r="B50" s="30" t="s">
        <v>88</v>
      </c>
      <c r="C50" s="30" t="s">
        <v>89</v>
      </c>
      <c r="D50" s="92">
        <v>17450.870110000003</v>
      </c>
      <c r="E50" s="92">
        <v>12754.91177000001</v>
      </c>
      <c r="F50" s="59">
        <f t="shared" si="0"/>
        <v>-0.26909594251744695</v>
      </c>
      <c r="G50" s="92">
        <v>85398.788370000038</v>
      </c>
      <c r="H50" s="92">
        <v>98103.021920000116</v>
      </c>
      <c r="I50" s="93">
        <f t="shared" si="1"/>
        <v>0.14876362759337439</v>
      </c>
    </row>
    <row r="51" spans="2:9" x14ac:dyDescent="0.25">
      <c r="B51" s="30" t="s">
        <v>83</v>
      </c>
      <c r="C51" s="30" t="s">
        <v>84</v>
      </c>
      <c r="D51" s="92">
        <v>17900.962549999997</v>
      </c>
      <c r="E51" s="92">
        <v>8777.9535599999926</v>
      </c>
      <c r="F51" s="59">
        <f t="shared" si="0"/>
        <v>-0.50963790156636046</v>
      </c>
      <c r="G51" s="92">
        <v>102618.69289999997</v>
      </c>
      <c r="H51" s="92">
        <v>97403.101229999927</v>
      </c>
      <c r="I51" s="93">
        <f t="shared" si="1"/>
        <v>-5.0824966900353492E-2</v>
      </c>
    </row>
    <row r="52" spans="2:9" x14ac:dyDescent="0.25">
      <c r="B52" s="30" t="s">
        <v>100</v>
      </c>
      <c r="C52" s="30" t="s">
        <v>101</v>
      </c>
      <c r="D52" s="92">
        <v>6270.692130000004</v>
      </c>
      <c r="E52" s="92">
        <v>3208.2012099999984</v>
      </c>
      <c r="F52" s="59">
        <f t="shared" si="0"/>
        <v>-0.4883816421712931</v>
      </c>
      <c r="G52" s="92">
        <v>37790.017649999943</v>
      </c>
      <c r="H52" s="92">
        <v>43000.786299999985</v>
      </c>
      <c r="I52" s="93">
        <f t="shared" si="1"/>
        <v>0.13788743626056627</v>
      </c>
    </row>
    <row r="53" spans="2:9" x14ac:dyDescent="0.25">
      <c r="B53" s="30" t="s">
        <v>96</v>
      </c>
      <c r="C53" s="30" t="s">
        <v>97</v>
      </c>
      <c r="D53" s="92">
        <v>7171.0098199999984</v>
      </c>
      <c r="E53" s="92">
        <v>4999.7720899999995</v>
      </c>
      <c r="F53" s="59">
        <f t="shared" si="0"/>
        <v>-0.30277991308063767</v>
      </c>
      <c r="G53" s="92">
        <v>30754.637560000003</v>
      </c>
      <c r="H53" s="92">
        <v>40220.329059999989</v>
      </c>
      <c r="I53" s="93">
        <f t="shared" si="1"/>
        <v>0.30778094788251459</v>
      </c>
    </row>
    <row r="54" spans="2:9" x14ac:dyDescent="0.25">
      <c r="B54" s="30" t="s">
        <v>94</v>
      </c>
      <c r="C54" s="30" t="s">
        <v>95</v>
      </c>
      <c r="D54" s="92">
        <v>4913.6452600000021</v>
      </c>
      <c r="E54" s="92">
        <v>7119.2283599999973</v>
      </c>
      <c r="F54" s="59">
        <f t="shared" si="0"/>
        <v>0.4488690133890525</v>
      </c>
      <c r="G54" s="92">
        <v>36312.33873999997</v>
      </c>
      <c r="H54" s="92">
        <v>28084.346579999987</v>
      </c>
      <c r="I54" s="93">
        <f t="shared" si="1"/>
        <v>-0.22658943063164402</v>
      </c>
    </row>
    <row r="55" spans="2:9" x14ac:dyDescent="0.25">
      <c r="B55" s="30" t="s">
        <v>102</v>
      </c>
      <c r="C55" s="30" t="s">
        <v>103</v>
      </c>
      <c r="D55" s="92">
        <v>3841.8591999999994</v>
      </c>
      <c r="E55" s="92">
        <v>4083.4283200000009</v>
      </c>
      <c r="F55" s="59">
        <f t="shared" si="0"/>
        <v>6.2878181480466935E-2</v>
      </c>
      <c r="G55" s="92">
        <v>23646.437310000001</v>
      </c>
      <c r="H55" s="92">
        <v>28055.520830000019</v>
      </c>
      <c r="I55" s="93">
        <f t="shared" si="1"/>
        <v>0.18645868137334293</v>
      </c>
    </row>
    <row r="56" spans="2:9" x14ac:dyDescent="0.25">
      <c r="B56" s="30" t="s">
        <v>104</v>
      </c>
      <c r="C56" s="30" t="s">
        <v>105</v>
      </c>
      <c r="D56" s="92">
        <v>4127.0974699999988</v>
      </c>
      <c r="E56" s="92">
        <v>2100.7851900000019</v>
      </c>
      <c r="F56" s="59">
        <f t="shared" si="0"/>
        <v>-0.49097756831025302</v>
      </c>
      <c r="G56" s="92">
        <v>15890.62346000001</v>
      </c>
      <c r="H56" s="92">
        <v>25384.859299999993</v>
      </c>
      <c r="I56" s="93">
        <f t="shared" si="1"/>
        <v>0.59747409306494115</v>
      </c>
    </row>
    <row r="57" spans="2:9" x14ac:dyDescent="0.25">
      <c r="B57" s="30" t="s">
        <v>92</v>
      </c>
      <c r="C57" s="30" t="s">
        <v>93</v>
      </c>
      <c r="D57" s="92">
        <v>4678.1000999999969</v>
      </c>
      <c r="E57" s="92">
        <v>3268.0276200000017</v>
      </c>
      <c r="F57" s="59">
        <f t="shared" si="0"/>
        <v>-0.30141990334922425</v>
      </c>
      <c r="G57" s="92">
        <v>22013.246699999992</v>
      </c>
      <c r="H57" s="92">
        <v>24861.54112000002</v>
      </c>
      <c r="I57" s="93">
        <f t="shared" si="1"/>
        <v>0.12939001951039</v>
      </c>
    </row>
    <row r="58" spans="2:9" x14ac:dyDescent="0.25">
      <c r="B58" s="167" t="s">
        <v>189</v>
      </c>
      <c r="C58" s="167"/>
      <c r="D58" s="92">
        <f>+D39-D40-D41-D42-D43-D44-D45-D46-D47-D48-D49-D50-D51-D52-D53-D54-D55-D56-D57</f>
        <v>5861.0231199998425</v>
      </c>
      <c r="E58" s="92">
        <f>+E39-E40-E41-E42-E43-E44-E45-E46-E47-E48-E49-E50-E51-E52-E53-E54-E55-E56-E57</f>
        <v>4252.4508199998681</v>
      </c>
      <c r="F58" s="59">
        <f t="shared" si="0"/>
        <v>-0.27445247477543094</v>
      </c>
      <c r="G58" s="92">
        <f>+G39-G40-G41-G42-G43-G44-G45-G46-G47-G48-G49-G50-G51-G52-G53-G54-G55-G56-G57</f>
        <v>30472.847039997101</v>
      </c>
      <c r="H58" s="92">
        <f>+H39-H40-H41-H42-H43-H44-H45-H46-H47-H48-H49-H50-H51-H52-H53-H54-H55-H56-H57</f>
        <v>27420.861599997359</v>
      </c>
      <c r="I58" s="93">
        <f t="shared" si="1"/>
        <v>-0.10015425982330636</v>
      </c>
    </row>
    <row r="59" spans="2:9" x14ac:dyDescent="0.25">
      <c r="B59" s="174" t="s">
        <v>110</v>
      </c>
      <c r="C59" s="174"/>
      <c r="D59" s="91">
        <v>898179.23184999975</v>
      </c>
      <c r="E59" s="91">
        <v>829031.5647000008</v>
      </c>
      <c r="F59" s="82">
        <f t="shared" si="0"/>
        <v>-7.6986490778209113E-2</v>
      </c>
      <c r="G59" s="91">
        <v>5553055.8352699988</v>
      </c>
      <c r="H59" s="91">
        <v>5419986.0079100011</v>
      </c>
      <c r="I59" s="57">
        <f t="shared" si="1"/>
        <v>-2.3963351226330247E-2</v>
      </c>
    </row>
    <row r="60" spans="2:9" x14ac:dyDescent="0.25">
      <c r="B60" s="30" t="s">
        <v>111</v>
      </c>
      <c r="C60" s="30" t="s">
        <v>112</v>
      </c>
      <c r="D60" s="37">
        <v>218892.53593999977</v>
      </c>
      <c r="E60" s="37">
        <v>191521.99858000028</v>
      </c>
      <c r="F60" s="59">
        <f t="shared" si="0"/>
        <v>-0.12504098069155717</v>
      </c>
      <c r="G60" s="37">
        <v>1222365.8011299979</v>
      </c>
      <c r="H60" s="37">
        <v>1333244.6137700002</v>
      </c>
      <c r="I60" s="93">
        <f t="shared" si="1"/>
        <v>9.0708372679849159E-2</v>
      </c>
    </row>
    <row r="61" spans="2:9" x14ac:dyDescent="0.25">
      <c r="B61" s="30" t="s">
        <v>113</v>
      </c>
      <c r="C61" s="30" t="s">
        <v>114</v>
      </c>
      <c r="D61" s="37">
        <v>153012.14197000017</v>
      </c>
      <c r="E61" s="37">
        <v>170232.73510000034</v>
      </c>
      <c r="F61" s="59">
        <f t="shared" si="0"/>
        <v>0.11254396486637294</v>
      </c>
      <c r="G61" s="37">
        <v>922227.76478000113</v>
      </c>
      <c r="H61" s="37">
        <v>831481.90023000038</v>
      </c>
      <c r="I61" s="93">
        <f t="shared" si="1"/>
        <v>-9.839853885948481E-2</v>
      </c>
    </row>
    <row r="62" spans="2:9" x14ac:dyDescent="0.25">
      <c r="B62" s="30" t="s">
        <v>115</v>
      </c>
      <c r="C62" s="30" t="s">
        <v>116</v>
      </c>
      <c r="D62" s="37">
        <v>119399.64334000008</v>
      </c>
      <c r="E62" s="37">
        <v>89422.284870000003</v>
      </c>
      <c r="F62" s="59">
        <f t="shared" si="0"/>
        <v>-0.25106740381658543</v>
      </c>
      <c r="G62" s="37">
        <v>587702.26395999978</v>
      </c>
      <c r="H62" s="37">
        <v>691081.2635900001</v>
      </c>
      <c r="I62" s="93">
        <f t="shared" si="1"/>
        <v>0.17590369472702339</v>
      </c>
    </row>
    <row r="63" spans="2:9" x14ac:dyDescent="0.25">
      <c r="B63" s="30" t="s">
        <v>117</v>
      </c>
      <c r="C63" s="30" t="s">
        <v>118</v>
      </c>
      <c r="D63" s="37">
        <v>102393.48347999989</v>
      </c>
      <c r="E63" s="37">
        <v>90623.126360000184</v>
      </c>
      <c r="F63" s="59">
        <f t="shared" si="0"/>
        <v>-0.11495220906610494</v>
      </c>
      <c r="G63" s="37">
        <v>638582.00407999975</v>
      </c>
      <c r="H63" s="37">
        <v>595586.20644000079</v>
      </c>
      <c r="I63" s="93">
        <f t="shared" si="1"/>
        <v>-6.7330111661919878E-2</v>
      </c>
    </row>
    <row r="64" spans="2:9" x14ac:dyDescent="0.25">
      <c r="B64" s="30" t="s">
        <v>119</v>
      </c>
      <c r="C64" s="30" t="s">
        <v>120</v>
      </c>
      <c r="D64" s="37">
        <v>42876.105389999982</v>
      </c>
      <c r="E64" s="37">
        <v>34385.021989999957</v>
      </c>
      <c r="F64" s="59">
        <f t="shared" si="0"/>
        <v>-0.19803765577039573</v>
      </c>
      <c r="G64" s="37">
        <v>267602.44675999985</v>
      </c>
      <c r="H64" s="37">
        <v>312214.90047000058</v>
      </c>
      <c r="I64" s="93">
        <f t="shared" si="1"/>
        <v>0.16671168089136179</v>
      </c>
    </row>
    <row r="65" spans="2:9" x14ac:dyDescent="0.25">
      <c r="B65" s="30" t="s">
        <v>123</v>
      </c>
      <c r="C65" s="30" t="s">
        <v>124</v>
      </c>
      <c r="D65" s="37">
        <v>33895.848709999998</v>
      </c>
      <c r="E65" s="37">
        <v>24366.648019999993</v>
      </c>
      <c r="F65" s="59">
        <f t="shared" si="0"/>
        <v>-0.2811317920235078</v>
      </c>
      <c r="G65" s="37">
        <v>179797.94413000005</v>
      </c>
      <c r="H65" s="37">
        <v>218334.35395999986</v>
      </c>
      <c r="I65" s="93">
        <f t="shared" si="1"/>
        <v>0.21433176011254432</v>
      </c>
    </row>
    <row r="66" spans="2:9" x14ac:dyDescent="0.25">
      <c r="B66" s="30" t="s">
        <v>125</v>
      </c>
      <c r="C66" s="30" t="s">
        <v>126</v>
      </c>
      <c r="D66" s="37">
        <v>36018.179310000007</v>
      </c>
      <c r="E66" s="37">
        <v>32042.241059999982</v>
      </c>
      <c r="F66" s="59">
        <f t="shared" si="0"/>
        <v>-0.11038698585456135</v>
      </c>
      <c r="G66" s="37">
        <v>208347.54100000006</v>
      </c>
      <c r="H66" s="37">
        <v>202869.50892999923</v>
      </c>
      <c r="I66" s="93">
        <f t="shared" si="1"/>
        <v>-2.6292760853850582E-2</v>
      </c>
    </row>
    <row r="67" spans="2:9" x14ac:dyDescent="0.25">
      <c r="B67" s="30" t="s">
        <v>121</v>
      </c>
      <c r="C67" s="30" t="s">
        <v>122</v>
      </c>
      <c r="D67" s="37">
        <v>25268.271010000019</v>
      </c>
      <c r="E67" s="37">
        <v>30318.095680000009</v>
      </c>
      <c r="F67" s="59">
        <f t="shared" si="0"/>
        <v>0.19984844503217108</v>
      </c>
      <c r="G67" s="37">
        <v>312416.72143999953</v>
      </c>
      <c r="H67" s="37">
        <v>197990.92508999966</v>
      </c>
      <c r="I67" s="93">
        <f t="shared" si="1"/>
        <v>-0.36626015349814001</v>
      </c>
    </row>
    <row r="68" spans="2:9" x14ac:dyDescent="0.25">
      <c r="B68" s="30" t="s">
        <v>129</v>
      </c>
      <c r="C68" s="30" t="s">
        <v>130</v>
      </c>
      <c r="D68" s="37">
        <v>17624.698170000007</v>
      </c>
      <c r="E68" s="37">
        <v>31383.041489999981</v>
      </c>
      <c r="F68" s="59">
        <f t="shared" si="0"/>
        <v>0.78062859217747216</v>
      </c>
      <c r="G68" s="37">
        <v>147925.77155000027</v>
      </c>
      <c r="H68" s="37">
        <v>190706.95081999994</v>
      </c>
      <c r="I68" s="93">
        <f t="shared" si="1"/>
        <v>0.28920707204517937</v>
      </c>
    </row>
    <row r="69" spans="2:9" x14ac:dyDescent="0.25">
      <c r="B69" s="30" t="s">
        <v>127</v>
      </c>
      <c r="C69" s="30" t="s">
        <v>128</v>
      </c>
      <c r="D69" s="37">
        <v>24191.459279999985</v>
      </c>
      <c r="E69" s="37">
        <v>17262.0357</v>
      </c>
      <c r="F69" s="59">
        <f t="shared" si="0"/>
        <v>-0.28644090874372374</v>
      </c>
      <c r="G69" s="37">
        <v>171048.11419999995</v>
      </c>
      <c r="H69" s="37">
        <v>148697.32799000011</v>
      </c>
      <c r="I69" s="93">
        <f t="shared" si="1"/>
        <v>-0.13066958565743633</v>
      </c>
    </row>
    <row r="70" spans="2:9" x14ac:dyDescent="0.25">
      <c r="B70" s="30" t="s">
        <v>131</v>
      </c>
      <c r="C70" s="30" t="s">
        <v>132</v>
      </c>
      <c r="D70" s="37">
        <v>19888.580469999983</v>
      </c>
      <c r="E70" s="37">
        <v>24683.100090000004</v>
      </c>
      <c r="F70" s="59">
        <f t="shared" si="0"/>
        <v>0.24106897056992552</v>
      </c>
      <c r="G70" s="37">
        <v>219582.96639999995</v>
      </c>
      <c r="H70" s="37">
        <v>105097.61580999999</v>
      </c>
      <c r="I70" s="93">
        <f t="shared" si="1"/>
        <v>-0.52137628189906804</v>
      </c>
    </row>
    <row r="71" spans="2:9" x14ac:dyDescent="0.25">
      <c r="B71" s="30" t="s">
        <v>135</v>
      </c>
      <c r="C71" s="30" t="s">
        <v>136</v>
      </c>
      <c r="D71" s="37">
        <v>10433.79011</v>
      </c>
      <c r="E71" s="37">
        <v>8975.98927</v>
      </c>
      <c r="F71" s="59">
        <f t="shared" ref="F71:F89" si="2">(E71-D71)/D71</f>
        <v>-0.13971920314965966</v>
      </c>
      <c r="G71" s="37">
        <v>72698.128249999965</v>
      </c>
      <c r="H71" s="37">
        <v>67508.311289999911</v>
      </c>
      <c r="I71" s="93">
        <f t="shared" ref="I71:I89" si="3">(H71-G71)/G71</f>
        <v>-7.1388591218647462E-2</v>
      </c>
    </row>
    <row r="72" spans="2:9" x14ac:dyDescent="0.25">
      <c r="B72" s="30" t="s">
        <v>137</v>
      </c>
      <c r="C72" s="30" t="s">
        <v>138</v>
      </c>
      <c r="D72" s="37">
        <v>9179.1422800000018</v>
      </c>
      <c r="E72" s="37">
        <v>6296.3087899999991</v>
      </c>
      <c r="F72" s="59">
        <f t="shared" si="2"/>
        <v>-0.3140634933049542</v>
      </c>
      <c r="G72" s="37">
        <v>64027.504549999991</v>
      </c>
      <c r="H72" s="37">
        <v>66616.159060000049</v>
      </c>
      <c r="I72" s="93">
        <f t="shared" si="3"/>
        <v>4.0430351427776498E-2</v>
      </c>
    </row>
    <row r="73" spans="2:9" x14ac:dyDescent="0.25">
      <c r="B73" s="30" t="s">
        <v>139</v>
      </c>
      <c r="C73" s="30" t="s">
        <v>140</v>
      </c>
      <c r="D73" s="37">
        <v>8258.9490799999967</v>
      </c>
      <c r="E73" s="37">
        <v>6719.5825899999973</v>
      </c>
      <c r="F73" s="59">
        <f t="shared" si="2"/>
        <v>-0.18638769595126262</v>
      </c>
      <c r="G73" s="37">
        <v>49132.472950000003</v>
      </c>
      <c r="H73" s="37">
        <v>65601.036009999996</v>
      </c>
      <c r="I73" s="93">
        <f t="shared" si="3"/>
        <v>0.33518693587353804</v>
      </c>
    </row>
    <row r="74" spans="2:9" x14ac:dyDescent="0.25">
      <c r="B74" s="30" t="s">
        <v>133</v>
      </c>
      <c r="C74" s="30" t="s">
        <v>134</v>
      </c>
      <c r="D74" s="37">
        <v>6939.7991199999997</v>
      </c>
      <c r="E74" s="37">
        <v>7010.3484499999977</v>
      </c>
      <c r="F74" s="59">
        <f t="shared" si="2"/>
        <v>1.0165903764660844E-2</v>
      </c>
      <c r="G74" s="37">
        <v>66195.839339999977</v>
      </c>
      <c r="H74" s="37">
        <v>37024.146450000007</v>
      </c>
      <c r="I74" s="93">
        <f t="shared" si="3"/>
        <v>-0.44068771060015055</v>
      </c>
    </row>
    <row r="75" spans="2:9" x14ac:dyDescent="0.25">
      <c r="B75" s="30" t="s">
        <v>141</v>
      </c>
      <c r="C75" s="30" t="s">
        <v>142</v>
      </c>
      <c r="D75" s="37">
        <v>5601.1502600000031</v>
      </c>
      <c r="E75" s="37">
        <v>4931.1142499999996</v>
      </c>
      <c r="F75" s="59">
        <f t="shared" si="2"/>
        <v>-0.11962471615607097</v>
      </c>
      <c r="G75" s="37">
        <v>32565.954419999991</v>
      </c>
      <c r="H75" s="37">
        <v>26878.823350000021</v>
      </c>
      <c r="I75" s="93">
        <f t="shared" si="3"/>
        <v>-0.17463425136120952</v>
      </c>
    </row>
    <row r="76" spans="2:9" x14ac:dyDescent="0.25">
      <c r="B76" s="30" t="s">
        <v>147</v>
      </c>
      <c r="C76" s="30" t="s">
        <v>148</v>
      </c>
      <c r="D76" s="37">
        <v>1336.0892600000009</v>
      </c>
      <c r="E76" s="37">
        <v>2759.8133499999981</v>
      </c>
      <c r="F76" s="59">
        <f t="shared" si="2"/>
        <v>1.0655905504397185</v>
      </c>
      <c r="G76" s="37">
        <v>24812.687349999989</v>
      </c>
      <c r="H76" s="37">
        <v>11026.493630000006</v>
      </c>
      <c r="I76" s="93">
        <f t="shared" si="3"/>
        <v>-0.55561066504148693</v>
      </c>
    </row>
    <row r="77" spans="2:9" x14ac:dyDescent="0.25">
      <c r="B77" s="171" t="s">
        <v>190</v>
      </c>
      <c r="C77" s="171"/>
      <c r="D77" s="84">
        <f>+D78-D60-D61-D62-D63-D64-D65-D66-D67-D68-D69-D70-D71-D72-D73-D74-D75-D76</f>
        <v>5652.9657499999621</v>
      </c>
      <c r="E77" s="84">
        <f>+E78-E60-E61-E62-E63-E64-E65-E66-E67-E68-E69-E70-E71-E72-E73-E74-E75-E76</f>
        <v>9693.3428100001347</v>
      </c>
      <c r="F77" s="59">
        <f t="shared" si="2"/>
        <v>0.71473581102100248</v>
      </c>
      <c r="G77" s="84">
        <f>+G78-G60-G61-G62-G63-G64-G65-G66-G67-G68-G69-G70-G71-G72-G73-G74-G75-G76</f>
        <v>68539.109380001464</v>
      </c>
      <c r="H77" s="84">
        <f>+H78-H60-H61-H62-H63-H64-H65-H66-H67-H68-H69-H70-H71-H72-H73-H74-H75-H76</f>
        <v>37712.337200000075</v>
      </c>
      <c r="I77" s="93">
        <f t="shared" si="3"/>
        <v>-0.44976908014792666</v>
      </c>
    </row>
    <row r="78" spans="2:9" x14ac:dyDescent="0.25">
      <c r="B78" s="171" t="s">
        <v>152</v>
      </c>
      <c r="C78" s="171"/>
      <c r="D78" s="84">
        <v>840862.8329299998</v>
      </c>
      <c r="E78" s="84">
        <v>782626.82845000084</v>
      </c>
      <c r="F78" s="59">
        <f t="shared" si="2"/>
        <v>-6.9257436765369537E-2</v>
      </c>
      <c r="G78" s="84">
        <v>5255571.0356699992</v>
      </c>
      <c r="H78" s="84">
        <v>5139672.874090001</v>
      </c>
      <c r="I78" s="93">
        <f t="shared" si="3"/>
        <v>-2.2052439362609262E-2</v>
      </c>
    </row>
    <row r="79" spans="2:9" x14ac:dyDescent="0.25">
      <c r="B79" s="30" t="s">
        <v>153</v>
      </c>
      <c r="C79" s="30" t="s">
        <v>154</v>
      </c>
      <c r="D79" s="37">
        <v>33780.513299999999</v>
      </c>
      <c r="E79" s="37">
        <v>19091.025579999994</v>
      </c>
      <c r="F79" s="59">
        <f t="shared" si="2"/>
        <v>-0.43485093283055604</v>
      </c>
      <c r="G79" s="37">
        <v>139453.85859999989</v>
      </c>
      <c r="H79" s="37">
        <v>154404.32855999999</v>
      </c>
      <c r="I79" s="93">
        <f t="shared" si="3"/>
        <v>0.10720728784481347</v>
      </c>
    </row>
    <row r="80" spans="2:9" x14ac:dyDescent="0.25">
      <c r="B80" s="30" t="s">
        <v>159</v>
      </c>
      <c r="C80" s="30" t="s">
        <v>160</v>
      </c>
      <c r="D80" s="37">
        <v>8240.26944</v>
      </c>
      <c r="E80" s="37">
        <v>2737.7565100000002</v>
      </c>
      <c r="F80" s="59">
        <f t="shared" si="2"/>
        <v>-0.66775886032192655</v>
      </c>
      <c r="G80" s="37">
        <v>27782.187259999999</v>
      </c>
      <c r="H80" s="37">
        <v>43208.394369999973</v>
      </c>
      <c r="I80" s="93">
        <f t="shared" si="3"/>
        <v>0.55525531397631123</v>
      </c>
    </row>
    <row r="81" spans="2:9" x14ac:dyDescent="0.25">
      <c r="B81" s="30" t="s">
        <v>155</v>
      </c>
      <c r="C81" s="30" t="s">
        <v>156</v>
      </c>
      <c r="D81" s="37">
        <v>6621.347729999995</v>
      </c>
      <c r="E81" s="37">
        <v>22639.240939999996</v>
      </c>
      <c r="F81" s="59">
        <f t="shared" si="2"/>
        <v>2.4191288334588061</v>
      </c>
      <c r="G81" s="37">
        <v>107934.28575999998</v>
      </c>
      <c r="H81" s="37">
        <v>42100.252099999991</v>
      </c>
      <c r="I81" s="93">
        <f t="shared" si="3"/>
        <v>-0.60994551635230088</v>
      </c>
    </row>
    <row r="82" spans="2:9" x14ac:dyDescent="0.25">
      <c r="B82" s="30" t="s">
        <v>228</v>
      </c>
      <c r="C82" s="30" t="s">
        <v>229</v>
      </c>
      <c r="D82" s="37">
        <v>6550.5240799999992</v>
      </c>
      <c r="E82" s="37">
        <v>86.697249999999997</v>
      </c>
      <c r="F82" s="59">
        <f t="shared" si="2"/>
        <v>-0.98676483760059697</v>
      </c>
      <c r="G82" s="37">
        <v>1917.0182500000005</v>
      </c>
      <c r="H82" s="37">
        <v>30370.458360000001</v>
      </c>
      <c r="I82" s="93">
        <f t="shared" si="3"/>
        <v>14.842550460852415</v>
      </c>
    </row>
    <row r="83" spans="2:9" x14ac:dyDescent="0.25">
      <c r="B83" s="30" t="s">
        <v>189</v>
      </c>
      <c r="D83" s="53">
        <f>+D59-D78-D79-D80-D81-D82</f>
        <v>2123.7443699999567</v>
      </c>
      <c r="E83" s="37">
        <f>+E59-E78-E79-E80-E81-E82</f>
        <v>1850.0159699999688</v>
      </c>
      <c r="F83" s="59">
        <f t="shared" si="2"/>
        <v>-0.12888952355409586</v>
      </c>
      <c r="G83" s="37">
        <f>+G59-G78-G79-G80-G81-G82</f>
        <v>20397.44972999968</v>
      </c>
      <c r="H83" s="37">
        <f>+H59-H78-H79-H80-H81-H82</f>
        <v>10229.700430000154</v>
      </c>
      <c r="I83" s="93">
        <f t="shared" si="3"/>
        <v>-0.4984814001058791</v>
      </c>
    </row>
    <row r="84" spans="2:9" x14ac:dyDescent="0.25">
      <c r="B84" s="174" t="s">
        <v>161</v>
      </c>
      <c r="C84" s="174"/>
      <c r="D84" s="91">
        <v>38772.76590000002</v>
      </c>
      <c r="E84" s="91">
        <v>33640.496440000017</v>
      </c>
      <c r="F84" s="82">
        <f t="shared" si="2"/>
        <v>-0.13236789640534777</v>
      </c>
      <c r="G84" s="91">
        <v>229224.22150000004</v>
      </c>
      <c r="H84" s="91">
        <v>216079.99469999989</v>
      </c>
      <c r="I84" s="57">
        <f t="shared" si="3"/>
        <v>-5.7342224630481067E-2</v>
      </c>
    </row>
    <row r="85" spans="2:9" x14ac:dyDescent="0.25">
      <c r="B85" s="30" t="s">
        <v>162</v>
      </c>
      <c r="C85" s="30" t="s">
        <v>163</v>
      </c>
      <c r="D85" s="92">
        <v>24610.879870000019</v>
      </c>
      <c r="E85" s="92">
        <v>25457.664010000015</v>
      </c>
      <c r="F85" s="59">
        <f t="shared" si="2"/>
        <v>3.4406902332338084E-2</v>
      </c>
      <c r="G85" s="92">
        <v>182971.31612</v>
      </c>
      <c r="H85" s="92">
        <v>147471.70710999993</v>
      </c>
      <c r="I85" s="93">
        <f t="shared" si="3"/>
        <v>-0.19401734524726263</v>
      </c>
    </row>
    <row r="86" spans="2:9" x14ac:dyDescent="0.25">
      <c r="B86" s="30" t="s">
        <v>164</v>
      </c>
      <c r="C86" s="30" t="s">
        <v>165</v>
      </c>
      <c r="D86" s="92">
        <v>14118.062329999999</v>
      </c>
      <c r="E86" s="92">
        <v>8160.178350000001</v>
      </c>
      <c r="F86" s="59">
        <f t="shared" si="2"/>
        <v>-0.42200436864057944</v>
      </c>
      <c r="G86" s="92">
        <v>45849.188570000028</v>
      </c>
      <c r="H86" s="92">
        <v>68363.028959999967</v>
      </c>
      <c r="I86" s="93">
        <f t="shared" si="3"/>
        <v>0.49104119597726453</v>
      </c>
    </row>
    <row r="87" spans="2:9" x14ac:dyDescent="0.25">
      <c r="B87" s="167" t="s">
        <v>189</v>
      </c>
      <c r="C87" s="167"/>
      <c r="D87" s="53">
        <f>+D84-D85-D86</f>
        <v>43.823700000002646</v>
      </c>
      <c r="E87" s="37">
        <f>+E84-E85-E86</f>
        <v>22.654080000001159</v>
      </c>
      <c r="F87" s="59">
        <f t="shared" si="2"/>
        <v>-0.48306327398189131</v>
      </c>
      <c r="G87" s="37">
        <f>+G84-G85-G86</f>
        <v>403.71681000001263</v>
      </c>
      <c r="H87" s="37">
        <f>+H84-H85-H86</f>
        <v>245.25862999999663</v>
      </c>
      <c r="I87" s="93">
        <f t="shared" si="3"/>
        <v>-0.39249834556061969</v>
      </c>
    </row>
    <row r="88" spans="2:9" x14ac:dyDescent="0.25">
      <c r="B88" s="168" t="s">
        <v>204</v>
      </c>
      <c r="C88" s="168"/>
      <c r="D88" s="94">
        <v>60597.128470000018</v>
      </c>
      <c r="E88" s="94">
        <v>68907.888750000056</v>
      </c>
      <c r="F88" s="59">
        <f t="shared" si="2"/>
        <v>0.13714775749010069</v>
      </c>
      <c r="G88" s="94">
        <v>388821.49820999947</v>
      </c>
      <c r="H88" s="94">
        <v>366839.98896000057</v>
      </c>
      <c r="I88" s="93">
        <f t="shared" si="3"/>
        <v>-5.653367766750092E-2</v>
      </c>
    </row>
    <row r="89" spans="2:9" x14ac:dyDescent="0.25">
      <c r="B89" s="176" t="s">
        <v>167</v>
      </c>
      <c r="C89" s="176"/>
      <c r="D89" s="96">
        <v>5178485.5194800012</v>
      </c>
      <c r="E89" s="96">
        <v>4525941.7557600001</v>
      </c>
      <c r="F89" s="88">
        <f t="shared" si="2"/>
        <v>-0.12601054135718168</v>
      </c>
      <c r="G89" s="96">
        <v>29857119.592779983</v>
      </c>
      <c r="H89" s="96">
        <v>33516262.020969991</v>
      </c>
      <c r="I89" s="97">
        <f t="shared" si="3"/>
        <v>0.12255510505021582</v>
      </c>
    </row>
    <row r="90" spans="2:9" x14ac:dyDescent="0.25">
      <c r="B90" s="98" t="s">
        <v>212</v>
      </c>
    </row>
    <row r="91" spans="2:9" x14ac:dyDescent="0.25">
      <c r="B91" s="98" t="s">
        <v>213</v>
      </c>
    </row>
    <row r="92" spans="2:9" x14ac:dyDescent="0.25">
      <c r="B92" s="98" t="s">
        <v>177</v>
      </c>
      <c r="D92" s="53"/>
      <c r="E92" s="53"/>
      <c r="F92" s="53"/>
      <c r="G92" s="53"/>
      <c r="H92" s="53"/>
      <c r="I92" s="53"/>
    </row>
    <row r="93" spans="2:9" x14ac:dyDescent="0.25">
      <c r="B93" s="98" t="s">
        <v>230</v>
      </c>
    </row>
  </sheetData>
  <mergeCells count="22">
    <mergeCell ref="B84:C84"/>
    <mergeCell ref="B87:C87"/>
    <mergeCell ref="B88:C88"/>
    <mergeCell ref="B89:C89"/>
    <mergeCell ref="B38:C38"/>
    <mergeCell ref="B39:C39"/>
    <mergeCell ref="B58:C58"/>
    <mergeCell ref="B59:C59"/>
    <mergeCell ref="B77:C77"/>
    <mergeCell ref="B78:C78"/>
    <mergeCell ref="B37:C37"/>
    <mergeCell ref="B3:I3"/>
    <mergeCell ref="B4:C4"/>
    <mergeCell ref="B5:C5"/>
    <mergeCell ref="B10:C10"/>
    <mergeCell ref="B11:C11"/>
    <mergeCell ref="B12:C12"/>
    <mergeCell ref="B18:C18"/>
    <mergeCell ref="B19:C19"/>
    <mergeCell ref="B23:C23"/>
    <mergeCell ref="B31:C31"/>
    <mergeCell ref="B32:C3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266"/>
  <sheetViews>
    <sheetView zoomScale="80" zoomScaleNormal="80" workbookViewId="0"/>
  </sheetViews>
  <sheetFormatPr baseColWidth="10" defaultRowHeight="15" x14ac:dyDescent="0.25"/>
  <cols>
    <col min="1" max="1" width="11.42578125" style="30"/>
    <col min="2" max="2" width="7.28515625" style="30" bestFit="1" customWidth="1"/>
    <col min="3" max="3" width="24.85546875" style="30" customWidth="1"/>
    <col min="4" max="6" width="15.7109375" style="30" customWidth="1"/>
    <col min="7" max="7" width="15.28515625" style="30" customWidth="1"/>
    <col min="8" max="8" width="14.85546875" style="30" customWidth="1"/>
    <col min="9" max="9" width="17.85546875" style="30" bestFit="1" customWidth="1"/>
    <col min="10" max="11" width="11.42578125" style="30"/>
    <col min="12" max="12" width="13.140625" style="30" bestFit="1" customWidth="1"/>
    <col min="13" max="16384" width="11.42578125" style="30"/>
  </cols>
  <sheetData>
    <row r="2" spans="2:12" x14ac:dyDescent="0.25">
      <c r="L2" s="37"/>
    </row>
    <row r="3" spans="2:12" x14ac:dyDescent="0.25">
      <c r="B3" s="173" t="s">
        <v>215</v>
      </c>
      <c r="C3" s="173"/>
      <c r="D3" s="173"/>
      <c r="E3" s="173"/>
      <c r="F3" s="173"/>
      <c r="G3" s="173"/>
      <c r="H3" s="173"/>
      <c r="I3" s="173"/>
    </row>
    <row r="4" spans="2:12" x14ac:dyDescent="0.25">
      <c r="B4" s="173" t="s">
        <v>206</v>
      </c>
      <c r="C4" s="173"/>
      <c r="D4" s="80" t="s">
        <v>216</v>
      </c>
      <c r="E4" s="80" t="s">
        <v>217</v>
      </c>
      <c r="F4" s="81" t="s">
        <v>218</v>
      </c>
      <c r="G4" s="81" t="s">
        <v>219</v>
      </c>
      <c r="H4" s="81" t="s">
        <v>220</v>
      </c>
      <c r="I4" s="81" t="s">
        <v>218</v>
      </c>
    </row>
    <row r="5" spans="2:12" x14ac:dyDescent="0.25">
      <c r="B5" s="174" t="s">
        <v>5</v>
      </c>
      <c r="C5" s="174"/>
      <c r="D5" s="34">
        <v>10792.648630000003</v>
      </c>
      <c r="E5" s="34">
        <v>7947.4108599999963</v>
      </c>
      <c r="F5" s="82">
        <v>-0.26362738819192022</v>
      </c>
      <c r="G5" s="34">
        <v>130121.34823000002</v>
      </c>
      <c r="H5" s="34">
        <v>60398.098329999986</v>
      </c>
      <c r="I5" s="82">
        <v>-0.53583251978575053</v>
      </c>
    </row>
    <row r="6" spans="2:12" x14ac:dyDescent="0.25">
      <c r="B6" s="30" t="s">
        <v>6</v>
      </c>
      <c r="C6" s="30" t="s">
        <v>7</v>
      </c>
      <c r="D6" s="37">
        <v>5345.1851300000008</v>
      </c>
      <c r="E6" s="37">
        <v>5178.8301299999957</v>
      </c>
      <c r="F6" s="59">
        <v>-3.1122401928856111E-2</v>
      </c>
      <c r="G6" s="37">
        <v>36243.922259999992</v>
      </c>
      <c r="H6" s="37">
        <v>30894.012949999989</v>
      </c>
      <c r="I6" s="59">
        <v>-0.1476084534014229</v>
      </c>
    </row>
    <row r="7" spans="2:12" x14ac:dyDescent="0.25">
      <c r="B7" s="30" t="s">
        <v>199</v>
      </c>
      <c r="C7" s="30" t="s">
        <v>200</v>
      </c>
      <c r="D7" s="37">
        <v>0</v>
      </c>
      <c r="E7" s="37">
        <v>0</v>
      </c>
      <c r="F7" s="59" t="s">
        <v>14</v>
      </c>
      <c r="G7" s="37">
        <v>19063.618289999999</v>
      </c>
      <c r="H7" s="37">
        <v>13882.3768</v>
      </c>
      <c r="I7" s="59">
        <v>-0.27178688804936196</v>
      </c>
    </row>
    <row r="8" spans="2:12" x14ac:dyDescent="0.25">
      <c r="B8" s="30" t="s">
        <v>8</v>
      </c>
      <c r="C8" s="30" t="s">
        <v>9</v>
      </c>
      <c r="D8" s="37">
        <v>833.20412000000022</v>
      </c>
      <c r="E8" s="37">
        <v>430.53601999999995</v>
      </c>
      <c r="F8" s="59">
        <v>-0.48327665494500932</v>
      </c>
      <c r="G8" s="37">
        <v>5096.8177100000021</v>
      </c>
      <c r="H8" s="37">
        <v>4139.5062200000002</v>
      </c>
      <c r="I8" s="59">
        <v>-0.18782533425155626</v>
      </c>
    </row>
    <row r="9" spans="2:12" x14ac:dyDescent="0.25">
      <c r="B9" s="30" t="s">
        <v>10</v>
      </c>
      <c r="C9" s="30" t="s">
        <v>11</v>
      </c>
      <c r="D9" s="37">
        <v>175.72522000000006</v>
      </c>
      <c r="E9" s="37">
        <v>1371.83312</v>
      </c>
      <c r="F9" s="59">
        <v>6.8066945655267901</v>
      </c>
      <c r="G9" s="37">
        <v>3791.8455200000003</v>
      </c>
      <c r="H9" s="37">
        <v>3314.8612199999998</v>
      </c>
      <c r="I9" s="59">
        <v>-0.12579212351456778</v>
      </c>
    </row>
    <row r="10" spans="2:12" x14ac:dyDescent="0.25">
      <c r="B10" s="167" t="s">
        <v>189</v>
      </c>
      <c r="C10" s="167"/>
      <c r="D10" s="37">
        <v>4438.534160000002</v>
      </c>
      <c r="E10" s="37">
        <v>966.21159000000057</v>
      </c>
      <c r="F10" s="59">
        <v>-0.78231290890864735</v>
      </c>
      <c r="G10" s="37">
        <v>65925.144450000022</v>
      </c>
      <c r="H10" s="37">
        <v>8167.3411399999959</v>
      </c>
      <c r="I10" s="59">
        <v>-0.87611189617954655</v>
      </c>
    </row>
    <row r="11" spans="2:12" x14ac:dyDescent="0.25">
      <c r="B11" s="174" t="s">
        <v>20</v>
      </c>
      <c r="C11" s="174"/>
      <c r="D11" s="34">
        <v>2484658.0577800018</v>
      </c>
      <c r="E11" s="34">
        <v>1960829.1034299971</v>
      </c>
      <c r="F11" s="82">
        <v>-0.21082536999800955</v>
      </c>
      <c r="G11" s="34">
        <v>13578407.279860007</v>
      </c>
      <c r="H11" s="34">
        <v>11142701.573259991</v>
      </c>
      <c r="I11" s="82">
        <v>-0.17938081075331599</v>
      </c>
    </row>
    <row r="12" spans="2:12" x14ac:dyDescent="0.25">
      <c r="B12" s="168" t="s">
        <v>21</v>
      </c>
      <c r="C12" s="168"/>
      <c r="D12" s="60">
        <v>192074.88629000032</v>
      </c>
      <c r="E12" s="60">
        <v>160655.34441999995</v>
      </c>
      <c r="F12" s="83">
        <v>-0.16357964581877829</v>
      </c>
      <c r="G12" s="60">
        <v>1060536.3805199994</v>
      </c>
      <c r="H12" s="60">
        <v>968756.01908000035</v>
      </c>
      <c r="I12" s="83">
        <v>-8.6541454989971747E-2</v>
      </c>
    </row>
    <row r="13" spans="2:12" x14ac:dyDescent="0.25">
      <c r="B13" s="30" t="s">
        <v>22</v>
      </c>
      <c r="C13" s="30" t="s">
        <v>23</v>
      </c>
      <c r="D13" s="37">
        <v>173333.42865000031</v>
      </c>
      <c r="E13" s="37">
        <v>147729.18279999995</v>
      </c>
      <c r="F13" s="59">
        <v>-0.1477167217507776</v>
      </c>
      <c r="G13" s="37">
        <v>956792.96352999948</v>
      </c>
      <c r="H13" s="37">
        <v>869901.50445000036</v>
      </c>
      <c r="I13" s="59">
        <v>-9.0815319919809082E-2</v>
      </c>
    </row>
    <row r="14" spans="2:12" x14ac:dyDescent="0.25">
      <c r="B14" s="30" t="s">
        <v>24</v>
      </c>
      <c r="C14" s="30" t="s">
        <v>25</v>
      </c>
      <c r="D14" s="37">
        <v>10502.307769999999</v>
      </c>
      <c r="E14" s="37">
        <v>6774.1819499999992</v>
      </c>
      <c r="F14" s="59">
        <v>-0.35498158134819169</v>
      </c>
      <c r="G14" s="37">
        <v>62882.698820000005</v>
      </c>
      <c r="H14" s="37">
        <v>55843.033570000007</v>
      </c>
      <c r="I14" s="59">
        <v>-0.11194915902307002</v>
      </c>
    </row>
    <row r="15" spans="2:12" x14ac:dyDescent="0.25">
      <c r="B15" s="30" t="s">
        <v>26</v>
      </c>
      <c r="C15" s="30" t="s">
        <v>27</v>
      </c>
      <c r="D15" s="37">
        <v>1208.1139599999999</v>
      </c>
      <c r="E15" s="37">
        <v>1456.5720000000003</v>
      </c>
      <c r="F15" s="59">
        <v>0.20565778413817887</v>
      </c>
      <c r="G15" s="37">
        <v>8461.6489600000023</v>
      </c>
      <c r="H15" s="37">
        <v>18490.833999999995</v>
      </c>
      <c r="I15" s="59">
        <v>1.1852518448129985</v>
      </c>
    </row>
    <row r="16" spans="2:12" x14ac:dyDescent="0.25">
      <c r="B16" s="30" t="s">
        <v>28</v>
      </c>
      <c r="C16" s="30" t="s">
        <v>29</v>
      </c>
      <c r="D16" s="37">
        <v>2223.35367</v>
      </c>
      <c r="E16" s="37">
        <v>3028.8689299999996</v>
      </c>
      <c r="F16" s="59">
        <v>0.36229740273395178</v>
      </c>
      <c r="G16" s="37">
        <v>12895.411010000003</v>
      </c>
      <c r="H16" s="37">
        <v>16518.824319999985</v>
      </c>
      <c r="I16" s="59">
        <v>0.28098470899377564</v>
      </c>
    </row>
    <row r="17" spans="2:9" x14ac:dyDescent="0.25">
      <c r="B17" s="167" t="s">
        <v>189</v>
      </c>
      <c r="C17" s="167"/>
      <c r="D17" s="37">
        <v>4807.6822400000092</v>
      </c>
      <c r="E17" s="37">
        <v>1666.53874</v>
      </c>
      <c r="F17" s="59">
        <v>-0.65335921618646808</v>
      </c>
      <c r="G17" s="37">
        <v>19503.658199999929</v>
      </c>
      <c r="H17" s="37">
        <v>8001.8227400000033</v>
      </c>
      <c r="I17" s="59">
        <v>-0.58972708309664534</v>
      </c>
    </row>
    <row r="18" spans="2:9" x14ac:dyDescent="0.25">
      <c r="B18" s="40" t="s">
        <v>36</v>
      </c>
      <c r="C18" s="40"/>
      <c r="D18" s="60">
        <v>1058792.9081300013</v>
      </c>
      <c r="E18" s="60">
        <v>959478.90882999764</v>
      </c>
      <c r="F18" s="83">
        <v>-9.3799267578593956E-2</v>
      </c>
      <c r="G18" s="60">
        <v>6111351.9799400037</v>
      </c>
      <c r="H18" s="60">
        <v>4934169.2993499869</v>
      </c>
      <c r="I18" s="83">
        <v>-0.19262230099886563</v>
      </c>
    </row>
    <row r="19" spans="2:9" x14ac:dyDescent="0.25">
      <c r="B19" s="30" t="s">
        <v>37</v>
      </c>
      <c r="C19" s="30" t="s">
        <v>38</v>
      </c>
      <c r="D19" s="37">
        <v>991396.34176000126</v>
      </c>
      <c r="E19" s="37">
        <v>911727.76031999767</v>
      </c>
      <c r="F19" s="59">
        <v>-8.0359971168110167E-2</v>
      </c>
      <c r="G19" s="37">
        <v>5752873.2589400038</v>
      </c>
      <c r="H19" s="37">
        <v>4602340.1827299874</v>
      </c>
      <c r="I19" s="59">
        <v>-0.19999277307597213</v>
      </c>
    </row>
    <row r="20" spans="2:9" x14ac:dyDescent="0.25">
      <c r="B20" s="30" t="s">
        <v>39</v>
      </c>
      <c r="C20" s="30" t="s">
        <v>40</v>
      </c>
      <c r="D20" s="37">
        <v>67396.566369999971</v>
      </c>
      <c r="E20" s="37">
        <v>47751.148510000028</v>
      </c>
      <c r="F20" s="59">
        <v>-0.29148989211332654</v>
      </c>
      <c r="G20" s="37">
        <v>358478.17295999976</v>
      </c>
      <c r="H20" s="37">
        <v>331823.22458999942</v>
      </c>
      <c r="I20" s="59">
        <v>-7.435584752596526E-2</v>
      </c>
    </row>
    <row r="21" spans="2:9" x14ac:dyDescent="0.25">
      <c r="B21" s="167" t="s">
        <v>189</v>
      </c>
      <c r="C21" s="167"/>
      <c r="D21" s="37">
        <v>0</v>
      </c>
      <c r="E21" s="37">
        <v>-5.8207660913467407E-11</v>
      </c>
      <c r="F21" s="59" t="s">
        <v>14</v>
      </c>
      <c r="G21" s="37">
        <v>0.54804000013973564</v>
      </c>
      <c r="H21" s="37">
        <v>5.8920300001045689</v>
      </c>
      <c r="I21" s="59" t="s">
        <v>14</v>
      </c>
    </row>
    <row r="22" spans="2:9" x14ac:dyDescent="0.25">
      <c r="B22" s="168" t="s">
        <v>41</v>
      </c>
      <c r="C22" s="168"/>
      <c r="D22" s="60">
        <v>1118425.7308099994</v>
      </c>
      <c r="E22" s="60">
        <v>790900.54916999908</v>
      </c>
      <c r="F22" s="83">
        <v>-0.29284481983689359</v>
      </c>
      <c r="G22" s="60">
        <v>5802286.7821700014</v>
      </c>
      <c r="H22" s="60">
        <v>4919171.0560800023</v>
      </c>
      <c r="I22" s="59">
        <v>-0.15220132324444019</v>
      </c>
    </row>
    <row r="23" spans="2:9" x14ac:dyDescent="0.25">
      <c r="B23" s="30" t="s">
        <v>42</v>
      </c>
      <c r="C23" s="30" t="s">
        <v>43</v>
      </c>
      <c r="D23" s="37">
        <v>474674.74822999962</v>
      </c>
      <c r="E23" s="37">
        <v>323872.46598999924</v>
      </c>
      <c r="F23" s="59">
        <v>-0.31769602828531002</v>
      </c>
      <c r="G23" s="37">
        <v>2459954.1647200026</v>
      </c>
      <c r="H23" s="37">
        <v>2047007.4993399985</v>
      </c>
      <c r="I23" s="59">
        <v>-0.16786762586977169</v>
      </c>
    </row>
    <row r="24" spans="2:9" x14ac:dyDescent="0.25">
      <c r="B24" s="30" t="s">
        <v>44</v>
      </c>
      <c r="C24" s="30" t="s">
        <v>45</v>
      </c>
      <c r="D24" s="37">
        <v>255017.86659999986</v>
      </c>
      <c r="E24" s="37">
        <v>153144.70732999998</v>
      </c>
      <c r="F24" s="59">
        <v>-0.39947459614580566</v>
      </c>
      <c r="G24" s="37">
        <v>1383501.2730900005</v>
      </c>
      <c r="H24" s="37">
        <v>1182234.3278700029</v>
      </c>
      <c r="I24" s="59">
        <v>-0.14547651609345832</v>
      </c>
    </row>
    <row r="25" spans="2:9" x14ac:dyDescent="0.25">
      <c r="B25" s="30" t="s">
        <v>46</v>
      </c>
      <c r="C25" s="30" t="s">
        <v>47</v>
      </c>
      <c r="D25" s="37">
        <v>161478.50052</v>
      </c>
      <c r="E25" s="37">
        <v>85792.781139999977</v>
      </c>
      <c r="F25" s="59">
        <v>-0.4687046209636182</v>
      </c>
      <c r="G25" s="37">
        <v>611670.38014999987</v>
      </c>
      <c r="H25" s="37">
        <v>468967.62926999992</v>
      </c>
      <c r="I25" s="59">
        <v>-0.23330008369050823</v>
      </c>
    </row>
    <row r="26" spans="2:9" x14ac:dyDescent="0.25">
      <c r="B26" s="30" t="s">
        <v>48</v>
      </c>
      <c r="C26" s="30" t="s">
        <v>49</v>
      </c>
      <c r="D26" s="37">
        <v>80680.799420000127</v>
      </c>
      <c r="E26" s="37">
        <v>82540.351929999946</v>
      </c>
      <c r="F26" s="59">
        <v>2.3048265800138454E-2</v>
      </c>
      <c r="G26" s="37">
        <v>491464.45471999922</v>
      </c>
      <c r="H26" s="37">
        <v>455843.91590000055</v>
      </c>
      <c r="I26" s="59">
        <v>-7.2478362326920828E-2</v>
      </c>
    </row>
    <row r="27" spans="2:9" x14ac:dyDescent="0.25">
      <c r="B27" s="30" t="s">
        <v>50</v>
      </c>
      <c r="C27" s="30" t="s">
        <v>51</v>
      </c>
      <c r="D27" s="37">
        <v>81801.990200000044</v>
      </c>
      <c r="E27" s="37">
        <v>86084.802510000023</v>
      </c>
      <c r="F27" s="59">
        <v>5.2355844882609921E-2</v>
      </c>
      <c r="G27" s="37">
        <v>431890.01857999864</v>
      </c>
      <c r="H27" s="37">
        <v>382238.17582000053</v>
      </c>
      <c r="I27" s="59">
        <v>-0.11496408952271524</v>
      </c>
    </row>
    <row r="28" spans="2:9" x14ac:dyDescent="0.25">
      <c r="B28" s="30" t="s">
        <v>52</v>
      </c>
      <c r="C28" s="30" t="s">
        <v>53</v>
      </c>
      <c r="D28" s="37">
        <v>34212.601659999986</v>
      </c>
      <c r="E28" s="37">
        <v>29155.103410000007</v>
      </c>
      <c r="F28" s="59">
        <v>-0.14782559655242486</v>
      </c>
      <c r="G28" s="37">
        <v>263914.93959999993</v>
      </c>
      <c r="H28" s="37">
        <v>226720.44500000009</v>
      </c>
      <c r="I28" s="59">
        <v>-0.14093364572832937</v>
      </c>
    </row>
    <row r="29" spans="2:9" x14ac:dyDescent="0.25">
      <c r="B29" s="30" t="s">
        <v>54</v>
      </c>
      <c r="C29" s="30" t="s">
        <v>55</v>
      </c>
      <c r="D29" s="37">
        <v>21925.553689999979</v>
      </c>
      <c r="E29" s="37">
        <v>13035.541250000002</v>
      </c>
      <c r="F29" s="59">
        <v>-0.4054635319907392</v>
      </c>
      <c r="G29" s="37">
        <v>90958.184680000035</v>
      </c>
      <c r="H29" s="37">
        <v>74377.830019999994</v>
      </c>
      <c r="I29" s="59">
        <v>-0.18228546137251289</v>
      </c>
    </row>
    <row r="30" spans="2:9" x14ac:dyDescent="0.25">
      <c r="B30" s="167" t="s">
        <v>189</v>
      </c>
      <c r="C30" s="167"/>
      <c r="D30" s="37">
        <v>8633.6704899998804</v>
      </c>
      <c r="E30" s="37">
        <v>17274.795609999881</v>
      </c>
      <c r="F30" s="59">
        <v>1.000863436936672</v>
      </c>
      <c r="G30" s="37">
        <v>68933.366630000673</v>
      </c>
      <c r="H30" s="37">
        <v>81781.232859999553</v>
      </c>
      <c r="I30" s="59">
        <v>0.18638094812574155</v>
      </c>
    </row>
    <row r="31" spans="2:9" x14ac:dyDescent="0.25">
      <c r="B31" s="168" t="s">
        <v>60</v>
      </c>
      <c r="C31" s="168"/>
      <c r="D31" s="60">
        <v>115358.64438</v>
      </c>
      <c r="E31" s="60">
        <v>49793.519900000007</v>
      </c>
      <c r="F31" s="83">
        <v>-0.56835900623124158</v>
      </c>
      <c r="G31" s="60">
        <v>602168.14598999999</v>
      </c>
      <c r="H31" s="60">
        <v>320568.82905</v>
      </c>
      <c r="I31" s="83">
        <v>-0.46764233348317369</v>
      </c>
    </row>
    <row r="32" spans="2:9" x14ac:dyDescent="0.25">
      <c r="B32" s="30" t="s">
        <v>61</v>
      </c>
      <c r="C32" s="30" t="s">
        <v>62</v>
      </c>
      <c r="D32" s="37">
        <v>104071.03602</v>
      </c>
      <c r="E32" s="37">
        <v>46043.172930000008</v>
      </c>
      <c r="F32" s="59">
        <v>-0.55757937375436917</v>
      </c>
      <c r="G32" s="37">
        <v>569643.89176999999</v>
      </c>
      <c r="H32" s="37">
        <v>294859.75248999998</v>
      </c>
      <c r="I32" s="59">
        <v>-0.48237880410898382</v>
      </c>
    </row>
    <row r="33" spans="2:9" x14ac:dyDescent="0.25">
      <c r="B33" s="30" t="s">
        <v>201</v>
      </c>
      <c r="C33" s="30" t="s">
        <v>202</v>
      </c>
      <c r="D33" s="37">
        <v>6183.9023999999999</v>
      </c>
      <c r="E33" s="37">
        <v>0</v>
      </c>
      <c r="F33" s="59">
        <v>-1</v>
      </c>
      <c r="G33" s="37">
        <v>12549.326330000002</v>
      </c>
      <c r="H33" s="37">
        <v>7919.8107699999991</v>
      </c>
      <c r="I33" s="59">
        <v>-0.36890550442798165</v>
      </c>
    </row>
    <row r="34" spans="2:9" x14ac:dyDescent="0.25">
      <c r="B34" s="30" t="s">
        <v>65</v>
      </c>
      <c r="C34" s="30" t="s">
        <v>66</v>
      </c>
      <c r="D34" s="37">
        <v>1105.77323</v>
      </c>
      <c r="E34" s="37">
        <v>1902.3388599999996</v>
      </c>
      <c r="F34" s="59">
        <v>0.72036979046779748</v>
      </c>
      <c r="G34" s="37">
        <v>8628.7070799999947</v>
      </c>
      <c r="H34" s="37">
        <v>7077.5491099999999</v>
      </c>
      <c r="I34" s="59">
        <v>-0.17976713725690591</v>
      </c>
    </row>
    <row r="35" spans="2:9" x14ac:dyDescent="0.25">
      <c r="B35" s="30" t="s">
        <v>63</v>
      </c>
      <c r="C35" s="30" t="s">
        <v>64</v>
      </c>
      <c r="D35" s="37">
        <v>3562.4160899999997</v>
      </c>
      <c r="E35" s="37">
        <v>1463.9799999999998</v>
      </c>
      <c r="F35" s="59">
        <v>-0.58904856619373747</v>
      </c>
      <c r="G35" s="37">
        <v>8767.1824099999976</v>
      </c>
      <c r="H35" s="37">
        <v>6636.2603399999989</v>
      </c>
      <c r="I35" s="59">
        <v>-0.24305665952261157</v>
      </c>
    </row>
    <row r="36" spans="2:9" x14ac:dyDescent="0.25">
      <c r="B36" s="167" t="s">
        <v>189</v>
      </c>
      <c r="C36" s="167"/>
      <c r="D36" s="37">
        <v>435.51663999999892</v>
      </c>
      <c r="E36" s="37">
        <v>384.02810999999929</v>
      </c>
      <c r="F36" s="59">
        <v>-0.11822402468938903</v>
      </c>
      <c r="G36" s="37">
        <v>2579.0384000000067</v>
      </c>
      <c r="H36" s="37">
        <v>4075.456340000017</v>
      </c>
      <c r="I36" s="59">
        <v>0.58022321032521518</v>
      </c>
    </row>
    <row r="37" spans="2:9" x14ac:dyDescent="0.25">
      <c r="B37" s="40" t="s">
        <v>188</v>
      </c>
      <c r="C37" s="40"/>
      <c r="D37" s="60">
        <v>5.8881700008205371</v>
      </c>
      <c r="E37" s="60">
        <v>0.78111000039643841</v>
      </c>
      <c r="F37" s="83">
        <v>-0.86734248496772548</v>
      </c>
      <c r="G37" s="60">
        <v>2063.9912400023313</v>
      </c>
      <c r="H37" s="60">
        <v>36.369700001378078</v>
      </c>
      <c r="I37" s="83">
        <v>-0.98237894653015245</v>
      </c>
    </row>
    <row r="38" spans="2:9" x14ac:dyDescent="0.25">
      <c r="B38" s="44" t="s">
        <v>70</v>
      </c>
      <c r="C38" s="44"/>
      <c r="D38" s="34">
        <v>1578130.9900500001</v>
      </c>
      <c r="E38" s="34">
        <v>1501915.2136900001</v>
      </c>
      <c r="F38" s="82">
        <v>-4.8294962104245394E-2</v>
      </c>
      <c r="G38" s="34">
        <v>9620559.7517799977</v>
      </c>
      <c r="H38" s="34">
        <v>8886584.2042100076</v>
      </c>
      <c r="I38" s="82">
        <v>-7.6292395297912874E-2</v>
      </c>
    </row>
    <row r="39" spans="2:9" x14ac:dyDescent="0.25">
      <c r="B39" s="30" t="s">
        <v>71</v>
      </c>
      <c r="C39" s="30" t="s">
        <v>72</v>
      </c>
      <c r="D39" s="37">
        <v>1045049.1679600001</v>
      </c>
      <c r="E39" s="37">
        <v>972974.87663999968</v>
      </c>
      <c r="F39" s="59">
        <v>-6.896736874179217E-2</v>
      </c>
      <c r="G39" s="37">
        <v>6053311.2272499967</v>
      </c>
      <c r="H39" s="37">
        <v>5751219.6655500056</v>
      </c>
      <c r="I39" s="59">
        <v>-4.9905175920919982E-2</v>
      </c>
    </row>
    <row r="40" spans="2:9" x14ac:dyDescent="0.25">
      <c r="B40" s="30" t="s">
        <v>73</v>
      </c>
      <c r="C40" s="30" t="s">
        <v>74</v>
      </c>
      <c r="D40" s="37">
        <v>125960.7114899999</v>
      </c>
      <c r="E40" s="37">
        <v>116998.2220000001</v>
      </c>
      <c r="F40" s="59">
        <v>-7.1153055456592437E-2</v>
      </c>
      <c r="G40" s="37">
        <v>754487.34775999852</v>
      </c>
      <c r="H40" s="37">
        <v>786199.94959000079</v>
      </c>
      <c r="I40" s="59">
        <v>4.2031986254181704E-2</v>
      </c>
    </row>
    <row r="41" spans="2:9" x14ac:dyDescent="0.25">
      <c r="B41" s="30" t="s">
        <v>75</v>
      </c>
      <c r="C41" s="30" t="s">
        <v>76</v>
      </c>
      <c r="D41" s="37">
        <v>155363.06894999999</v>
      </c>
      <c r="E41" s="37">
        <v>105334.01857000012</v>
      </c>
      <c r="F41" s="59">
        <v>-0.32201378820664622</v>
      </c>
      <c r="G41" s="37">
        <v>1036403.3166400001</v>
      </c>
      <c r="H41" s="37">
        <v>735300.11173999973</v>
      </c>
      <c r="I41" s="59">
        <v>-0.2905270564708064</v>
      </c>
    </row>
    <row r="42" spans="2:9" x14ac:dyDescent="0.25">
      <c r="B42" s="30" t="s">
        <v>77</v>
      </c>
      <c r="C42" s="30" t="s">
        <v>78</v>
      </c>
      <c r="D42" s="37">
        <v>52681.189130000021</v>
      </c>
      <c r="E42" s="37">
        <v>52667.751459999949</v>
      </c>
      <c r="F42" s="59">
        <v>-2.5507529769140761E-4</v>
      </c>
      <c r="G42" s="37">
        <v>301837.40975999978</v>
      </c>
      <c r="H42" s="37">
        <v>346683.43784999999</v>
      </c>
      <c r="I42" s="59">
        <v>0.14857677226179045</v>
      </c>
    </row>
    <row r="43" spans="2:9" x14ac:dyDescent="0.25">
      <c r="B43" s="30" t="s">
        <v>81</v>
      </c>
      <c r="C43" s="30" t="s">
        <v>82</v>
      </c>
      <c r="D43" s="37">
        <v>38231.56917000001</v>
      </c>
      <c r="E43" s="37">
        <v>68316.303440000003</v>
      </c>
      <c r="F43" s="59">
        <v>0.78690817361499332</v>
      </c>
      <c r="G43" s="37">
        <v>283420.83545000019</v>
      </c>
      <c r="H43" s="37">
        <v>297020.40715000004</v>
      </c>
      <c r="I43" s="59">
        <v>4.7983669508302712E-2</v>
      </c>
    </row>
    <row r="44" spans="2:9" x14ac:dyDescent="0.25">
      <c r="B44" s="30" t="s">
        <v>79</v>
      </c>
      <c r="C44" s="30" t="s">
        <v>80</v>
      </c>
      <c r="D44" s="37">
        <v>33762.798100000015</v>
      </c>
      <c r="E44" s="37">
        <v>67767.028979999974</v>
      </c>
      <c r="F44" s="59">
        <v>1.0071508522274979</v>
      </c>
      <c r="G44" s="37">
        <v>336094.36343999987</v>
      </c>
      <c r="H44" s="37">
        <v>292730.33950000023</v>
      </c>
      <c r="I44" s="59">
        <v>-0.12902335967839298</v>
      </c>
    </row>
    <row r="45" spans="2:9" x14ac:dyDescent="0.25">
      <c r="B45" s="30" t="s">
        <v>86</v>
      </c>
      <c r="C45" s="30" t="s">
        <v>87</v>
      </c>
      <c r="D45" s="37">
        <v>15795.887580000002</v>
      </c>
      <c r="E45" s="37">
        <v>23897.715419999986</v>
      </c>
      <c r="F45" s="59">
        <v>0.51290741333574252</v>
      </c>
      <c r="G45" s="37">
        <v>110979.92406999996</v>
      </c>
      <c r="H45" s="37">
        <v>135028.00999000017</v>
      </c>
      <c r="I45" s="59">
        <v>0.21668861392292904</v>
      </c>
    </row>
    <row r="46" spans="2:9" x14ac:dyDescent="0.25">
      <c r="B46" s="30" t="s">
        <v>85</v>
      </c>
      <c r="C46" s="30" t="s">
        <v>85</v>
      </c>
      <c r="D46" s="37">
        <v>22751.005499999985</v>
      </c>
      <c r="E46" s="37">
        <v>19724.447939999995</v>
      </c>
      <c r="F46" s="59">
        <v>-0.13302961752613493</v>
      </c>
      <c r="G46" s="37">
        <v>134356.81049</v>
      </c>
      <c r="H46" s="37">
        <v>119541.0984</v>
      </c>
      <c r="I46" s="59">
        <v>-0.11027138881882519</v>
      </c>
    </row>
    <row r="47" spans="2:9" x14ac:dyDescent="0.25">
      <c r="B47" s="30" t="s">
        <v>83</v>
      </c>
      <c r="C47" s="30" t="s">
        <v>84</v>
      </c>
      <c r="D47" s="37">
        <v>11594.325200000008</v>
      </c>
      <c r="E47" s="37">
        <v>11756.889140000008</v>
      </c>
      <c r="F47" s="59">
        <v>1.4020991924566673E-2</v>
      </c>
      <c r="G47" s="37">
        <v>79502.138679999975</v>
      </c>
      <c r="H47" s="37">
        <v>93855.124760000064</v>
      </c>
      <c r="I47" s="59">
        <v>0.18053584869926034</v>
      </c>
    </row>
    <row r="48" spans="2:9" x14ac:dyDescent="0.25">
      <c r="B48" s="30" t="s">
        <v>90</v>
      </c>
      <c r="C48" s="30" t="s">
        <v>91</v>
      </c>
      <c r="D48" s="37">
        <v>20038.52781</v>
      </c>
      <c r="E48" s="37">
        <v>19035.81327000001</v>
      </c>
      <c r="F48" s="59">
        <v>-5.0039331706773223E-2</v>
      </c>
      <c r="G48" s="37">
        <v>139274.38522999993</v>
      </c>
      <c r="H48" s="37">
        <v>80225.105770000111</v>
      </c>
      <c r="I48" s="59">
        <v>-0.42397802986159228</v>
      </c>
    </row>
    <row r="49" spans="2:9" x14ac:dyDescent="0.25">
      <c r="B49" s="30" t="s">
        <v>88</v>
      </c>
      <c r="C49" s="30" t="s">
        <v>89</v>
      </c>
      <c r="D49" s="37">
        <v>15921.275869999996</v>
      </c>
      <c r="E49" s="37">
        <v>13807.065289999999</v>
      </c>
      <c r="F49" s="59">
        <v>-0.13279152985369366</v>
      </c>
      <c r="G49" s="37">
        <v>80652.151810000083</v>
      </c>
      <c r="H49" s="37">
        <v>72643.876599999989</v>
      </c>
      <c r="I49" s="59">
        <v>-9.9294005556924844E-2</v>
      </c>
    </row>
    <row r="50" spans="2:9" x14ac:dyDescent="0.25">
      <c r="B50" s="30" t="s">
        <v>100</v>
      </c>
      <c r="C50" s="30" t="s">
        <v>101</v>
      </c>
      <c r="D50" s="37">
        <v>3919.2866699999995</v>
      </c>
      <c r="E50" s="37">
        <v>5036.4524600000013</v>
      </c>
      <c r="F50" s="59">
        <v>0.28504314281251641</v>
      </c>
      <c r="G50" s="37">
        <v>36730.094169999975</v>
      </c>
      <c r="H50" s="37">
        <v>34581.816439999966</v>
      </c>
      <c r="I50" s="59">
        <v>-5.8488217320026827E-2</v>
      </c>
    </row>
    <row r="51" spans="2:9" x14ac:dyDescent="0.25">
      <c r="B51" s="30" t="s">
        <v>94</v>
      </c>
      <c r="C51" s="30" t="s">
        <v>95</v>
      </c>
      <c r="D51" s="37">
        <v>3192.8637399999984</v>
      </c>
      <c r="E51" s="37">
        <v>5255.9818400000004</v>
      </c>
      <c r="F51" s="59">
        <v>0.64616540760991037</v>
      </c>
      <c r="G51" s="37">
        <v>23170.701319999993</v>
      </c>
      <c r="H51" s="37">
        <v>29193.110379999998</v>
      </c>
      <c r="I51" s="59">
        <v>0.25991483713968166</v>
      </c>
    </row>
    <row r="52" spans="2:9" x14ac:dyDescent="0.25">
      <c r="B52" s="30" t="s">
        <v>96</v>
      </c>
      <c r="C52" s="30" t="s">
        <v>97</v>
      </c>
      <c r="D52" s="37">
        <v>4009.8165399999993</v>
      </c>
      <c r="E52" s="37">
        <v>4538.7348699999975</v>
      </c>
      <c r="F52" s="59">
        <v>0.13190586769338786</v>
      </c>
      <c r="G52" s="37">
        <v>33049.319239999997</v>
      </c>
      <c r="H52" s="37">
        <v>25754.865470000004</v>
      </c>
      <c r="I52" s="59">
        <v>-0.2207141913280751</v>
      </c>
    </row>
    <row r="53" spans="2:9" x14ac:dyDescent="0.25">
      <c r="B53" s="30" t="s">
        <v>102</v>
      </c>
      <c r="C53" s="30" t="s">
        <v>103</v>
      </c>
      <c r="D53" s="37">
        <v>3575.6005600000003</v>
      </c>
      <c r="E53" s="37">
        <v>2833.5854199999985</v>
      </c>
      <c r="F53" s="59">
        <v>-0.20752182117344833</v>
      </c>
      <c r="G53" s="37">
        <v>24213.661630000021</v>
      </c>
      <c r="H53" s="37">
        <v>19563.008990000006</v>
      </c>
      <c r="I53" s="59">
        <v>-0.19206730114036086</v>
      </c>
    </row>
    <row r="54" spans="2:9" x14ac:dyDescent="0.25">
      <c r="B54" s="30" t="s">
        <v>92</v>
      </c>
      <c r="C54" s="30" t="s">
        <v>93</v>
      </c>
      <c r="D54" s="37">
        <v>2799.5006399999997</v>
      </c>
      <c r="E54" s="37">
        <v>2424.1313899999996</v>
      </c>
      <c r="F54" s="59">
        <v>-0.13408435941632799</v>
      </c>
      <c r="G54" s="37">
        <v>20183.441019999991</v>
      </c>
      <c r="H54" s="37">
        <v>18745.219079999999</v>
      </c>
      <c r="I54" s="59">
        <v>-7.1257519397948166E-2</v>
      </c>
    </row>
    <row r="55" spans="2:9" x14ac:dyDescent="0.25">
      <c r="B55" s="30" t="s">
        <v>98</v>
      </c>
      <c r="C55" s="30" t="s">
        <v>99</v>
      </c>
      <c r="D55" s="37">
        <v>2309.0497599999999</v>
      </c>
      <c r="E55" s="37">
        <v>3087.0478800000005</v>
      </c>
      <c r="F55" s="59">
        <v>0.33693432401387519</v>
      </c>
      <c r="G55" s="37">
        <v>10491.235769999999</v>
      </c>
      <c r="H55" s="37">
        <v>14742.33598</v>
      </c>
      <c r="I55" s="59">
        <v>0.40520490657126856</v>
      </c>
    </row>
    <row r="56" spans="2:9" x14ac:dyDescent="0.25">
      <c r="B56" s="30" t="s">
        <v>104</v>
      </c>
      <c r="C56" s="30" t="s">
        <v>105</v>
      </c>
      <c r="D56" s="37">
        <v>1596.8734799999997</v>
      </c>
      <c r="E56" s="37">
        <v>3351.4043799999986</v>
      </c>
      <c r="F56" s="59">
        <v>1.0987288110013569</v>
      </c>
      <c r="G56" s="37">
        <v>21257.761829999999</v>
      </c>
      <c r="H56" s="37">
        <v>13859.269550000028</v>
      </c>
      <c r="I56" s="59">
        <v>-0.34803721761332629</v>
      </c>
    </row>
    <row r="57" spans="2:9" x14ac:dyDescent="0.25">
      <c r="B57" s="167" t="s">
        <v>189</v>
      </c>
      <c r="C57" s="167"/>
      <c r="D57" s="53">
        <v>19578.471900000117</v>
      </c>
      <c r="E57" s="37">
        <v>3107.7433000003398</v>
      </c>
      <c r="F57" s="59">
        <v>-0.84126732076570687</v>
      </c>
      <c r="G57" s="37">
        <v>141143.62622000295</v>
      </c>
      <c r="H57" s="37">
        <v>19697.451420001016</v>
      </c>
      <c r="I57" s="59">
        <v>-0.8604439183863799</v>
      </c>
    </row>
    <row r="58" spans="2:9" x14ac:dyDescent="0.25">
      <c r="B58" s="174" t="s">
        <v>110</v>
      </c>
      <c r="C58" s="174"/>
      <c r="D58" s="34">
        <v>781748.8041000003</v>
      </c>
      <c r="E58" s="34">
        <v>710441.9435200009</v>
      </c>
      <c r="F58" s="82">
        <v>-9.1214543861173489E-2</v>
      </c>
      <c r="G58" s="34">
        <v>4521808.2511499999</v>
      </c>
      <c r="H58" s="34">
        <v>4723544.0222300002</v>
      </c>
      <c r="I58" s="82">
        <v>4.461395969824556E-2</v>
      </c>
    </row>
    <row r="59" spans="2:9" x14ac:dyDescent="0.25">
      <c r="B59" s="30" t="s">
        <v>111</v>
      </c>
      <c r="C59" s="30" t="s">
        <v>112</v>
      </c>
      <c r="D59" s="37">
        <v>157710.24134000015</v>
      </c>
      <c r="E59" s="37">
        <v>149816.18659000052</v>
      </c>
      <c r="F59" s="59">
        <v>-5.0054166951537457E-2</v>
      </c>
      <c r="G59" s="37">
        <v>1114353.5529199981</v>
      </c>
      <c r="H59" s="37">
        <v>1030345.2509900011</v>
      </c>
      <c r="I59" s="59">
        <v>-7.5387476182819754E-2</v>
      </c>
    </row>
    <row r="60" spans="2:9" x14ac:dyDescent="0.25">
      <c r="B60" s="30" t="s">
        <v>113</v>
      </c>
      <c r="C60" s="30" t="s">
        <v>114</v>
      </c>
      <c r="D60" s="37">
        <v>130596.0024199999</v>
      </c>
      <c r="E60" s="37">
        <v>111238.52427000007</v>
      </c>
      <c r="F60" s="59">
        <v>-0.14822412471513269</v>
      </c>
      <c r="G60" s="37">
        <v>678469.75826000166</v>
      </c>
      <c r="H60" s="37">
        <v>751996.03188999998</v>
      </c>
      <c r="I60" s="59">
        <v>0.10837074568889149</v>
      </c>
    </row>
    <row r="61" spans="2:9" x14ac:dyDescent="0.25">
      <c r="B61" s="30" t="s">
        <v>117</v>
      </c>
      <c r="C61" s="30" t="s">
        <v>118</v>
      </c>
      <c r="D61" s="37">
        <v>93192.633520000134</v>
      </c>
      <c r="E61" s="37">
        <v>96731.998210000093</v>
      </c>
      <c r="F61" s="59">
        <v>3.7979017829133169E-2</v>
      </c>
      <c r="G61" s="37">
        <v>493192.72296000057</v>
      </c>
      <c r="H61" s="37">
        <v>548074.0894500009</v>
      </c>
      <c r="I61" s="59">
        <v>0.11127772964819552</v>
      </c>
    </row>
    <row r="62" spans="2:9" x14ac:dyDescent="0.25">
      <c r="B62" s="30" t="s">
        <v>115</v>
      </c>
      <c r="C62" s="30" t="s">
        <v>116</v>
      </c>
      <c r="D62" s="37">
        <v>104027.58445999998</v>
      </c>
      <c r="E62" s="37">
        <v>80155.831190000026</v>
      </c>
      <c r="F62" s="59">
        <v>-0.22947522422938668</v>
      </c>
      <c r="G62" s="37">
        <v>571681.62024999934</v>
      </c>
      <c r="H62" s="37">
        <v>498198.15842999902</v>
      </c>
      <c r="I62" s="59">
        <v>-0.12853913650025275</v>
      </c>
    </row>
    <row r="63" spans="2:9" x14ac:dyDescent="0.25">
      <c r="B63" s="30" t="s">
        <v>121</v>
      </c>
      <c r="C63" s="30" t="s">
        <v>122</v>
      </c>
      <c r="D63" s="37">
        <v>30363.33131999999</v>
      </c>
      <c r="E63" s="37">
        <v>24414.317729999992</v>
      </c>
      <c r="F63" s="59">
        <v>-0.19592756563182015</v>
      </c>
      <c r="G63" s="37">
        <v>172722.65407999995</v>
      </c>
      <c r="H63" s="37">
        <v>282098.62576000014</v>
      </c>
      <c r="I63" s="59">
        <v>0.6332462424375469</v>
      </c>
    </row>
    <row r="64" spans="2:9" x14ac:dyDescent="0.25">
      <c r="B64" s="30" t="s">
        <v>119</v>
      </c>
      <c r="C64" s="30" t="s">
        <v>120</v>
      </c>
      <c r="D64" s="37">
        <v>43071.205020000139</v>
      </c>
      <c r="E64" s="37">
        <v>32884.14577000001</v>
      </c>
      <c r="F64" s="59">
        <v>-0.23651669938813558</v>
      </c>
      <c r="G64" s="37">
        <v>269338.79508000053</v>
      </c>
      <c r="H64" s="37">
        <v>233229.51466999998</v>
      </c>
      <c r="I64" s="59">
        <v>-0.13406639173266954</v>
      </c>
    </row>
    <row r="65" spans="2:9" x14ac:dyDescent="0.25">
      <c r="B65" s="30" t="s">
        <v>131</v>
      </c>
      <c r="C65" s="30" t="s">
        <v>132</v>
      </c>
      <c r="D65" s="37">
        <v>14448.299420000001</v>
      </c>
      <c r="E65" s="37">
        <v>36181.130900000004</v>
      </c>
      <c r="F65" s="59">
        <v>1.5041792011810342</v>
      </c>
      <c r="G65" s="37">
        <v>85209.035340000017</v>
      </c>
      <c r="H65" s="37">
        <v>194957.4340500001</v>
      </c>
      <c r="I65" s="59">
        <v>1.2879901558805755</v>
      </c>
    </row>
    <row r="66" spans="2:9" x14ac:dyDescent="0.25">
      <c r="B66" s="30" t="s">
        <v>125</v>
      </c>
      <c r="C66" s="30" t="s">
        <v>126</v>
      </c>
      <c r="D66" s="37">
        <v>38271.976920000001</v>
      </c>
      <c r="E66" s="37">
        <v>29070.538649999951</v>
      </c>
      <c r="F66" s="59">
        <v>-0.24042234058705242</v>
      </c>
      <c r="G66" s="37">
        <v>166851.32961999974</v>
      </c>
      <c r="H66" s="37">
        <v>176305.29994000011</v>
      </c>
      <c r="I66" s="59">
        <v>5.6661042747046621E-2</v>
      </c>
    </row>
    <row r="67" spans="2:9" x14ac:dyDescent="0.25">
      <c r="B67" s="30" t="s">
        <v>123</v>
      </c>
      <c r="C67" s="30" t="s">
        <v>124</v>
      </c>
      <c r="D67" s="37">
        <v>25357.66239999999</v>
      </c>
      <c r="E67" s="37">
        <v>26200.21047000002</v>
      </c>
      <c r="F67" s="59">
        <v>3.322656705138681E-2</v>
      </c>
      <c r="G67" s="37">
        <v>184438.50524999993</v>
      </c>
      <c r="H67" s="37">
        <v>155575.27849000006</v>
      </c>
      <c r="I67" s="59">
        <v>-0.15649241312640644</v>
      </c>
    </row>
    <row r="68" spans="2:9" x14ac:dyDescent="0.25">
      <c r="B68" s="30" t="s">
        <v>127</v>
      </c>
      <c r="C68" s="30" t="s">
        <v>128</v>
      </c>
      <c r="D68" s="37">
        <v>21416.29730000002</v>
      </c>
      <c r="E68" s="37">
        <v>17396.366000000002</v>
      </c>
      <c r="F68" s="59">
        <v>-0.18770430965207111</v>
      </c>
      <c r="G68" s="37">
        <v>124505.8687100001</v>
      </c>
      <c r="H68" s="37">
        <v>153786.0785</v>
      </c>
      <c r="I68" s="59">
        <v>0.23517132239123256</v>
      </c>
    </row>
    <row r="69" spans="2:9" x14ac:dyDescent="0.25">
      <c r="B69" s="30" t="s">
        <v>129</v>
      </c>
      <c r="C69" s="30" t="s">
        <v>130</v>
      </c>
      <c r="D69" s="37">
        <v>25320.379439999986</v>
      </c>
      <c r="E69" s="37">
        <v>16329.044910000001</v>
      </c>
      <c r="F69" s="59">
        <v>-0.35510267732385886</v>
      </c>
      <c r="G69" s="37">
        <v>173082.25264999992</v>
      </c>
      <c r="H69" s="37">
        <v>116542.73006000006</v>
      </c>
      <c r="I69" s="59">
        <v>-0.32666273823193093</v>
      </c>
    </row>
    <row r="70" spans="2:9" x14ac:dyDescent="0.25">
      <c r="B70" s="30" t="s">
        <v>135</v>
      </c>
      <c r="C70" s="30" t="s">
        <v>136</v>
      </c>
      <c r="D70" s="37">
        <v>10785.05198</v>
      </c>
      <c r="E70" s="37">
        <v>11663.379140000003</v>
      </c>
      <c r="F70" s="59">
        <v>8.1439307073233269E-2</v>
      </c>
      <c r="G70" s="37">
        <v>57074.521179999931</v>
      </c>
      <c r="H70" s="37">
        <v>63722.138979999989</v>
      </c>
      <c r="I70" s="59">
        <v>0.11647259867559814</v>
      </c>
    </row>
    <row r="71" spans="2:9" x14ac:dyDescent="0.25">
      <c r="B71" s="30" t="s">
        <v>133</v>
      </c>
      <c r="C71" s="30" t="s">
        <v>134</v>
      </c>
      <c r="D71" s="37">
        <v>3276.7380599999983</v>
      </c>
      <c r="E71" s="37">
        <v>5029.1970600000013</v>
      </c>
      <c r="F71" s="59">
        <v>0.53481815388075415</v>
      </c>
      <c r="G71" s="37">
        <v>30084.347330000004</v>
      </c>
      <c r="H71" s="37">
        <v>59185.490889999979</v>
      </c>
      <c r="I71" s="59">
        <v>0.96731842777856836</v>
      </c>
    </row>
    <row r="72" spans="2:9" x14ac:dyDescent="0.25">
      <c r="B72" s="30" t="s">
        <v>137</v>
      </c>
      <c r="C72" s="30" t="s">
        <v>138</v>
      </c>
      <c r="D72" s="37">
        <v>10811.104979999998</v>
      </c>
      <c r="E72" s="37">
        <v>10216.811439999999</v>
      </c>
      <c r="F72" s="59">
        <v>-5.4970656662701178E-2</v>
      </c>
      <c r="G72" s="37">
        <v>57437.016780000049</v>
      </c>
      <c r="H72" s="37">
        <v>57615.984029999992</v>
      </c>
      <c r="I72" s="59">
        <v>3.1158869320361514E-3</v>
      </c>
    </row>
    <row r="73" spans="2:9" x14ac:dyDescent="0.25">
      <c r="B73" s="30" t="s">
        <v>139</v>
      </c>
      <c r="C73" s="30" t="s">
        <v>140</v>
      </c>
      <c r="D73" s="37">
        <v>17283.653050000008</v>
      </c>
      <c r="E73" s="37">
        <v>9044.2357000000029</v>
      </c>
      <c r="F73" s="59">
        <v>-0.47671735403182036</v>
      </c>
      <c r="G73" s="37">
        <v>57342.086929999947</v>
      </c>
      <c r="H73" s="37">
        <v>42436.334800000019</v>
      </c>
      <c r="I73" s="59">
        <v>-0.25994436073099408</v>
      </c>
    </row>
    <row r="74" spans="2:9" x14ac:dyDescent="0.25">
      <c r="B74" s="30" t="s">
        <v>141</v>
      </c>
      <c r="C74" s="30" t="s">
        <v>142</v>
      </c>
      <c r="D74" s="37">
        <v>3390.0376600000031</v>
      </c>
      <c r="E74" s="37">
        <v>5563.6604900000011</v>
      </c>
      <c r="F74" s="59">
        <v>0.64117955255989578</v>
      </c>
      <c r="G74" s="37">
        <v>21277.673090000004</v>
      </c>
      <c r="H74" s="37">
        <v>27634.840169999989</v>
      </c>
      <c r="I74" s="59">
        <v>0.29877172438501748</v>
      </c>
    </row>
    <row r="75" spans="2:9" x14ac:dyDescent="0.25">
      <c r="B75" s="30" t="s">
        <v>147</v>
      </c>
      <c r="C75" s="30" t="s">
        <v>148</v>
      </c>
      <c r="D75" s="37">
        <v>1167.2235800000001</v>
      </c>
      <c r="E75" s="37">
        <v>3200.3433300000006</v>
      </c>
      <c r="F75" s="59">
        <v>1.7418425954006176</v>
      </c>
      <c r="G75" s="37">
        <v>9690.4043700000093</v>
      </c>
      <c r="H75" s="37">
        <v>22052.873999999974</v>
      </c>
      <c r="I75" s="59">
        <v>1.2757434218402954</v>
      </c>
    </row>
    <row r="76" spans="2:9" x14ac:dyDescent="0.25">
      <c r="B76" s="171" t="s">
        <v>190</v>
      </c>
      <c r="C76" s="171"/>
      <c r="D76" s="84">
        <v>6159.1704100000097</v>
      </c>
      <c r="E76" s="84">
        <v>9456.5263200003792</v>
      </c>
      <c r="F76" s="85">
        <v>0.53535714885348729</v>
      </c>
      <c r="G76" s="84">
        <v>32059.371449999846</v>
      </c>
      <c r="H76" s="84">
        <v>58845.766570000276</v>
      </c>
      <c r="I76" s="59">
        <v>0.83552465031252376</v>
      </c>
    </row>
    <row r="77" spans="2:9" x14ac:dyDescent="0.25">
      <c r="B77" s="171" t="s">
        <v>152</v>
      </c>
      <c r="C77" s="171"/>
      <c r="D77" s="84">
        <v>736648.59328000038</v>
      </c>
      <c r="E77" s="84">
        <v>674592.44817000104</v>
      </c>
      <c r="F77" s="85">
        <v>-8.4241177782866924E-2</v>
      </c>
      <c r="G77" s="84">
        <v>4298811.5162499994</v>
      </c>
      <c r="H77" s="84">
        <v>4472601.921670001</v>
      </c>
      <c r="I77" s="59">
        <v>4.0427547186717532E-2</v>
      </c>
    </row>
    <row r="78" spans="2:9" x14ac:dyDescent="0.25">
      <c r="B78" s="30" t="s">
        <v>153</v>
      </c>
      <c r="C78" s="30" t="s">
        <v>154</v>
      </c>
      <c r="D78" s="37">
        <v>19350.620560000007</v>
      </c>
      <c r="E78" s="37">
        <v>14454.182499999999</v>
      </c>
      <c r="F78" s="59">
        <v>-0.25303777958012968</v>
      </c>
      <c r="G78" s="37">
        <v>120623.81526000003</v>
      </c>
      <c r="H78" s="37">
        <v>120452.39457999992</v>
      </c>
      <c r="I78" s="59">
        <v>-1.4211180406673532E-3</v>
      </c>
    </row>
    <row r="79" spans="2:9" x14ac:dyDescent="0.25">
      <c r="B79" s="30" t="s">
        <v>155</v>
      </c>
      <c r="C79" s="30" t="s">
        <v>156</v>
      </c>
      <c r="D79" s="37">
        <v>3678.1306200000022</v>
      </c>
      <c r="E79" s="37">
        <v>13955.760190000001</v>
      </c>
      <c r="F79" s="59">
        <v>2.7942535575313507</v>
      </c>
      <c r="G79" s="37">
        <v>35478.904370000011</v>
      </c>
      <c r="H79" s="37">
        <v>84945.266739999919</v>
      </c>
      <c r="I79" s="59">
        <v>1.3942471800743461</v>
      </c>
    </row>
    <row r="80" spans="2:9" x14ac:dyDescent="0.25">
      <c r="B80" s="30" t="s">
        <v>159</v>
      </c>
      <c r="C80" s="30" t="s">
        <v>160</v>
      </c>
      <c r="D80" s="37">
        <v>5626.2609100000009</v>
      </c>
      <c r="E80" s="37">
        <v>3736.47912</v>
      </c>
      <c r="F80" s="59">
        <v>-0.33588591432742509</v>
      </c>
      <c r="G80" s="37">
        <v>34968.124930000013</v>
      </c>
      <c r="H80" s="37">
        <v>25044.430749999996</v>
      </c>
      <c r="I80" s="59">
        <v>-0.28379257394743052</v>
      </c>
    </row>
    <row r="81" spans="2:9" x14ac:dyDescent="0.25">
      <c r="B81" s="30" t="s">
        <v>157</v>
      </c>
      <c r="C81" s="30" t="s">
        <v>158</v>
      </c>
      <c r="D81" s="37">
        <v>278.49010000000004</v>
      </c>
      <c r="E81" s="37">
        <v>692.27422000000024</v>
      </c>
      <c r="F81" s="59">
        <v>1.4858126734128076</v>
      </c>
      <c r="G81" s="37">
        <v>1844.8776800000001</v>
      </c>
      <c r="H81" s="37">
        <v>12157.042259999995</v>
      </c>
      <c r="I81" s="59">
        <v>5.5896196760318517</v>
      </c>
    </row>
    <row r="82" spans="2:9" x14ac:dyDescent="0.25">
      <c r="B82" s="167" t="s">
        <v>189</v>
      </c>
      <c r="C82" s="167"/>
      <c r="D82" s="53">
        <v>16166.708629999908</v>
      </c>
      <c r="E82" s="37">
        <v>3010.7993199998664</v>
      </c>
      <c r="F82" s="59">
        <v>-0.81376547391886267</v>
      </c>
      <c r="G82" s="37">
        <v>30081.012660000455</v>
      </c>
      <c r="H82" s="37">
        <v>8342.9662299994052</v>
      </c>
      <c r="I82" s="59">
        <v>-0.72265008747217896</v>
      </c>
    </row>
    <row r="83" spans="2:9" x14ac:dyDescent="0.25">
      <c r="B83" s="174" t="s">
        <v>161</v>
      </c>
      <c r="C83" s="174"/>
      <c r="D83" s="34">
        <v>38368.330160000012</v>
      </c>
      <c r="E83" s="34">
        <v>42635.075219999992</v>
      </c>
      <c r="F83" s="82">
        <v>0.11120486719664888</v>
      </c>
      <c r="G83" s="34">
        <v>177307.2287999999</v>
      </c>
      <c r="H83" s="34">
        <v>195622.54774000001</v>
      </c>
      <c r="I83" s="82">
        <v>0.10329707967326894</v>
      </c>
    </row>
    <row r="84" spans="2:9" x14ac:dyDescent="0.25">
      <c r="B84" s="30" t="s">
        <v>162</v>
      </c>
      <c r="C84" s="30" t="s">
        <v>163</v>
      </c>
      <c r="D84" s="37">
        <v>24012.730150000025</v>
      </c>
      <c r="E84" s="37">
        <v>33546.112269999998</v>
      </c>
      <c r="F84" s="59">
        <v>0.39701366985127939</v>
      </c>
      <c r="G84" s="37">
        <v>122860.82723999991</v>
      </c>
      <c r="H84" s="37">
        <v>157552.47478999998</v>
      </c>
      <c r="I84" s="59">
        <v>0.28236540750480538</v>
      </c>
    </row>
    <row r="85" spans="2:9" x14ac:dyDescent="0.25">
      <c r="B85" s="30" t="s">
        <v>164</v>
      </c>
      <c r="C85" s="30" t="s">
        <v>165</v>
      </c>
      <c r="D85" s="37">
        <v>14342.591809999993</v>
      </c>
      <c r="E85" s="37">
        <v>9075.5524499999938</v>
      </c>
      <c r="F85" s="59">
        <v>-0.36723065327200449</v>
      </c>
      <c r="G85" s="37">
        <v>54244.966629999974</v>
      </c>
      <c r="H85" s="37">
        <v>37689.010220000004</v>
      </c>
      <c r="I85" s="59">
        <v>-0.30520723743691569</v>
      </c>
    </row>
    <row r="86" spans="2:9" x14ac:dyDescent="0.25">
      <c r="B86" s="167" t="s">
        <v>189</v>
      </c>
      <c r="C86" s="167"/>
      <c r="D86" s="37">
        <v>13.008199999994758</v>
      </c>
      <c r="E86" s="37">
        <v>13.410499999999956</v>
      </c>
      <c r="F86" s="59">
        <v>3.0926646269688354E-2</v>
      </c>
      <c r="G86" s="37">
        <v>201.43493000001035</v>
      </c>
      <c r="H86" s="37">
        <v>381.06273000002693</v>
      </c>
      <c r="I86" s="59">
        <v>0.89174106993264446</v>
      </c>
    </row>
    <row r="87" spans="2:9" x14ac:dyDescent="0.25">
      <c r="B87" s="30" t="s">
        <v>204</v>
      </c>
      <c r="D87" s="37">
        <v>49347.646110000001</v>
      </c>
      <c r="E87" s="37">
        <v>54502.801970000095</v>
      </c>
      <c r="F87" s="59">
        <v>0.10446609446190853</v>
      </c>
      <c r="G87" s="37">
        <v>306245.36848999996</v>
      </c>
      <c r="H87" s="37">
        <v>320035.50839000015</v>
      </c>
      <c r="I87" s="59">
        <v>4.5029709242608455E-2</v>
      </c>
    </row>
    <row r="88" spans="2:9" x14ac:dyDescent="0.25">
      <c r="B88" s="86" t="s">
        <v>167</v>
      </c>
      <c r="C88" s="86"/>
      <c r="D88" s="87">
        <v>4943046.4768300029</v>
      </c>
      <c r="E88" s="87">
        <v>4278271.5486899987</v>
      </c>
      <c r="F88" s="88">
        <v>-0.13448688602384479</v>
      </c>
      <c r="G88" s="87">
        <v>28334449.228310015</v>
      </c>
      <c r="H88" s="87">
        <v>25328885.954160001</v>
      </c>
      <c r="I88" s="88">
        <v>-0.10607452609832424</v>
      </c>
    </row>
    <row r="89" spans="2:9" x14ac:dyDescent="0.25">
      <c r="B89" s="89" t="s">
        <v>212</v>
      </c>
      <c r="D89" s="37"/>
      <c r="E89" s="37"/>
      <c r="F89" s="37"/>
      <c r="G89" s="37"/>
      <c r="H89" s="37"/>
      <c r="I89" s="37"/>
    </row>
    <row r="90" spans="2:9" x14ac:dyDescent="0.25">
      <c r="B90" s="89" t="s">
        <v>213</v>
      </c>
      <c r="D90" s="37"/>
      <c r="E90" s="37"/>
      <c r="F90" s="37"/>
      <c r="G90" s="37"/>
      <c r="H90" s="37"/>
      <c r="I90" s="37"/>
    </row>
    <row r="91" spans="2:9" x14ac:dyDescent="0.25">
      <c r="B91" s="89" t="s">
        <v>177</v>
      </c>
      <c r="D91" s="37"/>
      <c r="E91" s="37"/>
      <c r="F91" s="37"/>
      <c r="G91" s="37"/>
      <c r="H91" s="37"/>
      <c r="I91" s="37"/>
    </row>
    <row r="92" spans="2:9" x14ac:dyDescent="0.25">
      <c r="B92" s="89" t="s">
        <v>221</v>
      </c>
      <c r="D92" s="37"/>
      <c r="E92" s="37"/>
      <c r="F92" s="37"/>
      <c r="G92" s="37"/>
      <c r="H92" s="37"/>
      <c r="I92" s="37"/>
    </row>
    <row r="93" spans="2:9" x14ac:dyDescent="0.25">
      <c r="D93" s="37"/>
      <c r="E93" s="37"/>
      <c r="F93" s="37"/>
      <c r="G93" s="37"/>
      <c r="H93" s="37"/>
      <c r="I93" s="37"/>
    </row>
    <row r="94" spans="2:9" x14ac:dyDescent="0.25">
      <c r="D94" s="37"/>
      <c r="E94" s="37"/>
      <c r="F94" s="37"/>
      <c r="G94" s="37"/>
      <c r="H94" s="37"/>
      <c r="I94" s="37"/>
    </row>
    <row r="95" spans="2:9" x14ac:dyDescent="0.25">
      <c r="D95" s="37"/>
      <c r="E95" s="37"/>
      <c r="F95" s="37"/>
      <c r="G95" s="37"/>
      <c r="H95" s="37"/>
      <c r="I95" s="37"/>
    </row>
    <row r="96" spans="2:9" x14ac:dyDescent="0.25">
      <c r="D96" s="37"/>
      <c r="E96" s="37"/>
      <c r="F96" s="37"/>
      <c r="G96" s="37"/>
      <c r="H96" s="37"/>
      <c r="I96" s="37"/>
    </row>
    <row r="97" spans="4:9" x14ac:dyDescent="0.25">
      <c r="D97" s="37"/>
      <c r="E97" s="37"/>
      <c r="F97" s="37"/>
      <c r="G97" s="37"/>
      <c r="H97" s="37"/>
      <c r="I97" s="37"/>
    </row>
    <row r="98" spans="4:9" x14ac:dyDescent="0.25">
      <c r="D98" s="37"/>
      <c r="E98" s="37"/>
      <c r="F98" s="37"/>
      <c r="G98" s="37"/>
      <c r="H98" s="37"/>
      <c r="I98" s="37"/>
    </row>
    <row r="99" spans="4:9" x14ac:dyDescent="0.25">
      <c r="D99" s="37"/>
      <c r="E99" s="37"/>
      <c r="F99" s="37"/>
      <c r="G99" s="37"/>
      <c r="H99" s="37"/>
      <c r="I99" s="37"/>
    </row>
    <row r="100" spans="4:9" x14ac:dyDescent="0.25">
      <c r="D100" s="37"/>
      <c r="E100" s="37"/>
      <c r="F100" s="37"/>
      <c r="G100" s="37"/>
      <c r="H100" s="37"/>
      <c r="I100" s="37"/>
    </row>
    <row r="101" spans="4:9" x14ac:dyDescent="0.25">
      <c r="D101" s="37"/>
      <c r="E101" s="37"/>
      <c r="F101" s="37"/>
      <c r="G101" s="37"/>
      <c r="H101" s="37"/>
      <c r="I101" s="37"/>
    </row>
    <row r="102" spans="4:9" x14ac:dyDescent="0.25">
      <c r="D102" s="37"/>
      <c r="E102" s="37"/>
      <c r="F102" s="37"/>
      <c r="G102" s="37"/>
      <c r="H102" s="37"/>
      <c r="I102" s="37"/>
    </row>
    <row r="103" spans="4:9" x14ac:dyDescent="0.25">
      <c r="D103" s="37"/>
      <c r="E103" s="37"/>
      <c r="F103" s="37"/>
      <c r="G103" s="37"/>
      <c r="H103" s="37"/>
      <c r="I103" s="37"/>
    </row>
    <row r="104" spans="4:9" x14ac:dyDescent="0.25">
      <c r="D104" s="37"/>
      <c r="E104" s="37"/>
      <c r="F104" s="37"/>
      <c r="G104" s="37"/>
      <c r="H104" s="37"/>
      <c r="I104" s="37"/>
    </row>
    <row r="105" spans="4:9" x14ac:dyDescent="0.25">
      <c r="D105" s="37"/>
      <c r="E105" s="37"/>
      <c r="F105" s="37"/>
      <c r="G105" s="37"/>
      <c r="H105" s="37"/>
      <c r="I105" s="37"/>
    </row>
    <row r="106" spans="4:9" x14ac:dyDescent="0.25">
      <c r="D106" s="37"/>
      <c r="E106" s="37"/>
      <c r="F106" s="37"/>
      <c r="G106" s="37"/>
      <c r="H106" s="37"/>
      <c r="I106" s="37"/>
    </row>
    <row r="107" spans="4:9" x14ac:dyDescent="0.25">
      <c r="D107" s="37"/>
      <c r="E107" s="37"/>
      <c r="F107" s="37"/>
      <c r="G107" s="37"/>
      <c r="H107" s="37"/>
      <c r="I107" s="37"/>
    </row>
    <row r="108" spans="4:9" x14ac:dyDescent="0.25">
      <c r="D108" s="37"/>
      <c r="E108" s="37"/>
      <c r="F108" s="37"/>
      <c r="G108" s="37"/>
      <c r="H108" s="37"/>
      <c r="I108" s="37"/>
    </row>
    <row r="109" spans="4:9" x14ac:dyDescent="0.25">
      <c r="D109" s="37"/>
      <c r="E109" s="37"/>
      <c r="F109" s="37"/>
      <c r="G109" s="37"/>
      <c r="H109" s="37"/>
      <c r="I109" s="37"/>
    </row>
    <row r="110" spans="4:9" x14ac:dyDescent="0.25">
      <c r="D110" s="37"/>
      <c r="E110" s="37"/>
      <c r="F110" s="37"/>
      <c r="G110" s="37"/>
      <c r="H110" s="37"/>
      <c r="I110" s="37"/>
    </row>
    <row r="111" spans="4:9" x14ac:dyDescent="0.25">
      <c r="D111" s="37"/>
      <c r="E111" s="37"/>
      <c r="F111" s="37"/>
      <c r="G111" s="37"/>
      <c r="H111" s="37"/>
      <c r="I111" s="37"/>
    </row>
    <row r="112" spans="4:9" x14ac:dyDescent="0.25">
      <c r="D112" s="37"/>
      <c r="E112" s="37"/>
      <c r="F112" s="37"/>
      <c r="G112" s="37"/>
      <c r="H112" s="37"/>
      <c r="I112" s="37"/>
    </row>
    <row r="113" spans="4:9" x14ac:dyDescent="0.25">
      <c r="D113" s="37"/>
      <c r="E113" s="37"/>
      <c r="F113" s="37"/>
      <c r="G113" s="37"/>
      <c r="H113" s="37"/>
      <c r="I113" s="37"/>
    </row>
    <row r="114" spans="4:9" x14ac:dyDescent="0.25">
      <c r="D114" s="37"/>
      <c r="E114" s="37"/>
      <c r="F114" s="37"/>
      <c r="G114" s="37"/>
      <c r="H114" s="37"/>
      <c r="I114" s="37"/>
    </row>
    <row r="115" spans="4:9" x14ac:dyDescent="0.25">
      <c r="D115" s="37"/>
      <c r="E115" s="37"/>
      <c r="F115" s="37"/>
      <c r="G115" s="37"/>
      <c r="H115" s="37"/>
      <c r="I115" s="37"/>
    </row>
    <row r="116" spans="4:9" x14ac:dyDescent="0.25">
      <c r="D116" s="37"/>
      <c r="E116" s="37"/>
      <c r="F116" s="37"/>
      <c r="G116" s="37"/>
      <c r="H116" s="37"/>
      <c r="I116" s="37"/>
    </row>
    <row r="117" spans="4:9" x14ac:dyDescent="0.25">
      <c r="D117" s="37"/>
      <c r="E117" s="37"/>
      <c r="F117" s="37"/>
      <c r="G117" s="37"/>
      <c r="H117" s="37"/>
      <c r="I117" s="37"/>
    </row>
    <row r="118" spans="4:9" x14ac:dyDescent="0.25">
      <c r="D118" s="37"/>
      <c r="E118" s="37"/>
      <c r="F118" s="37"/>
      <c r="G118" s="37"/>
      <c r="H118" s="37"/>
      <c r="I118" s="37"/>
    </row>
    <row r="119" spans="4:9" x14ac:dyDescent="0.25">
      <c r="D119" s="37"/>
      <c r="E119" s="37"/>
      <c r="F119" s="37"/>
      <c r="G119" s="37"/>
      <c r="H119" s="37"/>
      <c r="I119" s="37"/>
    </row>
    <row r="120" spans="4:9" x14ac:dyDescent="0.25">
      <c r="D120" s="37"/>
      <c r="E120" s="37"/>
      <c r="F120" s="37"/>
      <c r="G120" s="37"/>
      <c r="H120" s="37"/>
      <c r="I120" s="37"/>
    </row>
    <row r="121" spans="4:9" x14ac:dyDescent="0.25">
      <c r="D121" s="37"/>
      <c r="E121" s="37"/>
      <c r="F121" s="37"/>
      <c r="G121" s="37"/>
      <c r="H121" s="37"/>
      <c r="I121" s="37"/>
    </row>
    <row r="122" spans="4:9" x14ac:dyDescent="0.25">
      <c r="D122" s="37"/>
      <c r="E122" s="37"/>
      <c r="F122" s="37"/>
      <c r="G122" s="37"/>
      <c r="H122" s="37"/>
      <c r="I122" s="37"/>
    </row>
    <row r="123" spans="4:9" x14ac:dyDescent="0.25">
      <c r="D123" s="37"/>
      <c r="E123" s="37"/>
      <c r="F123" s="37"/>
      <c r="G123" s="37"/>
      <c r="H123" s="37"/>
      <c r="I123" s="37"/>
    </row>
    <row r="124" spans="4:9" x14ac:dyDescent="0.25">
      <c r="D124" s="37"/>
      <c r="E124" s="37"/>
      <c r="F124" s="37"/>
      <c r="G124" s="37"/>
      <c r="H124" s="37"/>
      <c r="I124" s="37"/>
    </row>
    <row r="125" spans="4:9" x14ac:dyDescent="0.25">
      <c r="D125" s="37"/>
      <c r="E125" s="37"/>
      <c r="F125" s="37"/>
      <c r="G125" s="37"/>
      <c r="H125" s="37"/>
      <c r="I125" s="37"/>
    </row>
    <row r="126" spans="4:9" x14ac:dyDescent="0.25">
      <c r="D126" s="37"/>
      <c r="E126" s="37"/>
      <c r="F126" s="37"/>
      <c r="G126" s="37"/>
      <c r="H126" s="37"/>
      <c r="I126" s="37"/>
    </row>
    <row r="127" spans="4:9" x14ac:dyDescent="0.25">
      <c r="D127" s="37"/>
      <c r="E127" s="37"/>
      <c r="F127" s="37"/>
      <c r="G127" s="37"/>
      <c r="H127" s="37"/>
      <c r="I127" s="37"/>
    </row>
    <row r="128" spans="4:9" x14ac:dyDescent="0.25">
      <c r="D128" s="37"/>
      <c r="E128" s="37"/>
      <c r="F128" s="37"/>
      <c r="G128" s="37"/>
      <c r="H128" s="37"/>
      <c r="I128" s="37"/>
    </row>
    <row r="129" spans="4:9" x14ac:dyDescent="0.25">
      <c r="D129" s="37"/>
      <c r="E129" s="37"/>
      <c r="F129" s="37"/>
      <c r="G129" s="37"/>
      <c r="H129" s="37"/>
      <c r="I129" s="37"/>
    </row>
    <row r="130" spans="4:9" x14ac:dyDescent="0.25">
      <c r="D130" s="37"/>
      <c r="E130" s="37"/>
      <c r="F130" s="37"/>
      <c r="G130" s="37"/>
      <c r="H130" s="37"/>
      <c r="I130" s="37"/>
    </row>
    <row r="131" spans="4:9" x14ac:dyDescent="0.25">
      <c r="D131" s="37"/>
      <c r="E131" s="37"/>
      <c r="F131" s="37"/>
      <c r="G131" s="37"/>
      <c r="H131" s="37"/>
      <c r="I131" s="37"/>
    </row>
    <row r="132" spans="4:9" x14ac:dyDescent="0.25">
      <c r="D132" s="37"/>
      <c r="E132" s="37"/>
      <c r="F132" s="37"/>
      <c r="G132" s="37"/>
      <c r="H132" s="37"/>
      <c r="I132" s="37"/>
    </row>
    <row r="133" spans="4:9" x14ac:dyDescent="0.25">
      <c r="D133" s="37"/>
      <c r="E133" s="37"/>
      <c r="F133" s="37"/>
      <c r="G133" s="37"/>
      <c r="H133" s="37"/>
      <c r="I133" s="37"/>
    </row>
    <row r="134" spans="4:9" x14ac:dyDescent="0.25">
      <c r="D134" s="37"/>
      <c r="E134" s="37"/>
      <c r="F134" s="37"/>
      <c r="G134" s="37"/>
      <c r="H134" s="37"/>
      <c r="I134" s="37"/>
    </row>
    <row r="135" spans="4:9" x14ac:dyDescent="0.25">
      <c r="D135" s="37"/>
      <c r="E135" s="37"/>
      <c r="F135" s="37"/>
      <c r="G135" s="37"/>
      <c r="H135" s="37"/>
      <c r="I135" s="37"/>
    </row>
    <row r="136" spans="4:9" x14ac:dyDescent="0.25">
      <c r="D136" s="37"/>
      <c r="E136" s="37"/>
      <c r="F136" s="37"/>
      <c r="G136" s="37"/>
      <c r="H136" s="37"/>
      <c r="I136" s="37"/>
    </row>
    <row r="137" spans="4:9" x14ac:dyDescent="0.25">
      <c r="D137" s="37"/>
      <c r="E137" s="37"/>
      <c r="F137" s="37"/>
      <c r="G137" s="37"/>
      <c r="H137" s="37"/>
      <c r="I137" s="37"/>
    </row>
    <row r="138" spans="4:9" x14ac:dyDescent="0.25">
      <c r="D138" s="37"/>
      <c r="E138" s="37"/>
      <c r="F138" s="37"/>
      <c r="G138" s="37"/>
      <c r="H138" s="37"/>
      <c r="I138" s="37"/>
    </row>
    <row r="139" spans="4:9" x14ac:dyDescent="0.25">
      <c r="D139" s="37"/>
      <c r="E139" s="37"/>
      <c r="F139" s="37"/>
      <c r="G139" s="37"/>
      <c r="H139" s="37"/>
      <c r="I139" s="37"/>
    </row>
    <row r="140" spans="4:9" x14ac:dyDescent="0.25">
      <c r="D140" s="37"/>
      <c r="E140" s="37"/>
      <c r="F140" s="37"/>
      <c r="G140" s="37"/>
      <c r="H140" s="37"/>
      <c r="I140" s="37"/>
    </row>
    <row r="141" spans="4:9" x14ac:dyDescent="0.25">
      <c r="D141" s="37"/>
      <c r="E141" s="37"/>
      <c r="F141" s="37"/>
      <c r="G141" s="37"/>
      <c r="H141" s="37"/>
      <c r="I141" s="37"/>
    </row>
    <row r="142" spans="4:9" x14ac:dyDescent="0.25">
      <c r="D142" s="37"/>
      <c r="E142" s="37"/>
      <c r="F142" s="37"/>
      <c r="G142" s="37"/>
      <c r="H142" s="37"/>
      <c r="I142" s="37"/>
    </row>
    <row r="143" spans="4:9" x14ac:dyDescent="0.25">
      <c r="D143" s="37"/>
      <c r="E143" s="37"/>
      <c r="F143" s="37"/>
      <c r="G143" s="37"/>
      <c r="H143" s="37"/>
      <c r="I143" s="37"/>
    </row>
    <row r="144" spans="4:9" x14ac:dyDescent="0.25">
      <c r="D144" s="37"/>
      <c r="E144" s="37"/>
      <c r="F144" s="37"/>
      <c r="G144" s="37"/>
      <c r="H144" s="37"/>
      <c r="I144" s="37"/>
    </row>
    <row r="145" spans="4:9" x14ac:dyDescent="0.25">
      <c r="D145" s="37"/>
      <c r="E145" s="37"/>
      <c r="F145" s="37"/>
      <c r="G145" s="37"/>
      <c r="H145" s="37"/>
      <c r="I145" s="37"/>
    </row>
    <row r="146" spans="4:9" x14ac:dyDescent="0.25">
      <c r="D146" s="37"/>
      <c r="E146" s="37"/>
      <c r="F146" s="37"/>
      <c r="G146" s="37"/>
      <c r="H146" s="37"/>
      <c r="I146" s="37"/>
    </row>
    <row r="147" spans="4:9" x14ac:dyDescent="0.25">
      <c r="D147" s="37"/>
      <c r="E147" s="37"/>
      <c r="F147" s="37"/>
      <c r="G147" s="37"/>
      <c r="H147" s="37"/>
      <c r="I147" s="37"/>
    </row>
    <row r="148" spans="4:9" x14ac:dyDescent="0.25">
      <c r="D148" s="37"/>
      <c r="E148" s="37"/>
      <c r="F148" s="37"/>
      <c r="G148" s="37"/>
      <c r="H148" s="37"/>
      <c r="I148" s="37"/>
    </row>
    <row r="149" spans="4:9" x14ac:dyDescent="0.25">
      <c r="D149" s="37"/>
      <c r="E149" s="37"/>
      <c r="F149" s="37"/>
      <c r="G149" s="37"/>
      <c r="H149" s="37"/>
      <c r="I149" s="37"/>
    </row>
    <row r="150" spans="4:9" x14ac:dyDescent="0.25">
      <c r="D150" s="37"/>
      <c r="E150" s="37"/>
      <c r="F150" s="37"/>
      <c r="G150" s="37"/>
      <c r="H150" s="37"/>
      <c r="I150" s="37"/>
    </row>
    <row r="151" spans="4:9" x14ac:dyDescent="0.25">
      <c r="D151" s="37"/>
      <c r="E151" s="37"/>
      <c r="F151" s="37"/>
      <c r="G151" s="37"/>
      <c r="H151" s="37"/>
      <c r="I151" s="37"/>
    </row>
    <row r="152" spans="4:9" x14ac:dyDescent="0.25">
      <c r="D152" s="37"/>
      <c r="E152" s="37"/>
      <c r="F152" s="37"/>
      <c r="G152" s="37"/>
      <c r="H152" s="37"/>
      <c r="I152" s="37"/>
    </row>
    <row r="153" spans="4:9" x14ac:dyDescent="0.25">
      <c r="D153" s="37"/>
      <c r="E153" s="37"/>
      <c r="F153" s="37"/>
      <c r="G153" s="37"/>
      <c r="H153" s="37"/>
      <c r="I153" s="37"/>
    </row>
    <row r="154" spans="4:9" x14ac:dyDescent="0.25">
      <c r="D154" s="37"/>
      <c r="E154" s="37"/>
      <c r="F154" s="37"/>
      <c r="G154" s="37"/>
      <c r="H154" s="37"/>
      <c r="I154" s="37"/>
    </row>
    <row r="155" spans="4:9" x14ac:dyDescent="0.25">
      <c r="D155" s="37"/>
      <c r="E155" s="37"/>
      <c r="F155" s="37"/>
      <c r="G155" s="37"/>
      <c r="H155" s="37"/>
      <c r="I155" s="37"/>
    </row>
    <row r="156" spans="4:9" x14ac:dyDescent="0.25">
      <c r="D156" s="37"/>
      <c r="E156" s="37"/>
      <c r="F156" s="37"/>
      <c r="G156" s="37"/>
      <c r="H156" s="37"/>
      <c r="I156" s="37"/>
    </row>
    <row r="157" spans="4:9" x14ac:dyDescent="0.25">
      <c r="D157" s="37"/>
      <c r="E157" s="37"/>
      <c r="F157" s="37"/>
      <c r="G157" s="37"/>
      <c r="H157" s="37"/>
      <c r="I157" s="37"/>
    </row>
    <row r="158" spans="4:9" x14ac:dyDescent="0.25">
      <c r="D158" s="37"/>
      <c r="E158" s="37"/>
      <c r="F158" s="37"/>
      <c r="G158" s="37"/>
      <c r="H158" s="37"/>
      <c r="I158" s="37"/>
    </row>
    <row r="159" spans="4:9" x14ac:dyDescent="0.25">
      <c r="D159" s="37"/>
      <c r="E159" s="37"/>
      <c r="F159" s="37"/>
      <c r="G159" s="37"/>
      <c r="H159" s="37"/>
      <c r="I159" s="37"/>
    </row>
    <row r="160" spans="4:9" x14ac:dyDescent="0.25">
      <c r="D160" s="37"/>
      <c r="E160" s="37"/>
      <c r="F160" s="37"/>
      <c r="G160" s="37"/>
      <c r="H160" s="37"/>
      <c r="I160" s="37"/>
    </row>
    <row r="161" spans="4:9" x14ac:dyDescent="0.25">
      <c r="D161" s="37"/>
      <c r="E161" s="37"/>
      <c r="F161" s="37"/>
      <c r="G161" s="37"/>
      <c r="H161" s="37"/>
      <c r="I161" s="37"/>
    </row>
    <row r="162" spans="4:9" x14ac:dyDescent="0.25">
      <c r="D162" s="37"/>
      <c r="E162" s="37"/>
      <c r="F162" s="37"/>
      <c r="G162" s="37"/>
      <c r="H162" s="37"/>
      <c r="I162" s="37"/>
    </row>
    <row r="163" spans="4:9" x14ac:dyDescent="0.25">
      <c r="D163" s="37"/>
      <c r="E163" s="37"/>
      <c r="F163" s="37"/>
      <c r="G163" s="37"/>
      <c r="H163" s="37"/>
      <c r="I163" s="37"/>
    </row>
    <row r="164" spans="4:9" x14ac:dyDescent="0.25">
      <c r="D164" s="37"/>
      <c r="E164" s="37"/>
      <c r="F164" s="37"/>
      <c r="G164" s="37"/>
      <c r="H164" s="37"/>
      <c r="I164" s="37"/>
    </row>
    <row r="165" spans="4:9" x14ac:dyDescent="0.25">
      <c r="D165" s="37"/>
      <c r="E165" s="37"/>
      <c r="F165" s="37"/>
      <c r="G165" s="37"/>
      <c r="H165" s="37"/>
      <c r="I165" s="37"/>
    </row>
    <row r="166" spans="4:9" x14ac:dyDescent="0.25">
      <c r="D166" s="37"/>
      <c r="E166" s="37"/>
      <c r="F166" s="37"/>
      <c r="G166" s="37"/>
      <c r="H166" s="37"/>
      <c r="I166" s="37"/>
    </row>
    <row r="167" spans="4:9" x14ac:dyDescent="0.25">
      <c r="D167" s="37"/>
      <c r="E167" s="37"/>
      <c r="F167" s="37"/>
      <c r="G167" s="37"/>
      <c r="H167" s="37"/>
      <c r="I167" s="37"/>
    </row>
    <row r="168" spans="4:9" x14ac:dyDescent="0.25">
      <c r="D168" s="37"/>
      <c r="E168" s="37"/>
      <c r="F168" s="37"/>
      <c r="G168" s="37"/>
      <c r="H168" s="37"/>
      <c r="I168" s="37"/>
    </row>
    <row r="169" spans="4:9" x14ac:dyDescent="0.25">
      <c r="D169" s="37"/>
      <c r="E169" s="37"/>
      <c r="F169" s="37"/>
      <c r="G169" s="37"/>
      <c r="H169" s="37"/>
      <c r="I169" s="37"/>
    </row>
    <row r="170" spans="4:9" x14ac:dyDescent="0.25">
      <c r="D170" s="37"/>
      <c r="E170" s="37"/>
      <c r="F170" s="37"/>
      <c r="G170" s="37"/>
      <c r="H170" s="37"/>
      <c r="I170" s="37"/>
    </row>
    <row r="171" spans="4:9" x14ac:dyDescent="0.25">
      <c r="D171" s="37"/>
      <c r="E171" s="37"/>
      <c r="F171" s="37"/>
      <c r="G171" s="37"/>
      <c r="H171" s="37"/>
      <c r="I171" s="37"/>
    </row>
    <row r="172" spans="4:9" x14ac:dyDescent="0.25">
      <c r="D172" s="37"/>
      <c r="E172" s="37"/>
      <c r="F172" s="37"/>
      <c r="G172" s="37"/>
      <c r="H172" s="37"/>
      <c r="I172" s="37"/>
    </row>
    <row r="173" spans="4:9" x14ac:dyDescent="0.25">
      <c r="D173" s="37"/>
      <c r="E173" s="37"/>
      <c r="F173" s="37"/>
      <c r="G173" s="37"/>
      <c r="H173" s="37"/>
      <c r="I173" s="37"/>
    </row>
    <row r="174" spans="4:9" x14ac:dyDescent="0.25">
      <c r="D174" s="37"/>
      <c r="E174" s="37"/>
      <c r="F174" s="37"/>
      <c r="G174" s="37"/>
      <c r="H174" s="37"/>
      <c r="I174" s="37"/>
    </row>
    <row r="175" spans="4:9" x14ac:dyDescent="0.25">
      <c r="D175" s="37"/>
      <c r="E175" s="37"/>
      <c r="F175" s="37"/>
      <c r="G175" s="37"/>
      <c r="H175" s="37"/>
      <c r="I175" s="37"/>
    </row>
    <row r="176" spans="4:9" x14ac:dyDescent="0.25">
      <c r="D176" s="37"/>
      <c r="E176" s="37"/>
      <c r="F176" s="37"/>
      <c r="G176" s="37"/>
      <c r="H176" s="37"/>
      <c r="I176" s="37"/>
    </row>
    <row r="177" spans="4:9" x14ac:dyDescent="0.25">
      <c r="D177" s="37"/>
      <c r="E177" s="37"/>
      <c r="F177" s="37"/>
      <c r="G177" s="37"/>
      <c r="H177" s="37"/>
      <c r="I177" s="37"/>
    </row>
    <row r="178" spans="4:9" x14ac:dyDescent="0.25">
      <c r="D178" s="37"/>
      <c r="E178" s="37"/>
      <c r="F178" s="37"/>
      <c r="G178" s="37"/>
      <c r="H178" s="37"/>
      <c r="I178" s="37"/>
    </row>
    <row r="179" spans="4:9" x14ac:dyDescent="0.25">
      <c r="D179" s="37"/>
      <c r="E179" s="37"/>
      <c r="F179" s="37"/>
      <c r="G179" s="37"/>
      <c r="H179" s="37"/>
      <c r="I179" s="37"/>
    </row>
    <row r="180" spans="4:9" x14ac:dyDescent="0.25">
      <c r="D180" s="37"/>
      <c r="E180" s="37"/>
      <c r="F180" s="37"/>
      <c r="G180" s="37"/>
      <c r="H180" s="37"/>
      <c r="I180" s="37"/>
    </row>
    <row r="181" spans="4:9" x14ac:dyDescent="0.25">
      <c r="D181" s="37"/>
      <c r="E181" s="37"/>
      <c r="F181" s="37"/>
      <c r="G181" s="37"/>
      <c r="H181" s="37"/>
      <c r="I181" s="37"/>
    </row>
    <row r="182" spans="4:9" x14ac:dyDescent="0.25">
      <c r="D182" s="37"/>
      <c r="E182" s="37"/>
      <c r="F182" s="37"/>
      <c r="G182" s="37"/>
      <c r="H182" s="37"/>
      <c r="I182" s="37"/>
    </row>
    <row r="183" spans="4:9" x14ac:dyDescent="0.25">
      <c r="D183" s="37"/>
      <c r="E183" s="37"/>
      <c r="F183" s="37"/>
      <c r="G183" s="37"/>
      <c r="H183" s="37"/>
      <c r="I183" s="37"/>
    </row>
    <row r="184" spans="4:9" x14ac:dyDescent="0.25">
      <c r="D184" s="37"/>
      <c r="E184" s="37"/>
      <c r="F184" s="37"/>
      <c r="G184" s="37"/>
      <c r="H184" s="37"/>
      <c r="I184" s="37"/>
    </row>
    <row r="185" spans="4:9" x14ac:dyDescent="0.25">
      <c r="D185" s="37"/>
      <c r="E185" s="37"/>
      <c r="F185" s="37"/>
      <c r="G185" s="37"/>
      <c r="H185" s="37"/>
      <c r="I185" s="37"/>
    </row>
    <row r="186" spans="4:9" x14ac:dyDescent="0.25">
      <c r="D186" s="37"/>
      <c r="E186" s="37"/>
      <c r="F186" s="37"/>
      <c r="G186" s="37"/>
      <c r="H186" s="37"/>
      <c r="I186" s="37"/>
    </row>
    <row r="187" spans="4:9" x14ac:dyDescent="0.25">
      <c r="D187" s="37"/>
      <c r="E187" s="37"/>
      <c r="F187" s="37"/>
      <c r="G187" s="37"/>
      <c r="H187" s="37"/>
      <c r="I187" s="37"/>
    </row>
    <row r="188" spans="4:9" x14ac:dyDescent="0.25">
      <c r="D188" s="37"/>
      <c r="E188" s="37"/>
      <c r="F188" s="37"/>
      <c r="G188" s="37"/>
      <c r="H188" s="37"/>
      <c r="I188" s="37"/>
    </row>
    <row r="189" spans="4:9" x14ac:dyDescent="0.25">
      <c r="D189" s="37"/>
      <c r="E189" s="37"/>
      <c r="F189" s="37"/>
      <c r="G189" s="37"/>
      <c r="H189" s="37"/>
      <c r="I189" s="37"/>
    </row>
    <row r="190" spans="4:9" x14ac:dyDescent="0.25">
      <c r="D190" s="37"/>
      <c r="E190" s="37"/>
      <c r="F190" s="37"/>
      <c r="G190" s="37"/>
      <c r="H190" s="37"/>
      <c r="I190" s="37"/>
    </row>
    <row r="191" spans="4:9" x14ac:dyDescent="0.25">
      <c r="D191" s="37"/>
      <c r="E191" s="37"/>
      <c r="F191" s="37"/>
      <c r="G191" s="37"/>
      <c r="H191" s="37"/>
      <c r="I191" s="37"/>
    </row>
    <row r="192" spans="4:9" x14ac:dyDescent="0.25">
      <c r="D192" s="37"/>
      <c r="E192" s="37"/>
      <c r="F192" s="37"/>
      <c r="G192" s="37"/>
      <c r="H192" s="37"/>
      <c r="I192" s="37"/>
    </row>
    <row r="193" spans="4:9" x14ac:dyDescent="0.25">
      <c r="D193" s="37"/>
      <c r="E193" s="37"/>
      <c r="F193" s="37"/>
      <c r="G193" s="37"/>
      <c r="H193" s="37"/>
      <c r="I193" s="37"/>
    </row>
    <row r="194" spans="4:9" x14ac:dyDescent="0.25">
      <c r="D194" s="37"/>
      <c r="E194" s="37"/>
      <c r="F194" s="37"/>
      <c r="G194" s="37"/>
      <c r="H194" s="37"/>
      <c r="I194" s="37"/>
    </row>
    <row r="195" spans="4:9" x14ac:dyDescent="0.25">
      <c r="D195" s="37"/>
      <c r="E195" s="37"/>
      <c r="F195" s="37"/>
      <c r="G195" s="37"/>
      <c r="H195" s="37"/>
      <c r="I195" s="37"/>
    </row>
    <row r="196" spans="4:9" x14ac:dyDescent="0.25">
      <c r="D196" s="37"/>
      <c r="E196" s="37"/>
      <c r="F196" s="37"/>
      <c r="G196" s="37"/>
      <c r="H196" s="37"/>
      <c r="I196" s="37"/>
    </row>
    <row r="197" spans="4:9" x14ac:dyDescent="0.25">
      <c r="D197" s="37"/>
      <c r="E197" s="37"/>
      <c r="F197" s="37"/>
      <c r="G197" s="37"/>
      <c r="H197" s="37"/>
      <c r="I197" s="37"/>
    </row>
    <row r="198" spans="4:9" x14ac:dyDescent="0.25">
      <c r="D198" s="37"/>
      <c r="E198" s="37"/>
      <c r="F198" s="37"/>
      <c r="G198" s="37"/>
      <c r="H198" s="37"/>
      <c r="I198" s="37"/>
    </row>
    <row r="199" spans="4:9" x14ac:dyDescent="0.25">
      <c r="D199" s="37"/>
      <c r="E199" s="37"/>
      <c r="F199" s="37"/>
      <c r="G199" s="37"/>
      <c r="H199" s="37"/>
      <c r="I199" s="37"/>
    </row>
    <row r="200" spans="4:9" x14ac:dyDescent="0.25">
      <c r="D200" s="37"/>
      <c r="E200" s="37"/>
      <c r="F200" s="37"/>
      <c r="G200" s="37"/>
      <c r="H200" s="37"/>
      <c r="I200" s="37"/>
    </row>
    <row r="201" spans="4:9" x14ac:dyDescent="0.25">
      <c r="D201" s="37"/>
      <c r="E201" s="37"/>
      <c r="F201" s="37"/>
      <c r="G201" s="37"/>
      <c r="H201" s="37"/>
      <c r="I201" s="37"/>
    </row>
    <row r="202" spans="4:9" x14ac:dyDescent="0.25">
      <c r="D202" s="37"/>
      <c r="E202" s="37"/>
      <c r="F202" s="37"/>
      <c r="G202" s="37"/>
      <c r="H202" s="37"/>
      <c r="I202" s="37"/>
    </row>
    <row r="203" spans="4:9" x14ac:dyDescent="0.25">
      <c r="D203" s="37"/>
      <c r="E203" s="37"/>
      <c r="F203" s="37"/>
      <c r="G203" s="37"/>
      <c r="H203" s="37"/>
      <c r="I203" s="37"/>
    </row>
    <row r="204" spans="4:9" x14ac:dyDescent="0.25">
      <c r="D204" s="37"/>
      <c r="E204" s="37"/>
      <c r="F204" s="37"/>
      <c r="G204" s="37"/>
      <c r="H204" s="37"/>
      <c r="I204" s="37"/>
    </row>
    <row r="205" spans="4:9" x14ac:dyDescent="0.25">
      <c r="D205" s="37"/>
      <c r="E205" s="37"/>
      <c r="F205" s="37"/>
      <c r="G205" s="37"/>
      <c r="H205" s="37"/>
      <c r="I205" s="37"/>
    </row>
    <row r="206" spans="4:9" x14ac:dyDescent="0.25">
      <c r="D206" s="37"/>
      <c r="E206" s="37"/>
      <c r="F206" s="37"/>
      <c r="G206" s="37"/>
      <c r="H206" s="37"/>
      <c r="I206" s="37"/>
    </row>
    <row r="207" spans="4:9" x14ac:dyDescent="0.25">
      <c r="D207" s="37"/>
      <c r="E207" s="37"/>
      <c r="F207" s="37"/>
      <c r="G207" s="37"/>
      <c r="H207" s="37"/>
      <c r="I207" s="37"/>
    </row>
    <row r="208" spans="4:9" x14ac:dyDescent="0.25">
      <c r="D208" s="37"/>
      <c r="E208" s="37"/>
      <c r="F208" s="37"/>
      <c r="G208" s="37"/>
      <c r="H208" s="37"/>
      <c r="I208" s="37"/>
    </row>
    <row r="209" spans="4:9" x14ac:dyDescent="0.25">
      <c r="D209" s="37"/>
      <c r="E209" s="37"/>
      <c r="F209" s="37"/>
      <c r="G209" s="37"/>
      <c r="H209" s="37"/>
      <c r="I209" s="37"/>
    </row>
    <row r="210" spans="4:9" x14ac:dyDescent="0.25">
      <c r="D210" s="37"/>
      <c r="E210" s="37"/>
      <c r="F210" s="37"/>
      <c r="G210" s="37"/>
      <c r="H210" s="37"/>
      <c r="I210" s="37"/>
    </row>
    <row r="211" spans="4:9" x14ac:dyDescent="0.25">
      <c r="D211" s="37"/>
      <c r="E211" s="37"/>
      <c r="F211" s="37"/>
      <c r="G211" s="37"/>
      <c r="H211" s="37"/>
      <c r="I211" s="37"/>
    </row>
    <row r="212" spans="4:9" x14ac:dyDescent="0.25">
      <c r="D212" s="37"/>
      <c r="E212" s="37"/>
      <c r="F212" s="37"/>
      <c r="G212" s="37"/>
      <c r="H212" s="37"/>
      <c r="I212" s="37"/>
    </row>
    <row r="213" spans="4:9" x14ac:dyDescent="0.25">
      <c r="D213" s="37"/>
      <c r="E213" s="37"/>
      <c r="F213" s="37"/>
      <c r="G213" s="37"/>
      <c r="H213" s="37"/>
      <c r="I213" s="37"/>
    </row>
    <row r="214" spans="4:9" x14ac:dyDescent="0.25">
      <c r="D214" s="37"/>
      <c r="E214" s="37"/>
      <c r="F214" s="37"/>
      <c r="G214" s="37"/>
      <c r="H214" s="37"/>
      <c r="I214" s="37"/>
    </row>
    <row r="215" spans="4:9" x14ac:dyDescent="0.25">
      <c r="D215" s="37"/>
      <c r="E215" s="37"/>
      <c r="F215" s="37"/>
      <c r="G215" s="37"/>
      <c r="H215" s="37"/>
      <c r="I215" s="37"/>
    </row>
    <row r="216" spans="4:9" x14ac:dyDescent="0.25">
      <c r="D216" s="37"/>
      <c r="E216" s="37"/>
      <c r="F216" s="37"/>
      <c r="G216" s="37"/>
      <c r="H216" s="37"/>
      <c r="I216" s="37"/>
    </row>
    <row r="217" spans="4:9" x14ac:dyDescent="0.25">
      <c r="D217" s="37"/>
      <c r="E217" s="37"/>
      <c r="F217" s="37"/>
      <c r="G217" s="37"/>
      <c r="H217" s="37"/>
      <c r="I217" s="37"/>
    </row>
    <row r="218" spans="4:9" x14ac:dyDescent="0.25">
      <c r="D218" s="37"/>
      <c r="E218" s="37"/>
      <c r="F218" s="37"/>
      <c r="G218" s="37"/>
      <c r="H218" s="37"/>
      <c r="I218" s="37"/>
    </row>
    <row r="219" spans="4:9" x14ac:dyDescent="0.25">
      <c r="D219" s="37"/>
      <c r="E219" s="37"/>
      <c r="F219" s="37"/>
      <c r="G219" s="37"/>
      <c r="H219" s="37"/>
      <c r="I219" s="37"/>
    </row>
    <row r="220" spans="4:9" x14ac:dyDescent="0.25">
      <c r="D220" s="37"/>
      <c r="E220" s="37"/>
      <c r="F220" s="37"/>
      <c r="G220" s="37"/>
      <c r="H220" s="37"/>
      <c r="I220" s="37"/>
    </row>
    <row r="221" spans="4:9" x14ac:dyDescent="0.25">
      <c r="D221" s="37"/>
      <c r="E221" s="37"/>
      <c r="F221" s="37"/>
      <c r="G221" s="37"/>
      <c r="H221" s="37"/>
      <c r="I221" s="37"/>
    </row>
    <row r="222" spans="4:9" x14ac:dyDescent="0.25">
      <c r="D222" s="37"/>
      <c r="E222" s="37"/>
      <c r="F222" s="37"/>
      <c r="G222" s="37"/>
      <c r="H222" s="37"/>
      <c r="I222" s="37"/>
    </row>
    <row r="223" spans="4:9" x14ac:dyDescent="0.25">
      <c r="D223" s="37"/>
      <c r="E223" s="37"/>
      <c r="F223" s="37"/>
      <c r="G223" s="37"/>
      <c r="H223" s="37"/>
      <c r="I223" s="37"/>
    </row>
    <row r="224" spans="4:9" x14ac:dyDescent="0.25">
      <c r="D224" s="37"/>
      <c r="E224" s="37"/>
      <c r="F224" s="37"/>
      <c r="G224" s="37"/>
      <c r="H224" s="37"/>
      <c r="I224" s="37"/>
    </row>
    <row r="225" spans="4:9" x14ac:dyDescent="0.25">
      <c r="D225" s="37"/>
      <c r="E225" s="37"/>
      <c r="F225" s="37"/>
      <c r="G225" s="37"/>
      <c r="H225" s="37"/>
      <c r="I225" s="37"/>
    </row>
    <row r="226" spans="4:9" x14ac:dyDescent="0.25">
      <c r="D226" s="37"/>
      <c r="E226" s="37"/>
      <c r="F226" s="37"/>
      <c r="G226" s="37"/>
      <c r="H226" s="37"/>
      <c r="I226" s="37"/>
    </row>
    <row r="227" spans="4:9" x14ac:dyDescent="0.25">
      <c r="D227" s="37"/>
      <c r="E227" s="37"/>
      <c r="F227" s="37"/>
      <c r="G227" s="37"/>
      <c r="H227" s="37"/>
      <c r="I227" s="37"/>
    </row>
    <row r="228" spans="4:9" x14ac:dyDescent="0.25">
      <c r="D228" s="37"/>
      <c r="E228" s="37"/>
      <c r="F228" s="37"/>
      <c r="G228" s="37"/>
      <c r="H228" s="37"/>
      <c r="I228" s="37"/>
    </row>
    <row r="229" spans="4:9" x14ac:dyDescent="0.25">
      <c r="D229" s="37"/>
      <c r="E229" s="37"/>
      <c r="F229" s="37"/>
      <c r="G229" s="37"/>
      <c r="H229" s="37"/>
      <c r="I229" s="37"/>
    </row>
    <row r="230" spans="4:9" x14ac:dyDescent="0.25">
      <c r="D230" s="37"/>
      <c r="E230" s="37"/>
      <c r="F230" s="37"/>
      <c r="G230" s="37"/>
      <c r="H230" s="37"/>
      <c r="I230" s="37"/>
    </row>
    <row r="231" spans="4:9" x14ac:dyDescent="0.25">
      <c r="D231" s="37"/>
      <c r="E231" s="37"/>
      <c r="F231" s="37"/>
      <c r="G231" s="37"/>
      <c r="H231" s="37"/>
      <c r="I231" s="37"/>
    </row>
    <row r="232" spans="4:9" x14ac:dyDescent="0.25">
      <c r="D232" s="37"/>
      <c r="E232" s="37"/>
      <c r="F232" s="37"/>
      <c r="G232" s="37"/>
      <c r="H232" s="37"/>
      <c r="I232" s="37"/>
    </row>
    <row r="233" spans="4:9" x14ac:dyDescent="0.25">
      <c r="D233" s="37"/>
      <c r="E233" s="37"/>
      <c r="F233" s="37"/>
      <c r="G233" s="37"/>
      <c r="H233" s="37"/>
      <c r="I233" s="37"/>
    </row>
    <row r="234" spans="4:9" x14ac:dyDescent="0.25">
      <c r="D234" s="37"/>
      <c r="E234" s="37"/>
      <c r="F234" s="37"/>
      <c r="G234" s="37"/>
      <c r="H234" s="37"/>
      <c r="I234" s="37"/>
    </row>
    <row r="235" spans="4:9" x14ac:dyDescent="0.25">
      <c r="D235" s="37"/>
      <c r="E235" s="37"/>
      <c r="F235" s="37"/>
      <c r="G235" s="37"/>
      <c r="H235" s="37"/>
      <c r="I235" s="37"/>
    </row>
    <row r="236" spans="4:9" x14ac:dyDescent="0.25">
      <c r="D236" s="37"/>
      <c r="E236" s="37"/>
      <c r="F236" s="37"/>
      <c r="G236" s="37"/>
      <c r="H236" s="37"/>
      <c r="I236" s="37"/>
    </row>
    <row r="237" spans="4:9" x14ac:dyDescent="0.25">
      <c r="D237" s="37"/>
      <c r="E237" s="37"/>
      <c r="F237" s="37"/>
      <c r="G237" s="37"/>
      <c r="H237" s="37"/>
      <c r="I237" s="37"/>
    </row>
    <row r="238" spans="4:9" x14ac:dyDescent="0.25">
      <c r="D238" s="37"/>
      <c r="E238" s="37"/>
      <c r="F238" s="37"/>
      <c r="G238" s="37"/>
      <c r="H238" s="37"/>
      <c r="I238" s="37"/>
    </row>
    <row r="239" spans="4:9" x14ac:dyDescent="0.25">
      <c r="D239" s="37"/>
      <c r="E239" s="37"/>
      <c r="F239" s="37"/>
      <c r="G239" s="37"/>
      <c r="H239" s="37"/>
      <c r="I239" s="37"/>
    </row>
    <row r="240" spans="4:9" x14ac:dyDescent="0.25">
      <c r="D240" s="37"/>
      <c r="E240" s="37"/>
      <c r="F240" s="37"/>
      <c r="G240" s="37"/>
      <c r="H240" s="37"/>
      <c r="I240" s="37"/>
    </row>
    <row r="241" spans="4:9" x14ac:dyDescent="0.25">
      <c r="D241" s="37"/>
      <c r="E241" s="37"/>
      <c r="F241" s="37"/>
      <c r="G241" s="37"/>
      <c r="H241" s="37"/>
      <c r="I241" s="37"/>
    </row>
    <row r="242" spans="4:9" x14ac:dyDescent="0.25">
      <c r="D242" s="37"/>
      <c r="E242" s="37"/>
      <c r="F242" s="37"/>
      <c r="G242" s="37"/>
      <c r="H242" s="37"/>
      <c r="I242" s="37"/>
    </row>
    <row r="243" spans="4:9" x14ac:dyDescent="0.25">
      <c r="D243" s="37"/>
      <c r="E243" s="37"/>
      <c r="F243" s="37"/>
      <c r="G243" s="37"/>
      <c r="H243" s="37"/>
      <c r="I243" s="37"/>
    </row>
    <row r="244" spans="4:9" x14ac:dyDescent="0.25">
      <c r="D244" s="37"/>
      <c r="E244" s="37"/>
      <c r="F244" s="37"/>
      <c r="G244" s="37"/>
      <c r="H244" s="37"/>
      <c r="I244" s="37"/>
    </row>
    <row r="245" spans="4:9" x14ac:dyDescent="0.25">
      <c r="D245" s="37"/>
      <c r="E245" s="37"/>
      <c r="F245" s="37"/>
      <c r="G245" s="37"/>
      <c r="H245" s="37"/>
      <c r="I245" s="37"/>
    </row>
    <row r="246" spans="4:9" x14ac:dyDescent="0.25">
      <c r="D246" s="37"/>
      <c r="E246" s="37"/>
      <c r="F246" s="37"/>
      <c r="G246" s="37"/>
      <c r="H246" s="37"/>
      <c r="I246" s="37"/>
    </row>
    <row r="247" spans="4:9" x14ac:dyDescent="0.25">
      <c r="D247" s="37"/>
      <c r="E247" s="37"/>
      <c r="F247" s="37"/>
      <c r="G247" s="37"/>
      <c r="H247" s="37"/>
      <c r="I247" s="37"/>
    </row>
    <row r="248" spans="4:9" x14ac:dyDescent="0.25">
      <c r="D248" s="37"/>
      <c r="E248" s="37"/>
      <c r="F248" s="37"/>
      <c r="G248" s="37"/>
      <c r="H248" s="37"/>
      <c r="I248" s="37"/>
    </row>
    <row r="249" spans="4:9" x14ac:dyDescent="0.25">
      <c r="D249" s="37"/>
      <c r="E249" s="37"/>
      <c r="F249" s="37"/>
      <c r="G249" s="37"/>
      <c r="H249" s="37"/>
      <c r="I249" s="37"/>
    </row>
    <row r="250" spans="4:9" x14ac:dyDescent="0.25">
      <c r="D250" s="37"/>
      <c r="E250" s="37"/>
      <c r="F250" s="37"/>
      <c r="G250" s="37"/>
      <c r="H250" s="37"/>
      <c r="I250" s="37"/>
    </row>
    <row r="251" spans="4:9" x14ac:dyDescent="0.25">
      <c r="D251" s="37"/>
      <c r="E251" s="37"/>
      <c r="F251" s="37"/>
      <c r="G251" s="37"/>
      <c r="H251" s="37"/>
      <c r="I251" s="37"/>
    </row>
    <row r="252" spans="4:9" x14ac:dyDescent="0.25">
      <c r="D252" s="37"/>
      <c r="E252" s="37"/>
      <c r="F252" s="37"/>
      <c r="G252" s="37"/>
      <c r="H252" s="37"/>
      <c r="I252" s="37"/>
    </row>
    <row r="253" spans="4:9" x14ac:dyDescent="0.25">
      <c r="D253" s="37"/>
      <c r="E253" s="37"/>
      <c r="F253" s="37"/>
      <c r="G253" s="37"/>
      <c r="H253" s="37"/>
      <c r="I253" s="37"/>
    </row>
    <row r="254" spans="4:9" x14ac:dyDescent="0.25">
      <c r="D254" s="37"/>
      <c r="E254" s="37"/>
      <c r="F254" s="37"/>
      <c r="G254" s="37"/>
      <c r="H254" s="37"/>
      <c r="I254" s="37"/>
    </row>
    <row r="255" spans="4:9" x14ac:dyDescent="0.25">
      <c r="D255" s="37"/>
      <c r="E255" s="37"/>
      <c r="F255" s="37"/>
      <c r="G255" s="37"/>
      <c r="H255" s="37"/>
      <c r="I255" s="37"/>
    </row>
    <row r="256" spans="4:9" x14ac:dyDescent="0.25">
      <c r="D256" s="37"/>
      <c r="E256" s="37"/>
      <c r="F256" s="37"/>
      <c r="G256" s="37"/>
      <c r="H256" s="37"/>
      <c r="I256" s="37"/>
    </row>
    <row r="257" spans="4:9" x14ac:dyDescent="0.25">
      <c r="D257" s="37"/>
      <c r="E257" s="37"/>
      <c r="F257" s="37"/>
      <c r="G257" s="37"/>
      <c r="H257" s="37"/>
      <c r="I257" s="37"/>
    </row>
    <row r="258" spans="4:9" x14ac:dyDescent="0.25">
      <c r="D258" s="37"/>
      <c r="E258" s="37"/>
      <c r="F258" s="37"/>
      <c r="G258" s="37"/>
      <c r="H258" s="37"/>
      <c r="I258" s="37"/>
    </row>
    <row r="259" spans="4:9" x14ac:dyDescent="0.25">
      <c r="D259" s="37"/>
      <c r="E259" s="37"/>
      <c r="F259" s="37"/>
      <c r="G259" s="37"/>
      <c r="H259" s="37"/>
      <c r="I259" s="37"/>
    </row>
    <row r="260" spans="4:9" x14ac:dyDescent="0.25">
      <c r="D260" s="37"/>
      <c r="E260" s="37"/>
      <c r="F260" s="37"/>
      <c r="G260" s="37"/>
      <c r="H260" s="37"/>
      <c r="I260" s="37"/>
    </row>
    <row r="261" spans="4:9" x14ac:dyDescent="0.25">
      <c r="D261" s="37"/>
      <c r="E261" s="37"/>
      <c r="F261" s="37"/>
      <c r="G261" s="37"/>
      <c r="H261" s="37"/>
      <c r="I261" s="37"/>
    </row>
    <row r="262" spans="4:9" x14ac:dyDescent="0.25">
      <c r="D262" s="37"/>
      <c r="E262" s="37"/>
      <c r="F262" s="37"/>
      <c r="G262" s="37"/>
      <c r="H262" s="37"/>
      <c r="I262" s="37"/>
    </row>
    <row r="263" spans="4:9" x14ac:dyDescent="0.25">
      <c r="D263" s="37"/>
      <c r="E263" s="37"/>
      <c r="F263" s="37"/>
      <c r="G263" s="37"/>
      <c r="H263" s="37"/>
      <c r="I263" s="37"/>
    </row>
    <row r="264" spans="4:9" x14ac:dyDescent="0.25">
      <c r="D264" s="37"/>
      <c r="E264" s="37"/>
      <c r="F264" s="37"/>
      <c r="G264" s="37"/>
      <c r="H264" s="37"/>
      <c r="I264" s="37"/>
    </row>
    <row r="265" spans="4:9" x14ac:dyDescent="0.25">
      <c r="D265" s="37"/>
      <c r="E265" s="37"/>
      <c r="F265" s="37"/>
      <c r="G265" s="37"/>
      <c r="H265" s="37"/>
      <c r="I265" s="37"/>
    </row>
    <row r="266" spans="4:9" x14ac:dyDescent="0.25">
      <c r="D266" s="37"/>
      <c r="E266" s="37"/>
      <c r="F266" s="37"/>
      <c r="G266" s="37"/>
      <c r="H266" s="37"/>
      <c r="I266" s="37"/>
    </row>
  </sheetData>
  <mergeCells count="19">
    <mergeCell ref="B86:C86"/>
    <mergeCell ref="B57:C57"/>
    <mergeCell ref="B58:C58"/>
    <mergeCell ref="B76:C76"/>
    <mergeCell ref="B77:C77"/>
    <mergeCell ref="B82:C82"/>
    <mergeCell ref="B83:C83"/>
    <mergeCell ref="B36:C36"/>
    <mergeCell ref="B3:I3"/>
    <mergeCell ref="B4:C4"/>
    <mergeCell ref="B5:C5"/>
    <mergeCell ref="B10:C10"/>
    <mergeCell ref="B11:C11"/>
    <mergeCell ref="B12:C12"/>
    <mergeCell ref="B17:C17"/>
    <mergeCell ref="B21:C21"/>
    <mergeCell ref="B22:C22"/>
    <mergeCell ref="B30:C30"/>
    <mergeCell ref="B31:C31"/>
  </mergeCells>
  <pageMargins left="0.7" right="0.7" top="0.75" bottom="0.75" header="0.3" footer="0.3"/>
  <pageSetup paperSize="187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87"/>
  <sheetViews>
    <sheetView workbookViewId="0">
      <pane ySplit="4" topLeftCell="A5" activePane="bottomLeft" state="frozen"/>
      <selection pane="bottomLeft" activeCell="A5" sqref="A5"/>
    </sheetView>
  </sheetViews>
  <sheetFormatPr baseColWidth="10" defaultColWidth="35.28515625" defaultRowHeight="12" x14ac:dyDescent="0.2"/>
  <cols>
    <col min="1" max="1" width="8.140625" style="76" bestFit="1" customWidth="1"/>
    <col min="2" max="2" width="19.85546875" style="64" customWidth="1"/>
    <col min="3" max="3" width="23.28515625" style="64" bestFit="1" customWidth="1"/>
    <col min="4" max="5" width="11.42578125" style="64" bestFit="1" customWidth="1"/>
    <col min="6" max="6" width="10.42578125" style="64" bestFit="1" customWidth="1"/>
    <col min="7" max="8" width="13.140625" style="64" bestFit="1" customWidth="1"/>
    <col min="9" max="9" width="10.42578125" style="64" bestFit="1" customWidth="1"/>
    <col min="10" max="16384" width="35.28515625" style="64"/>
  </cols>
  <sheetData>
    <row r="3" spans="2:9" x14ac:dyDescent="0.2">
      <c r="B3" s="180" t="s">
        <v>179</v>
      </c>
      <c r="C3" s="180"/>
      <c r="D3" s="180"/>
      <c r="E3" s="180"/>
      <c r="F3" s="180"/>
      <c r="G3" s="180"/>
      <c r="H3" s="180"/>
      <c r="I3" s="180"/>
    </row>
    <row r="4" spans="2:9" x14ac:dyDescent="0.2">
      <c r="B4" s="180" t="s">
        <v>206</v>
      </c>
      <c r="C4" s="180"/>
      <c r="D4" s="65" t="s">
        <v>207</v>
      </c>
      <c r="E4" s="65" t="s">
        <v>208</v>
      </c>
      <c r="F4" s="66" t="s">
        <v>209</v>
      </c>
      <c r="G4" s="66" t="s">
        <v>210</v>
      </c>
      <c r="H4" s="66" t="s">
        <v>211</v>
      </c>
      <c r="I4" s="66" t="s">
        <v>209</v>
      </c>
    </row>
    <row r="5" spans="2:9" x14ac:dyDescent="0.2">
      <c r="B5" s="181" t="s">
        <v>5</v>
      </c>
      <c r="C5" s="181"/>
      <c r="D5" s="67">
        <v>10829.754550000001</v>
      </c>
      <c r="E5" s="67">
        <v>9161.971739999999</v>
      </c>
      <c r="F5" s="68">
        <v>-0.15400005626166313</v>
      </c>
      <c r="G5" s="67">
        <v>119328.69959999995</v>
      </c>
      <c r="H5" s="67">
        <v>52450.687470000004</v>
      </c>
      <c r="I5" s="68">
        <v>-0.56045203169213098</v>
      </c>
    </row>
    <row r="6" spans="2:9" x14ac:dyDescent="0.2">
      <c r="B6" s="69" t="s">
        <v>6</v>
      </c>
      <c r="C6" s="64" t="s">
        <v>7</v>
      </c>
      <c r="D6" s="70">
        <v>7413.5601000000006</v>
      </c>
      <c r="E6" s="70">
        <v>5491.5152599999983</v>
      </c>
      <c r="F6" s="71">
        <v>-0.25926070795595252</v>
      </c>
      <c r="G6" s="70">
        <v>30898.737129999972</v>
      </c>
      <c r="H6" s="70">
        <v>25715.182820000005</v>
      </c>
      <c r="I6" s="71">
        <v>-0.16775942292370224</v>
      </c>
    </row>
    <row r="7" spans="2:9" x14ac:dyDescent="0.2">
      <c r="B7" s="69" t="s">
        <v>199</v>
      </c>
      <c r="C7" s="64" t="s">
        <v>200</v>
      </c>
      <c r="D7" s="70">
        <v>0</v>
      </c>
      <c r="E7" s="70">
        <v>0</v>
      </c>
      <c r="F7" s="71" t="s">
        <v>14</v>
      </c>
      <c r="G7" s="70">
        <v>19063.618289999999</v>
      </c>
      <c r="H7" s="70">
        <v>13882.3768</v>
      </c>
      <c r="I7" s="71">
        <v>-0.27178688804936196</v>
      </c>
    </row>
    <row r="8" spans="2:9" x14ac:dyDescent="0.2">
      <c r="B8" s="69" t="s">
        <v>8</v>
      </c>
      <c r="C8" s="64" t="s">
        <v>9</v>
      </c>
      <c r="D8" s="70">
        <v>907.56784000000005</v>
      </c>
      <c r="E8" s="70">
        <v>761.65427999999997</v>
      </c>
      <c r="F8" s="71">
        <v>-0.16077427335900318</v>
      </c>
      <c r="G8" s="70">
        <v>4263.6135899999999</v>
      </c>
      <c r="H8" s="70">
        <v>3708.9701999999997</v>
      </c>
      <c r="I8" s="71">
        <v>-0.13008763066636161</v>
      </c>
    </row>
    <row r="9" spans="2:9" x14ac:dyDescent="0.2">
      <c r="B9" s="69" t="s">
        <v>15</v>
      </c>
      <c r="C9" s="64" t="s">
        <v>16</v>
      </c>
      <c r="D9" s="70">
        <v>0</v>
      </c>
      <c r="E9" s="70">
        <v>1091.97864</v>
      </c>
      <c r="F9" s="71" t="s">
        <v>14</v>
      </c>
      <c r="G9" s="70">
        <v>310.96323999999993</v>
      </c>
      <c r="H9" s="70">
        <v>2448.5181499999999</v>
      </c>
      <c r="I9" s="71">
        <v>6.873979413129347</v>
      </c>
    </row>
    <row r="10" spans="2:9" x14ac:dyDescent="0.2">
      <c r="B10" s="179" t="s">
        <v>189</v>
      </c>
      <c r="C10" s="179"/>
      <c r="D10" s="70">
        <v>2508.6266100000007</v>
      </c>
      <c r="E10" s="70">
        <v>1816.823560000001</v>
      </c>
      <c r="F10" s="71">
        <v>-0.2757696371561647</v>
      </c>
      <c r="G10" s="70">
        <v>64791.767349999973</v>
      </c>
      <c r="H10" s="70">
        <v>6695.6394999999993</v>
      </c>
      <c r="I10" s="71">
        <v>-0.89665910078003142</v>
      </c>
    </row>
    <row r="11" spans="2:9" x14ac:dyDescent="0.2">
      <c r="B11" s="181" t="s">
        <v>20</v>
      </c>
      <c r="C11" s="181"/>
      <c r="D11" s="67">
        <v>2116623.0004300019</v>
      </c>
      <c r="E11" s="67">
        <v>1958137.7127500013</v>
      </c>
      <c r="F11" s="68">
        <v>-7.4876483742170194E-2</v>
      </c>
      <c r="G11" s="67">
        <v>11093794.989339976</v>
      </c>
      <c r="H11" s="67">
        <v>9175617.3120800033</v>
      </c>
      <c r="I11" s="68">
        <v>-0.17290545562660467</v>
      </c>
    </row>
    <row r="12" spans="2:9" x14ac:dyDescent="0.2">
      <c r="B12" s="72" t="s">
        <v>21</v>
      </c>
      <c r="C12" s="72"/>
      <c r="D12" s="73">
        <v>191449.72235999999</v>
      </c>
      <c r="E12" s="73">
        <v>159672.92813000013</v>
      </c>
      <c r="F12" s="74">
        <v>-0.16597983971085167</v>
      </c>
      <c r="G12" s="73">
        <v>868461.49422999914</v>
      </c>
      <c r="H12" s="73">
        <v>808100.58266000054</v>
      </c>
      <c r="I12" s="74">
        <v>-6.9503267526577192E-2</v>
      </c>
    </row>
    <row r="13" spans="2:9" x14ac:dyDescent="0.2">
      <c r="B13" s="69" t="s">
        <v>22</v>
      </c>
      <c r="C13" s="64" t="s">
        <v>23</v>
      </c>
      <c r="D13" s="70">
        <v>181209.72880999997</v>
      </c>
      <c r="E13" s="70">
        <v>144666.31196000014</v>
      </c>
      <c r="F13" s="71">
        <v>-0.20166365840277778</v>
      </c>
      <c r="G13" s="70">
        <v>783459.53487999912</v>
      </c>
      <c r="H13" s="70">
        <v>722172.22965000046</v>
      </c>
      <c r="I13" s="71">
        <v>-7.8226510115019424E-2</v>
      </c>
    </row>
    <row r="14" spans="2:9" x14ac:dyDescent="0.2">
      <c r="B14" s="69" t="s">
        <v>24</v>
      </c>
      <c r="C14" s="64" t="s">
        <v>25</v>
      </c>
      <c r="D14" s="70">
        <v>5718.4159200000004</v>
      </c>
      <c r="E14" s="70">
        <v>8820.5312700000013</v>
      </c>
      <c r="F14" s="71">
        <v>0.54247809068074937</v>
      </c>
      <c r="G14" s="70">
        <v>52380.391049999998</v>
      </c>
      <c r="H14" s="70">
        <v>49068.851619999994</v>
      </c>
      <c r="I14" s="71">
        <v>-6.3220975705182411E-2</v>
      </c>
    </row>
    <row r="15" spans="2:9" x14ac:dyDescent="0.2">
      <c r="B15" s="69" t="s">
        <v>26</v>
      </c>
      <c r="C15" s="64" t="s">
        <v>27</v>
      </c>
      <c r="D15" s="70">
        <v>1337.6241</v>
      </c>
      <c r="E15" s="70">
        <v>2166.0990899999997</v>
      </c>
      <c r="F15" s="71">
        <v>0.61936308563818465</v>
      </c>
      <c r="G15" s="70">
        <v>7253.5350000000017</v>
      </c>
      <c r="H15" s="70">
        <v>17034.261999999988</v>
      </c>
      <c r="I15" s="71">
        <v>1.3484083278015455</v>
      </c>
    </row>
    <row r="16" spans="2:9" x14ac:dyDescent="0.2">
      <c r="B16" s="69" t="s">
        <v>28</v>
      </c>
      <c r="C16" s="64" t="s">
        <v>29</v>
      </c>
      <c r="D16" s="70">
        <v>1754.9115599999993</v>
      </c>
      <c r="E16" s="70">
        <v>2813.8183099999987</v>
      </c>
      <c r="F16" s="71">
        <v>0.60339607655214256</v>
      </c>
      <c r="G16" s="70">
        <v>10672.057339999996</v>
      </c>
      <c r="H16" s="70">
        <v>13489.955389999999</v>
      </c>
      <c r="I16" s="71">
        <v>0.26404450053301576</v>
      </c>
    </row>
    <row r="17" spans="2:9" x14ac:dyDescent="0.2">
      <c r="B17" s="179" t="s">
        <v>189</v>
      </c>
      <c r="C17" s="179"/>
      <c r="D17" s="70">
        <v>1429.0419700000141</v>
      </c>
      <c r="E17" s="70">
        <v>1206.1674999999941</v>
      </c>
      <c r="F17" s="71">
        <v>-0.15596075880123925</v>
      </c>
      <c r="G17" s="70">
        <v>14695.975960000022</v>
      </c>
      <c r="H17" s="70">
        <v>6335.2840000000979</v>
      </c>
      <c r="I17" s="71">
        <v>-0.56891029100458002</v>
      </c>
    </row>
    <row r="18" spans="2:9" x14ac:dyDescent="0.2">
      <c r="B18" s="182" t="s">
        <v>36</v>
      </c>
      <c r="C18" s="182"/>
      <c r="D18" s="73">
        <v>928287.66421000182</v>
      </c>
      <c r="E18" s="73">
        <v>830390.54316000198</v>
      </c>
      <c r="F18" s="74">
        <v>-0.10545989656483583</v>
      </c>
      <c r="G18" s="73">
        <v>5052604.4332699841</v>
      </c>
      <c r="H18" s="73">
        <v>3972387.8606400043</v>
      </c>
      <c r="I18" s="74">
        <v>-0.2137940119588734</v>
      </c>
    </row>
    <row r="19" spans="2:9" x14ac:dyDescent="0.2">
      <c r="B19" s="69" t="s">
        <v>37</v>
      </c>
      <c r="C19" s="64" t="s">
        <v>38</v>
      </c>
      <c r="D19" s="70">
        <v>888067.59624000185</v>
      </c>
      <c r="E19" s="70">
        <v>737566.28013000195</v>
      </c>
      <c r="F19" s="71">
        <v>-0.169470563667911</v>
      </c>
      <c r="G19" s="70">
        <v>4761522.2786399843</v>
      </c>
      <c r="H19" s="70">
        <v>3688309.8925300045</v>
      </c>
      <c r="I19" s="71">
        <v>-0.2253927049600023</v>
      </c>
    </row>
    <row r="20" spans="2:9" x14ac:dyDescent="0.2">
      <c r="B20" s="69" t="s">
        <v>39</v>
      </c>
      <c r="C20" s="64" t="s">
        <v>40</v>
      </c>
      <c r="D20" s="70">
        <v>40220.067969999982</v>
      </c>
      <c r="E20" s="70">
        <v>92824.263030000031</v>
      </c>
      <c r="F20" s="71">
        <v>1.3079091536900771</v>
      </c>
      <c r="G20" s="70">
        <v>291081.60658999981</v>
      </c>
      <c r="H20" s="70">
        <v>284072.07607999985</v>
      </c>
      <c r="I20" s="71">
        <v>-2.4080980561142634E-2</v>
      </c>
    </row>
    <row r="21" spans="2:9" x14ac:dyDescent="0.2">
      <c r="B21" s="179" t="s">
        <v>189</v>
      </c>
      <c r="C21" s="179"/>
      <c r="D21" s="70">
        <v>0</v>
      </c>
      <c r="E21" s="70">
        <v>0</v>
      </c>
      <c r="F21" s="71" t="s">
        <v>14</v>
      </c>
      <c r="G21" s="70">
        <v>0.54803999999999997</v>
      </c>
      <c r="H21" s="70">
        <v>5.8920300000000001</v>
      </c>
      <c r="I21" s="71">
        <v>9.7510948105977668</v>
      </c>
    </row>
    <row r="22" spans="2:9" x14ac:dyDescent="0.2">
      <c r="B22" s="182" t="s">
        <v>41</v>
      </c>
      <c r="C22" s="182"/>
      <c r="D22" s="73">
        <v>886642.36905000033</v>
      </c>
      <c r="E22" s="73">
        <v>914591.85587999935</v>
      </c>
      <c r="F22" s="74">
        <v>3.1522841458553025E-2</v>
      </c>
      <c r="G22" s="73">
        <v>4683861.4571599932</v>
      </c>
      <c r="H22" s="73">
        <v>4125497.4540199973</v>
      </c>
      <c r="I22" s="74">
        <v>-0.11921018762979248</v>
      </c>
    </row>
    <row r="23" spans="2:9" x14ac:dyDescent="0.2">
      <c r="B23" s="69" t="s">
        <v>42</v>
      </c>
      <c r="C23" s="64" t="s">
        <v>43</v>
      </c>
      <c r="D23" s="70">
        <v>434760.63904000033</v>
      </c>
      <c r="E23" s="70">
        <v>378112.68020999996</v>
      </c>
      <c r="F23" s="71">
        <v>-0.13029688923791569</v>
      </c>
      <c r="G23" s="70">
        <v>1985279.8222899949</v>
      </c>
      <c r="H23" s="70">
        <v>1720296.0889199977</v>
      </c>
      <c r="I23" s="71">
        <v>-0.13347424901762306</v>
      </c>
    </row>
    <row r="24" spans="2:9" x14ac:dyDescent="0.2">
      <c r="B24" s="69" t="s">
        <v>44</v>
      </c>
      <c r="C24" s="64" t="s">
        <v>45</v>
      </c>
      <c r="D24" s="70">
        <v>197879.20063999991</v>
      </c>
      <c r="E24" s="70">
        <v>224313.29062999965</v>
      </c>
      <c r="F24" s="71">
        <v>0.13358700613558208</v>
      </c>
      <c r="G24" s="70">
        <v>1128483.4064899993</v>
      </c>
      <c r="H24" s="70">
        <v>1029596.8478299985</v>
      </c>
      <c r="I24" s="71">
        <v>-8.7627835811582344E-2</v>
      </c>
    </row>
    <row r="25" spans="2:9" x14ac:dyDescent="0.2">
      <c r="B25" s="69" t="s">
        <v>46</v>
      </c>
      <c r="C25" s="64" t="s">
        <v>47</v>
      </c>
      <c r="D25" s="70">
        <v>76706.957720000006</v>
      </c>
      <c r="E25" s="70">
        <v>110281.07230999993</v>
      </c>
      <c r="F25" s="71">
        <v>0.43769321047191079</v>
      </c>
      <c r="G25" s="70">
        <v>450191.8796300001</v>
      </c>
      <c r="H25" s="70">
        <v>382664.44464</v>
      </c>
      <c r="I25" s="71">
        <v>-0.14999700804354574</v>
      </c>
    </row>
    <row r="26" spans="2:9" x14ac:dyDescent="0.2">
      <c r="B26" s="69" t="s">
        <v>48</v>
      </c>
      <c r="C26" s="64" t="s">
        <v>49</v>
      </c>
      <c r="D26" s="70">
        <v>74288.406589999999</v>
      </c>
      <c r="E26" s="70">
        <v>67955.051760000031</v>
      </c>
      <c r="F26" s="71">
        <v>-8.5253609825742357E-2</v>
      </c>
      <c r="G26" s="70">
        <v>410783.65529999923</v>
      </c>
      <c r="H26" s="70">
        <v>373306.63186000066</v>
      </c>
      <c r="I26" s="71">
        <v>-9.1232995657114777E-2</v>
      </c>
    </row>
    <row r="27" spans="2:9" x14ac:dyDescent="0.2">
      <c r="B27" s="69" t="s">
        <v>50</v>
      </c>
      <c r="C27" s="64" t="s">
        <v>51</v>
      </c>
      <c r="D27" s="70">
        <v>58930.770269999965</v>
      </c>
      <c r="E27" s="70">
        <v>65608.619019999998</v>
      </c>
      <c r="F27" s="71">
        <v>0.11331684142943475</v>
      </c>
      <c r="G27" s="70">
        <v>350088.02837999997</v>
      </c>
      <c r="H27" s="70">
        <v>296219.37316000037</v>
      </c>
      <c r="I27" s="71">
        <v>-0.1538717432563228</v>
      </c>
    </row>
    <row r="28" spans="2:9" x14ac:dyDescent="0.2">
      <c r="B28" s="69" t="s">
        <v>52</v>
      </c>
      <c r="C28" s="64" t="s">
        <v>53</v>
      </c>
      <c r="D28" s="70">
        <v>25532.171490000001</v>
      </c>
      <c r="E28" s="70">
        <v>45246.226259999996</v>
      </c>
      <c r="F28" s="71">
        <v>0.77212605193887462</v>
      </c>
      <c r="G28" s="70">
        <v>229702.33793999988</v>
      </c>
      <c r="H28" s="70">
        <v>197565.34158999997</v>
      </c>
      <c r="I28" s="71">
        <v>-0.13990713650635267</v>
      </c>
    </row>
    <row r="29" spans="2:9" x14ac:dyDescent="0.2">
      <c r="B29" s="69" t="s">
        <v>54</v>
      </c>
      <c r="C29" s="64" t="s">
        <v>55</v>
      </c>
      <c r="D29" s="70">
        <v>12242.497720000001</v>
      </c>
      <c r="E29" s="70">
        <v>15908.600790000004</v>
      </c>
      <c r="F29" s="71">
        <v>0.29945711682762743</v>
      </c>
      <c r="G29" s="70">
        <v>69032.630989999947</v>
      </c>
      <c r="H29" s="70">
        <v>61342.288769999992</v>
      </c>
      <c r="I29" s="71">
        <v>-0.1114015518416787</v>
      </c>
    </row>
    <row r="30" spans="2:9" x14ac:dyDescent="0.2">
      <c r="B30" s="179" t="s">
        <v>189</v>
      </c>
      <c r="C30" s="179"/>
      <c r="D30" s="75">
        <v>6301.7255800001203</v>
      </c>
      <c r="E30" s="70">
        <v>7166.3148999997138</v>
      </c>
      <c r="F30" s="71">
        <v>0.13719882102507819</v>
      </c>
      <c r="G30" s="70">
        <v>60299.696139999869</v>
      </c>
      <c r="H30" s="70">
        <v>64506.437250000126</v>
      </c>
      <c r="I30" s="71">
        <v>6.9763885712347914E-2</v>
      </c>
    </row>
    <row r="31" spans="2:9" x14ac:dyDescent="0.2">
      <c r="B31" s="182" t="s">
        <v>60</v>
      </c>
      <c r="C31" s="182"/>
      <c r="D31" s="73">
        <v>109918.42674000001</v>
      </c>
      <c r="E31" s="73">
        <v>53482.385579999995</v>
      </c>
      <c r="F31" s="74">
        <v>-0.51343567074056917</v>
      </c>
      <c r="G31" s="73">
        <v>486809.50161000004</v>
      </c>
      <c r="H31" s="73">
        <v>269595.82616999996</v>
      </c>
      <c r="I31" s="74">
        <v>-0.44619851239883457</v>
      </c>
    </row>
    <row r="32" spans="2:9" x14ac:dyDescent="0.2">
      <c r="B32" s="69" t="s">
        <v>61</v>
      </c>
      <c r="C32" s="64" t="s">
        <v>62</v>
      </c>
      <c r="D32" s="70">
        <v>105027.52013</v>
      </c>
      <c r="E32" s="70">
        <v>49785.026130000006</v>
      </c>
      <c r="F32" s="71">
        <v>-0.52598113267477375</v>
      </c>
      <c r="G32" s="70">
        <v>465572.85574999999</v>
      </c>
      <c r="H32" s="70">
        <v>247637.58341999998</v>
      </c>
      <c r="I32" s="71">
        <v>-0.46810132858567111</v>
      </c>
    </row>
    <row r="33" spans="2:9" x14ac:dyDescent="0.2">
      <c r="B33" s="69" t="s">
        <v>201</v>
      </c>
      <c r="C33" s="64" t="s">
        <v>202</v>
      </c>
      <c r="D33" s="70">
        <v>3027.2449999999999</v>
      </c>
      <c r="E33" s="70">
        <v>0</v>
      </c>
      <c r="F33" s="71">
        <v>-1</v>
      </c>
      <c r="G33" s="70">
        <v>6365.4239300000008</v>
      </c>
      <c r="H33" s="70">
        <v>7919.8107699999991</v>
      </c>
      <c r="I33" s="71">
        <v>0.24419219475300494</v>
      </c>
    </row>
    <row r="34" spans="2:9" x14ac:dyDescent="0.2">
      <c r="B34" s="69" t="s">
        <v>65</v>
      </c>
      <c r="C34" s="64" t="s">
        <v>66</v>
      </c>
      <c r="D34" s="70">
        <v>1594.4996799999994</v>
      </c>
      <c r="E34" s="70">
        <v>2401.6083099999987</v>
      </c>
      <c r="F34" s="71">
        <v>0.50618299904581954</v>
      </c>
      <c r="G34" s="70">
        <v>7522.9338499999985</v>
      </c>
      <c r="H34" s="70">
        <v>5174.7234100000014</v>
      </c>
      <c r="I34" s="71">
        <v>-0.31214024831548898</v>
      </c>
    </row>
    <row r="35" spans="2:9" x14ac:dyDescent="0.2">
      <c r="B35" s="69" t="s">
        <v>63</v>
      </c>
      <c r="C35" s="64" t="s">
        <v>64</v>
      </c>
      <c r="D35" s="70">
        <v>161.79166000000004</v>
      </c>
      <c r="E35" s="70">
        <v>942.22987000000023</v>
      </c>
      <c r="F35" s="71">
        <v>4.823723361265964</v>
      </c>
      <c r="G35" s="70">
        <v>5204.7663200000006</v>
      </c>
      <c r="H35" s="70">
        <v>5172.2803400000003</v>
      </c>
      <c r="I35" s="71">
        <v>-6.2415828113490364E-3</v>
      </c>
    </row>
    <row r="36" spans="2:9" x14ac:dyDescent="0.2">
      <c r="B36" s="179" t="s">
        <v>189</v>
      </c>
      <c r="C36" s="179"/>
      <c r="D36" s="70">
        <v>107.37027000000609</v>
      </c>
      <c r="E36" s="70">
        <v>353.52126999999007</v>
      </c>
      <c r="F36" s="71">
        <v>2.2925433641916895</v>
      </c>
      <c r="G36" s="70">
        <v>2143.5217600000478</v>
      </c>
      <c r="H36" s="70">
        <v>3691.4282299999732</v>
      </c>
      <c r="I36" s="71">
        <v>0.72213237993902646</v>
      </c>
    </row>
    <row r="37" spans="2:9" x14ac:dyDescent="0.2">
      <c r="B37" s="64" t="s">
        <v>69</v>
      </c>
      <c r="D37" s="70">
        <v>324.81807000000003</v>
      </c>
      <c r="E37" s="70">
        <v>0</v>
      </c>
      <c r="F37" s="71">
        <v>-1</v>
      </c>
      <c r="G37" s="70">
        <v>2058.1030700000001</v>
      </c>
      <c r="H37" s="70">
        <v>35.588590000000003</v>
      </c>
      <c r="I37" s="71">
        <v>-0.98270806233236896</v>
      </c>
    </row>
    <row r="38" spans="2:9" x14ac:dyDescent="0.2">
      <c r="B38" s="181" t="s">
        <v>70</v>
      </c>
      <c r="C38" s="181"/>
      <c r="D38" s="67">
        <v>1444026.8133400013</v>
      </c>
      <c r="E38" s="67">
        <v>1455603.5464399986</v>
      </c>
      <c r="F38" s="68">
        <v>8.0169793199480529E-3</v>
      </c>
      <c r="G38" s="67">
        <v>8040528.5660099881</v>
      </c>
      <c r="H38" s="67">
        <v>7384361.204630007</v>
      </c>
      <c r="I38" s="68">
        <v>-8.1607490850019559E-2</v>
      </c>
    </row>
    <row r="39" spans="2:9" x14ac:dyDescent="0.2">
      <c r="B39" s="69" t="s">
        <v>71</v>
      </c>
      <c r="C39" s="64" t="s">
        <v>72</v>
      </c>
      <c r="D39" s="70">
        <v>858913.53082000103</v>
      </c>
      <c r="E39" s="70">
        <v>932916.48633999925</v>
      </c>
      <c r="F39" s="71">
        <v>8.6158795809571087E-2</v>
      </c>
      <c r="G39" s="70">
        <v>5008262.0592899881</v>
      </c>
      <c r="H39" s="70">
        <v>4778555.0168300066</v>
      </c>
      <c r="I39" s="71">
        <v>-4.5865619598297665E-2</v>
      </c>
    </row>
    <row r="40" spans="2:9" x14ac:dyDescent="0.2">
      <c r="B40" s="69" t="s">
        <v>73</v>
      </c>
      <c r="C40" s="64" t="s">
        <v>74</v>
      </c>
      <c r="D40" s="70">
        <v>148835.2845199999</v>
      </c>
      <c r="E40" s="70">
        <v>124096.63806999997</v>
      </c>
      <c r="F40" s="71">
        <v>-0.1662149303492321</v>
      </c>
      <c r="G40" s="70">
        <v>628513.2628600006</v>
      </c>
      <c r="H40" s="70">
        <v>668807.27118000016</v>
      </c>
      <c r="I40" s="71">
        <v>6.4110036654827007E-2</v>
      </c>
    </row>
    <row r="41" spans="2:9" x14ac:dyDescent="0.2">
      <c r="B41" s="69" t="s">
        <v>75</v>
      </c>
      <c r="C41" s="64" t="s">
        <v>76</v>
      </c>
      <c r="D41" s="70">
        <v>148934.00917999996</v>
      </c>
      <c r="E41" s="70">
        <v>142955.32186999999</v>
      </c>
      <c r="F41" s="71">
        <v>-4.0143197265133747E-2</v>
      </c>
      <c r="G41" s="70">
        <v>881040.24769000034</v>
      </c>
      <c r="H41" s="70">
        <v>629968.50126000005</v>
      </c>
      <c r="I41" s="71">
        <v>-0.28497193753439232</v>
      </c>
    </row>
    <row r="42" spans="2:9" x14ac:dyDescent="0.2">
      <c r="B42" s="69" t="s">
        <v>77</v>
      </c>
      <c r="C42" s="64" t="s">
        <v>78</v>
      </c>
      <c r="D42" s="70">
        <v>48592.376589999993</v>
      </c>
      <c r="E42" s="70">
        <v>57680.392020000014</v>
      </c>
      <c r="F42" s="71">
        <v>0.18702553914332065</v>
      </c>
      <c r="G42" s="70">
        <v>249156.22062999988</v>
      </c>
      <c r="H42" s="70">
        <v>294024.20489999966</v>
      </c>
      <c r="I42" s="71">
        <v>0.18007972731545524</v>
      </c>
    </row>
    <row r="43" spans="2:9" x14ac:dyDescent="0.2">
      <c r="B43" s="69" t="s">
        <v>81</v>
      </c>
      <c r="C43" s="64" t="s">
        <v>82</v>
      </c>
      <c r="D43" s="70">
        <v>53720.605209999972</v>
      </c>
      <c r="E43" s="70">
        <v>56113.541770000003</v>
      </c>
      <c r="F43" s="71">
        <v>4.4544110228203294E-2</v>
      </c>
      <c r="G43" s="70">
        <v>245189.26628000013</v>
      </c>
      <c r="H43" s="70">
        <v>228704.33402999994</v>
      </c>
      <c r="I43" s="71">
        <v>-6.7233498839932085E-2</v>
      </c>
    </row>
    <row r="44" spans="2:9" x14ac:dyDescent="0.2">
      <c r="B44" s="69" t="s">
        <v>79</v>
      </c>
      <c r="C44" s="64" t="s">
        <v>80</v>
      </c>
      <c r="D44" s="70">
        <v>44615.404520000018</v>
      </c>
      <c r="E44" s="70">
        <v>30804.705349999997</v>
      </c>
      <c r="F44" s="71">
        <v>-0.30955001570834162</v>
      </c>
      <c r="G44" s="70">
        <v>302331.5653400002</v>
      </c>
      <c r="H44" s="70">
        <v>224665.80319999997</v>
      </c>
      <c r="I44" s="71">
        <v>-0.25688935937819724</v>
      </c>
    </row>
    <row r="45" spans="2:9" x14ac:dyDescent="0.2">
      <c r="B45" s="69" t="s">
        <v>86</v>
      </c>
      <c r="C45" s="64" t="s">
        <v>87</v>
      </c>
      <c r="D45" s="70">
        <v>24113.995419999996</v>
      </c>
      <c r="E45" s="70">
        <v>27037.150559999991</v>
      </c>
      <c r="F45" s="71">
        <v>0.12122234781447909</v>
      </c>
      <c r="G45" s="70">
        <v>95184.036489999955</v>
      </c>
      <c r="H45" s="70">
        <v>111130.29457000003</v>
      </c>
      <c r="I45" s="71">
        <v>0.16753080314759911</v>
      </c>
    </row>
    <row r="46" spans="2:9" x14ac:dyDescent="0.2">
      <c r="B46" s="69" t="s">
        <v>85</v>
      </c>
      <c r="C46" s="64" t="s">
        <v>85</v>
      </c>
      <c r="D46" s="70">
        <v>20203.633830000021</v>
      </c>
      <c r="E46" s="70">
        <v>18864.267709999975</v>
      </c>
      <c r="F46" s="71">
        <v>-6.6293327787956879E-2</v>
      </c>
      <c r="G46" s="70">
        <v>111605.80499000015</v>
      </c>
      <c r="H46" s="70">
        <v>99821.542790000021</v>
      </c>
      <c r="I46" s="71">
        <v>-0.1055882550289924</v>
      </c>
    </row>
    <row r="47" spans="2:9" x14ac:dyDescent="0.2">
      <c r="B47" s="69" t="s">
        <v>83</v>
      </c>
      <c r="C47" s="64" t="s">
        <v>84</v>
      </c>
      <c r="D47" s="70">
        <v>10514.238019999999</v>
      </c>
      <c r="E47" s="70">
        <v>13746.018950000012</v>
      </c>
      <c r="F47" s="71">
        <v>0.30737186316807519</v>
      </c>
      <c r="G47" s="70">
        <v>67907.813479999953</v>
      </c>
      <c r="H47" s="70">
        <v>82098.23562000005</v>
      </c>
      <c r="I47" s="71">
        <v>0.20896597037658157</v>
      </c>
    </row>
    <row r="48" spans="2:9" x14ac:dyDescent="0.2">
      <c r="B48" s="69" t="s">
        <v>90</v>
      </c>
      <c r="C48" s="64" t="s">
        <v>91</v>
      </c>
      <c r="D48" s="70">
        <v>22609.405280000006</v>
      </c>
      <c r="E48" s="70">
        <v>13247.23847</v>
      </c>
      <c r="F48" s="71">
        <v>-0.41408284269563078</v>
      </c>
      <c r="G48" s="70">
        <v>117349.03511000001</v>
      </c>
      <c r="H48" s="70">
        <v>61189.292500000054</v>
      </c>
      <c r="I48" s="71">
        <v>-0.4785701267791187</v>
      </c>
    </row>
    <row r="49" spans="2:9" x14ac:dyDescent="0.2">
      <c r="B49" s="69" t="s">
        <v>88</v>
      </c>
      <c r="C49" s="64" t="s">
        <v>89</v>
      </c>
      <c r="D49" s="70">
        <v>11964.120699999996</v>
      </c>
      <c r="E49" s="70">
        <v>12762.6114</v>
      </c>
      <c r="F49" s="71">
        <v>6.6740441694140062E-2</v>
      </c>
      <c r="G49" s="70">
        <v>64730.875940000005</v>
      </c>
      <c r="H49" s="70">
        <v>58836.811310000019</v>
      </c>
      <c r="I49" s="71">
        <v>-9.1054918451331956E-2</v>
      </c>
    </row>
    <row r="50" spans="2:9" x14ac:dyDescent="0.2">
      <c r="B50" s="69" t="s">
        <v>100</v>
      </c>
      <c r="C50" s="64" t="s">
        <v>101</v>
      </c>
      <c r="D50" s="70">
        <v>4937.9729399999997</v>
      </c>
      <c r="E50" s="70">
        <v>3187.2384700000002</v>
      </c>
      <c r="F50" s="71">
        <v>-0.35454517294296867</v>
      </c>
      <c r="G50" s="70">
        <v>32810.807500000024</v>
      </c>
      <c r="H50" s="70">
        <v>29584.137299999995</v>
      </c>
      <c r="I50" s="71">
        <v>-9.8341688176983369E-2</v>
      </c>
    </row>
    <row r="51" spans="2:9" x14ac:dyDescent="0.2">
      <c r="B51" s="69" t="s">
        <v>94</v>
      </c>
      <c r="C51" s="64" t="s">
        <v>95</v>
      </c>
      <c r="D51" s="70">
        <v>2054.6068100000002</v>
      </c>
      <c r="E51" s="70">
        <v>3607.4523199999994</v>
      </c>
      <c r="F51" s="71">
        <v>0.75578719122419291</v>
      </c>
      <c r="G51" s="70">
        <v>19977.837579999999</v>
      </c>
      <c r="H51" s="70">
        <v>23937.911970000012</v>
      </c>
      <c r="I51" s="71">
        <v>0.19822337498451184</v>
      </c>
    </row>
    <row r="52" spans="2:9" x14ac:dyDescent="0.2">
      <c r="B52" s="69" t="s">
        <v>96</v>
      </c>
      <c r="C52" s="64" t="s">
        <v>97</v>
      </c>
      <c r="D52" s="70">
        <v>4645.6514300000008</v>
      </c>
      <c r="E52" s="70">
        <v>4005.8516000000009</v>
      </c>
      <c r="F52" s="71">
        <v>-0.13772015392037276</v>
      </c>
      <c r="G52" s="70">
        <v>29039.502700000001</v>
      </c>
      <c r="H52" s="70">
        <v>21216.130600000022</v>
      </c>
      <c r="I52" s="71">
        <v>-0.26940447916141408</v>
      </c>
    </row>
    <row r="53" spans="2:9" x14ac:dyDescent="0.2">
      <c r="B53" s="69" t="s">
        <v>102</v>
      </c>
      <c r="C53" s="64" t="s">
        <v>103</v>
      </c>
      <c r="D53" s="70">
        <v>3778.833540000001</v>
      </c>
      <c r="E53" s="70">
        <v>2810.6579699999998</v>
      </c>
      <c r="F53" s="71">
        <v>-0.25621016637848543</v>
      </c>
      <c r="G53" s="70">
        <v>20638.061070000003</v>
      </c>
      <c r="H53" s="70">
        <v>16729.423570000003</v>
      </c>
      <c r="I53" s="71">
        <v>-0.18938976325066181</v>
      </c>
    </row>
    <row r="54" spans="2:9" x14ac:dyDescent="0.2">
      <c r="B54" s="179" t="s">
        <v>189</v>
      </c>
      <c r="C54" s="179"/>
      <c r="D54" s="70">
        <v>35593.144530000427</v>
      </c>
      <c r="E54" s="70">
        <v>11767.973569999311</v>
      </c>
      <c r="F54" s="71">
        <v>-0.6693752764642521</v>
      </c>
      <c r="G54" s="70">
        <v>166792.16905999873</v>
      </c>
      <c r="H54" s="70">
        <v>55092.293000000471</v>
      </c>
      <c r="I54" s="71">
        <v>-0.66969496643345061</v>
      </c>
    </row>
    <row r="55" spans="2:9" x14ac:dyDescent="0.2">
      <c r="B55" s="181" t="s">
        <v>110</v>
      </c>
      <c r="C55" s="181"/>
      <c r="D55" s="67">
        <v>662451.5622900005</v>
      </c>
      <c r="E55" s="67">
        <v>823479.46554</v>
      </c>
      <c r="F55" s="68">
        <v>0.24307875838249823</v>
      </c>
      <c r="G55" s="67">
        <v>3740059.4470499982</v>
      </c>
      <c r="H55" s="67">
        <v>4013379.4381300001</v>
      </c>
      <c r="I55" s="68">
        <v>7.3079049932103415E-2</v>
      </c>
    </row>
    <row r="56" spans="2:9" x14ac:dyDescent="0.2">
      <c r="B56" s="69" t="s">
        <v>111</v>
      </c>
      <c r="C56" s="64" t="s">
        <v>112</v>
      </c>
      <c r="D56" s="70">
        <v>144746.3207400002</v>
      </c>
      <c r="E56" s="70">
        <v>183597.04840999996</v>
      </c>
      <c r="F56" s="71">
        <v>0.26840563180728561</v>
      </c>
      <c r="G56" s="70">
        <v>956643.31158000068</v>
      </c>
      <c r="H56" s="70">
        <v>880529.94518000016</v>
      </c>
      <c r="I56" s="71">
        <v>-7.9562952543190846E-2</v>
      </c>
    </row>
    <row r="57" spans="2:9" x14ac:dyDescent="0.2">
      <c r="B57" s="69" t="s">
        <v>113</v>
      </c>
      <c r="C57" s="64" t="s">
        <v>114</v>
      </c>
      <c r="D57" s="70">
        <v>117797.51665000018</v>
      </c>
      <c r="E57" s="70">
        <v>123706.00917000011</v>
      </c>
      <c r="F57" s="71">
        <v>5.0158039728080445E-2</v>
      </c>
      <c r="G57" s="70">
        <v>547873.75584000011</v>
      </c>
      <c r="H57" s="70">
        <v>640755.81858000008</v>
      </c>
      <c r="I57" s="71">
        <v>0.16953187070914388</v>
      </c>
    </row>
    <row r="58" spans="2:9" x14ac:dyDescent="0.2">
      <c r="B58" s="69" t="s">
        <v>117</v>
      </c>
      <c r="C58" s="64" t="s">
        <v>118</v>
      </c>
      <c r="D58" s="70">
        <v>66033.18504000004</v>
      </c>
      <c r="E58" s="70">
        <v>94060.384990000035</v>
      </c>
      <c r="F58" s="71">
        <v>0.42444113415129581</v>
      </c>
      <c r="G58" s="70">
        <v>400000.08943999984</v>
      </c>
      <c r="H58" s="70">
        <v>451341.03105999989</v>
      </c>
      <c r="I58" s="71">
        <v>0.12835232535042024</v>
      </c>
    </row>
    <row r="59" spans="2:9" x14ac:dyDescent="0.2">
      <c r="B59" s="69" t="s">
        <v>115</v>
      </c>
      <c r="C59" s="64" t="s">
        <v>116</v>
      </c>
      <c r="D59" s="70">
        <v>89274.901570000089</v>
      </c>
      <c r="E59" s="70">
        <v>76440.034339999896</v>
      </c>
      <c r="F59" s="71">
        <v>-0.14376792361889557</v>
      </c>
      <c r="G59" s="70">
        <v>467654.03578999871</v>
      </c>
      <c r="H59" s="70">
        <v>418045.40432999958</v>
      </c>
      <c r="I59" s="71">
        <v>-0.10607976765601146</v>
      </c>
    </row>
    <row r="60" spans="2:9" x14ac:dyDescent="0.2">
      <c r="B60" s="69" t="s">
        <v>121</v>
      </c>
      <c r="C60" s="64" t="s">
        <v>122</v>
      </c>
      <c r="D60" s="70">
        <v>24218.612340000025</v>
      </c>
      <c r="E60" s="70">
        <v>30098.90518000002</v>
      </c>
      <c r="F60" s="71">
        <v>0.24280056831695374</v>
      </c>
      <c r="G60" s="70">
        <v>142359.32275999981</v>
      </c>
      <c r="H60" s="70">
        <v>257949.30803000016</v>
      </c>
      <c r="I60" s="71">
        <v>0.81195936471874597</v>
      </c>
    </row>
    <row r="61" spans="2:9" x14ac:dyDescent="0.2">
      <c r="B61" s="69" t="s">
        <v>119</v>
      </c>
      <c r="C61" s="64" t="s">
        <v>120</v>
      </c>
      <c r="D61" s="70">
        <v>32501.21593000002</v>
      </c>
      <c r="E61" s="70">
        <v>40767.390380000019</v>
      </c>
      <c r="F61" s="71">
        <v>0.25433431376239568</v>
      </c>
      <c r="G61" s="70">
        <v>226267.59006000008</v>
      </c>
      <c r="H61" s="70">
        <v>200573.36417000002</v>
      </c>
      <c r="I61" s="71">
        <v>-0.11355681069121142</v>
      </c>
    </row>
    <row r="62" spans="2:9" x14ac:dyDescent="0.2">
      <c r="B62" s="69" t="s">
        <v>131</v>
      </c>
      <c r="C62" s="64" t="s">
        <v>132</v>
      </c>
      <c r="D62" s="70">
        <v>8537.8742200000033</v>
      </c>
      <c r="E62" s="70">
        <v>59497.927719999971</v>
      </c>
      <c r="F62" s="71">
        <v>5.9687051117040166</v>
      </c>
      <c r="G62" s="70">
        <v>70760.735919999977</v>
      </c>
      <c r="H62" s="70">
        <v>158776.30315000011</v>
      </c>
      <c r="I62" s="71">
        <v>1.2438475389728558</v>
      </c>
    </row>
    <row r="63" spans="2:9" x14ac:dyDescent="0.2">
      <c r="B63" s="69" t="s">
        <v>125</v>
      </c>
      <c r="C63" s="64" t="s">
        <v>126</v>
      </c>
      <c r="D63" s="70">
        <v>26134.196210000009</v>
      </c>
      <c r="E63" s="70">
        <v>22989.481279999982</v>
      </c>
      <c r="F63" s="71">
        <v>-0.12032950639579001</v>
      </c>
      <c r="G63" s="70">
        <v>128579.35269999987</v>
      </c>
      <c r="H63" s="70">
        <v>147147.11929</v>
      </c>
      <c r="I63" s="71">
        <v>0.14440706225456171</v>
      </c>
    </row>
    <row r="64" spans="2:9" x14ac:dyDescent="0.2">
      <c r="B64" s="69" t="s">
        <v>127</v>
      </c>
      <c r="C64" s="64" t="s">
        <v>128</v>
      </c>
      <c r="D64" s="70">
        <v>17816.997339999984</v>
      </c>
      <c r="E64" s="70">
        <v>29791.608090000005</v>
      </c>
      <c r="F64" s="71">
        <v>0.67208915854280715</v>
      </c>
      <c r="G64" s="70">
        <v>103089.57141000012</v>
      </c>
      <c r="H64" s="70">
        <v>136389.71249999997</v>
      </c>
      <c r="I64" s="71">
        <v>0.32302143305612374</v>
      </c>
    </row>
    <row r="65" spans="1:9" x14ac:dyDescent="0.2">
      <c r="B65" s="69" t="s">
        <v>123</v>
      </c>
      <c r="C65" s="64" t="s">
        <v>124</v>
      </c>
      <c r="D65" s="70">
        <v>37173.10211</v>
      </c>
      <c r="E65" s="70">
        <v>27764.548580000002</v>
      </c>
      <c r="F65" s="71">
        <v>-0.25310111333078622</v>
      </c>
      <c r="G65" s="70">
        <v>159080.8428499999</v>
      </c>
      <c r="H65" s="70">
        <v>129462.71001999993</v>
      </c>
      <c r="I65" s="71">
        <v>-0.18618290109216626</v>
      </c>
    </row>
    <row r="66" spans="1:9" x14ac:dyDescent="0.2">
      <c r="B66" s="69" t="s">
        <v>129</v>
      </c>
      <c r="C66" s="64" t="s">
        <v>130</v>
      </c>
      <c r="D66" s="70">
        <v>25096.628550000005</v>
      </c>
      <c r="E66" s="70">
        <v>26196.960869999984</v>
      </c>
      <c r="F66" s="71">
        <v>4.3843830170566048E-2</v>
      </c>
      <c r="G66" s="70">
        <v>147761.87320999993</v>
      </c>
      <c r="H66" s="70">
        <v>100213.68514999995</v>
      </c>
      <c r="I66" s="71">
        <v>-0.32178928858342409</v>
      </c>
    </row>
    <row r="67" spans="1:9" x14ac:dyDescent="0.2">
      <c r="B67" s="69" t="s">
        <v>133</v>
      </c>
      <c r="C67" s="64" t="s">
        <v>134</v>
      </c>
      <c r="D67" s="70">
        <v>4725.0372500000012</v>
      </c>
      <c r="E67" s="70">
        <v>9656.3114899999964</v>
      </c>
      <c r="F67" s="71">
        <v>1.0436476961107541</v>
      </c>
      <c r="G67" s="70">
        <v>26807.609270000004</v>
      </c>
      <c r="H67" s="70">
        <v>54156.293829999973</v>
      </c>
      <c r="I67" s="71">
        <v>1.0201836457906552</v>
      </c>
    </row>
    <row r="68" spans="1:9" x14ac:dyDescent="0.2">
      <c r="B68" s="69" t="s">
        <v>135</v>
      </c>
      <c r="C68" s="64" t="s">
        <v>136</v>
      </c>
      <c r="D68" s="70">
        <v>10850.666259999998</v>
      </c>
      <c r="E68" s="70">
        <v>9080.5521200000003</v>
      </c>
      <c r="F68" s="71">
        <v>-0.16313414287981226</v>
      </c>
      <c r="G68" s="70">
        <v>46289.469199999927</v>
      </c>
      <c r="H68" s="70">
        <v>52058.759840000006</v>
      </c>
      <c r="I68" s="71">
        <v>0.12463505716760495</v>
      </c>
    </row>
    <row r="69" spans="1:9" x14ac:dyDescent="0.2">
      <c r="B69" s="69" t="s">
        <v>137</v>
      </c>
      <c r="C69" s="64" t="s">
        <v>138</v>
      </c>
      <c r="D69" s="70">
        <v>7433.8413300000002</v>
      </c>
      <c r="E69" s="70">
        <v>11824.605609999997</v>
      </c>
      <c r="F69" s="71">
        <v>0.59064541265908299</v>
      </c>
      <c r="G69" s="70">
        <v>46625.911799999973</v>
      </c>
      <c r="H69" s="70">
        <v>47399.172590000046</v>
      </c>
      <c r="I69" s="71">
        <v>1.6584357498829083E-2</v>
      </c>
    </row>
    <row r="70" spans="1:9" x14ac:dyDescent="0.2">
      <c r="B70" s="69" t="s">
        <v>139</v>
      </c>
      <c r="C70" s="64" t="s">
        <v>140</v>
      </c>
      <c r="D70" s="70">
        <v>6659.06214</v>
      </c>
      <c r="E70" s="70">
        <v>5723.4719599999962</v>
      </c>
      <c r="F70" s="71">
        <v>-0.14049879102044296</v>
      </c>
      <c r="G70" s="70">
        <v>40058.433879999953</v>
      </c>
      <c r="H70" s="70">
        <v>33392.099100000007</v>
      </c>
      <c r="I70" s="71">
        <v>-0.1664152622633672</v>
      </c>
    </row>
    <row r="71" spans="1:9" x14ac:dyDescent="0.2">
      <c r="B71" s="184" t="s">
        <v>190</v>
      </c>
      <c r="C71" s="184"/>
      <c r="D71" s="70">
        <v>9731.5549799996788</v>
      </c>
      <c r="E71" s="70">
        <v>23725.552159999956</v>
      </c>
      <c r="F71" s="71">
        <v>1.4380021701321919</v>
      </c>
      <c r="G71" s="70">
        <v>52311.017259999106</v>
      </c>
      <c r="H71" s="70">
        <v>90306.498289999872</v>
      </c>
      <c r="I71" s="71">
        <v>0.72633802629288458</v>
      </c>
    </row>
    <row r="72" spans="1:9" x14ac:dyDescent="0.2">
      <c r="B72" s="184" t="s">
        <v>152</v>
      </c>
      <c r="C72" s="184"/>
      <c r="D72" s="70">
        <v>628730.71266000031</v>
      </c>
      <c r="E72" s="70">
        <v>774920.79234999989</v>
      </c>
      <c r="F72" s="71">
        <v>0.23251620566061804</v>
      </c>
      <c r="G72" s="70">
        <v>3562162.9229699983</v>
      </c>
      <c r="H72" s="70">
        <v>3798497.22511</v>
      </c>
      <c r="I72" s="71">
        <v>6.6345730740174844E-2</v>
      </c>
    </row>
    <row r="73" spans="1:9" x14ac:dyDescent="0.2">
      <c r="B73" s="69" t="s">
        <v>153</v>
      </c>
      <c r="C73" s="64" t="s">
        <v>154</v>
      </c>
      <c r="D73" s="70">
        <v>17329.866600000023</v>
      </c>
      <c r="E73" s="70">
        <v>22510.953550000002</v>
      </c>
      <c r="F73" s="71">
        <v>0.29896865738135409</v>
      </c>
      <c r="G73" s="70">
        <v>101273.19470000002</v>
      </c>
      <c r="H73" s="70">
        <v>105998.21207999997</v>
      </c>
      <c r="I73" s="71">
        <v>4.6656150168825926E-2</v>
      </c>
    </row>
    <row r="74" spans="1:9" x14ac:dyDescent="0.2">
      <c r="B74" s="69" t="s">
        <v>155</v>
      </c>
      <c r="C74" s="64" t="s">
        <v>156</v>
      </c>
      <c r="D74" s="70">
        <v>6223.7281900000044</v>
      </c>
      <c r="E74" s="70">
        <v>19355.497810000001</v>
      </c>
      <c r="F74" s="71">
        <v>2.109952301756929</v>
      </c>
      <c r="G74" s="70">
        <v>31800.773749999997</v>
      </c>
      <c r="H74" s="70">
        <v>70778.706549999944</v>
      </c>
      <c r="I74" s="71">
        <v>1.2256913340040965</v>
      </c>
    </row>
    <row r="75" spans="1:9" x14ac:dyDescent="0.2">
      <c r="B75" s="69" t="s">
        <v>159</v>
      </c>
      <c r="C75" s="64" t="s">
        <v>160</v>
      </c>
      <c r="D75" s="70">
        <v>3985.5003800000013</v>
      </c>
      <c r="E75" s="70">
        <v>4795.5297399999999</v>
      </c>
      <c r="F75" s="71">
        <v>0.20324408048356488</v>
      </c>
      <c r="G75" s="70">
        <v>29341.864020000012</v>
      </c>
      <c r="H75" s="70">
        <v>21307.951629999996</v>
      </c>
      <c r="I75" s="71">
        <v>-0.27380374963648996</v>
      </c>
    </row>
    <row r="76" spans="1:9" x14ac:dyDescent="0.2">
      <c r="B76" s="69" t="s">
        <v>157</v>
      </c>
      <c r="C76" s="64" t="s">
        <v>158</v>
      </c>
      <c r="D76" s="70">
        <v>359.62026999999995</v>
      </c>
      <c r="E76" s="70">
        <v>462.01936000000006</v>
      </c>
      <c r="F76" s="71">
        <v>0.28474226438904604</v>
      </c>
      <c r="G76" s="70">
        <v>1566.3875799999998</v>
      </c>
      <c r="H76" s="70">
        <v>11464.768039999997</v>
      </c>
      <c r="I76" s="71">
        <v>6.3192408994969158</v>
      </c>
    </row>
    <row r="77" spans="1:9" x14ac:dyDescent="0.2">
      <c r="B77" s="179" t="s">
        <v>189</v>
      </c>
      <c r="C77" s="179"/>
      <c r="D77" s="70">
        <v>5822.1341900001562</v>
      </c>
      <c r="E77" s="70">
        <v>1434.6727300001151</v>
      </c>
      <c r="F77" s="71">
        <v>-0.75358301901315738</v>
      </c>
      <c r="G77" s="70">
        <v>13914.304029999859</v>
      </c>
      <c r="H77" s="70">
        <v>5332.5747200002352</v>
      </c>
      <c r="I77" s="71">
        <v>-0.61675591474047375</v>
      </c>
    </row>
    <row r="78" spans="1:9" x14ac:dyDescent="0.2">
      <c r="B78" s="77" t="s">
        <v>161</v>
      </c>
      <c r="C78" s="77"/>
      <c r="D78" s="67">
        <v>34808.348600000012</v>
      </c>
      <c r="E78" s="67">
        <v>28613.315789999993</v>
      </c>
      <c r="F78" s="68">
        <v>-0.17797548746682043</v>
      </c>
      <c r="G78" s="67">
        <v>138938.89864000006</v>
      </c>
      <c r="H78" s="67">
        <v>152987.47252000016</v>
      </c>
      <c r="I78" s="68">
        <v>0.10111332404038187</v>
      </c>
    </row>
    <row r="79" spans="1:9" x14ac:dyDescent="0.2">
      <c r="A79" s="64"/>
      <c r="B79" s="69" t="s">
        <v>162</v>
      </c>
      <c r="C79" s="64" t="s">
        <v>163</v>
      </c>
      <c r="D79" s="70">
        <v>27033.295919999997</v>
      </c>
      <c r="E79" s="70">
        <v>23081.86156999999</v>
      </c>
      <c r="F79" s="71">
        <v>-0.14616916715200176</v>
      </c>
      <c r="G79" s="70">
        <v>98848.097090000025</v>
      </c>
      <c r="H79" s="70">
        <v>124006.36252000011</v>
      </c>
      <c r="I79" s="71">
        <v>0.25451441323239415</v>
      </c>
    </row>
    <row r="80" spans="1:9" x14ac:dyDescent="0.2">
      <c r="A80" s="64"/>
      <c r="B80" s="69" t="s">
        <v>164</v>
      </c>
      <c r="C80" s="64" t="s">
        <v>165</v>
      </c>
      <c r="D80" s="70">
        <v>7753.4304100000072</v>
      </c>
      <c r="E80" s="70">
        <v>5443.7741400000023</v>
      </c>
      <c r="F80" s="71">
        <v>-0.29788830851194842</v>
      </c>
      <c r="G80" s="70">
        <v>39902.374820000012</v>
      </c>
      <c r="H80" s="70">
        <v>28613.457770000012</v>
      </c>
      <c r="I80" s="71">
        <v>-0.28291341307188883</v>
      </c>
    </row>
    <row r="81" spans="1:9" x14ac:dyDescent="0.2">
      <c r="A81" s="64"/>
      <c r="B81" s="179" t="s">
        <v>189</v>
      </c>
      <c r="C81" s="179"/>
      <c r="D81" s="70">
        <v>21.622270000008029</v>
      </c>
      <c r="E81" s="70">
        <v>87.680080000000999</v>
      </c>
      <c r="F81" s="71">
        <v>3.0550820982241196</v>
      </c>
      <c r="G81" s="70">
        <v>188.42673000002105</v>
      </c>
      <c r="H81" s="70">
        <v>367.65223000003243</v>
      </c>
      <c r="I81" s="71">
        <v>0.95116812779158966</v>
      </c>
    </row>
    <row r="82" spans="1:9" x14ac:dyDescent="0.2">
      <c r="B82" s="72" t="s">
        <v>204</v>
      </c>
      <c r="C82" s="72"/>
      <c r="D82" s="73">
        <v>49245.896790000064</v>
      </c>
      <c r="E82" s="73">
        <v>57001.439760000045</v>
      </c>
      <c r="F82" s="74">
        <v>0.1574860744860033</v>
      </c>
      <c r="G82" s="73">
        <v>256865.73433000021</v>
      </c>
      <c r="H82" s="73">
        <v>265559.53722000011</v>
      </c>
      <c r="I82" s="74">
        <v>3.3845708975844997E-2</v>
      </c>
    </row>
    <row r="83" spans="1:9" x14ac:dyDescent="0.2">
      <c r="B83" s="185" t="s">
        <v>167</v>
      </c>
      <c r="C83" s="185"/>
      <c r="D83" s="78">
        <v>4317985.3760000039</v>
      </c>
      <c r="E83" s="78">
        <v>4331997.4520199988</v>
      </c>
      <c r="F83" s="79">
        <v>3.2450494385358711E-3</v>
      </c>
      <c r="G83" s="78">
        <v>23389516.334969968</v>
      </c>
      <c r="H83" s="78">
        <v>21044355.652050011</v>
      </c>
      <c r="I83" s="79">
        <v>-0.1002654629251002</v>
      </c>
    </row>
    <row r="84" spans="1:9" x14ac:dyDescent="0.2">
      <c r="B84" s="183" t="s">
        <v>212</v>
      </c>
      <c r="C84" s="183"/>
      <c r="D84" s="183"/>
      <c r="E84" s="183"/>
      <c r="F84" s="183"/>
      <c r="G84" s="183"/>
      <c r="H84" s="183"/>
      <c r="I84" s="183"/>
    </row>
    <row r="85" spans="1:9" x14ac:dyDescent="0.2">
      <c r="B85" s="183" t="s">
        <v>213</v>
      </c>
      <c r="C85" s="183"/>
      <c r="D85" s="183"/>
      <c r="E85" s="183"/>
      <c r="F85" s="183"/>
      <c r="G85" s="183"/>
      <c r="H85" s="183"/>
      <c r="I85" s="183"/>
    </row>
    <row r="86" spans="1:9" x14ac:dyDescent="0.2">
      <c r="B86" s="183" t="s">
        <v>177</v>
      </c>
      <c r="C86" s="183"/>
      <c r="D86" s="183"/>
      <c r="E86" s="183"/>
      <c r="F86" s="183"/>
      <c r="G86" s="183"/>
      <c r="H86" s="183"/>
      <c r="I86" s="183"/>
    </row>
    <row r="87" spans="1:9" x14ac:dyDescent="0.2">
      <c r="B87" s="183" t="s">
        <v>214</v>
      </c>
      <c r="C87" s="183"/>
      <c r="D87" s="183"/>
      <c r="E87" s="183"/>
      <c r="F87" s="183"/>
      <c r="G87" s="183"/>
      <c r="H87" s="183"/>
      <c r="I87" s="183"/>
    </row>
  </sheetData>
  <mergeCells count="24">
    <mergeCell ref="B87:I87"/>
    <mergeCell ref="B38:C38"/>
    <mergeCell ref="B54:C54"/>
    <mergeCell ref="B55:C55"/>
    <mergeCell ref="B71:C71"/>
    <mergeCell ref="B72:C72"/>
    <mergeCell ref="B77:C77"/>
    <mergeCell ref="B81:C81"/>
    <mergeCell ref="B83:C83"/>
    <mergeCell ref="B84:I84"/>
    <mergeCell ref="B85:I85"/>
    <mergeCell ref="B86:I86"/>
    <mergeCell ref="B36:C36"/>
    <mergeCell ref="B3:I3"/>
    <mergeCell ref="B4:C4"/>
    <mergeCell ref="B5:C5"/>
    <mergeCell ref="B10:C10"/>
    <mergeCell ref="B11:C11"/>
    <mergeCell ref="B17:C17"/>
    <mergeCell ref="B18:C18"/>
    <mergeCell ref="B21:C21"/>
    <mergeCell ref="B22:C22"/>
    <mergeCell ref="B30:C30"/>
    <mergeCell ref="B31:C31"/>
  </mergeCells>
  <pageMargins left="0.7" right="0.7" top="0.75" bottom="0.75" header="0.3" footer="0.3"/>
  <pageSetup paperSize="187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95"/>
  <sheetViews>
    <sheetView zoomScale="80" zoomScaleNormal="80" workbookViewId="0">
      <pane ySplit="4" topLeftCell="A5" activePane="bottomLeft" state="frozen"/>
      <selection pane="bottomLeft" activeCell="A5" sqref="A5"/>
    </sheetView>
  </sheetViews>
  <sheetFormatPr baseColWidth="10" defaultColWidth="15.28515625" defaultRowHeight="15" x14ac:dyDescent="0.25"/>
  <cols>
    <col min="1" max="3" width="15.28515625" style="54"/>
    <col min="4" max="5" width="12.85546875" style="54" bestFit="1" customWidth="1"/>
    <col min="6" max="6" width="11.42578125" style="54" customWidth="1"/>
    <col min="7" max="8" width="14.7109375" style="54" customWidth="1"/>
    <col min="9" max="9" width="11.42578125" style="54" customWidth="1"/>
    <col min="10" max="16384" width="15.28515625" style="54"/>
  </cols>
  <sheetData>
    <row r="3" spans="2:9" ht="15" customHeight="1" x14ac:dyDescent="0.25">
      <c r="B3" s="186" t="s">
        <v>192</v>
      </c>
      <c r="C3" s="186"/>
      <c r="D3" s="186"/>
      <c r="E3" s="186"/>
      <c r="F3" s="186"/>
      <c r="G3" s="186"/>
      <c r="H3" s="186"/>
      <c r="I3" s="186"/>
    </row>
    <row r="4" spans="2:9" x14ac:dyDescent="0.25">
      <c r="B4" s="187" t="s">
        <v>193</v>
      </c>
      <c r="C4" s="187"/>
      <c r="D4" s="55" t="s">
        <v>194</v>
      </c>
      <c r="E4" s="55" t="s">
        <v>195</v>
      </c>
      <c r="F4" s="56" t="s">
        <v>196</v>
      </c>
      <c r="G4" s="56" t="s">
        <v>197</v>
      </c>
      <c r="H4" s="56" t="s">
        <v>198</v>
      </c>
      <c r="I4" s="56" t="s">
        <v>196</v>
      </c>
    </row>
    <row r="5" spans="2:9" x14ac:dyDescent="0.25">
      <c r="B5" s="44" t="s">
        <v>5</v>
      </c>
      <c r="C5" s="44"/>
      <c r="D5" s="34">
        <v>11172.635399999999</v>
      </c>
      <c r="E5" s="34">
        <v>20709.667859999998</v>
      </c>
      <c r="F5" s="57">
        <v>0.85360634430082627</v>
      </c>
      <c r="G5" s="34">
        <v>108498.94504999999</v>
      </c>
      <c r="H5" s="34">
        <v>43288.715730000004</v>
      </c>
      <c r="I5" s="57">
        <v>-0.60102178219289515</v>
      </c>
    </row>
    <row r="6" spans="2:9" x14ac:dyDescent="0.25">
      <c r="B6" s="54" t="s">
        <v>6</v>
      </c>
      <c r="C6" s="54" t="s">
        <v>7</v>
      </c>
      <c r="D6" s="37">
        <v>5254.8332199999995</v>
      </c>
      <c r="E6" s="37">
        <v>2829.6394699999978</v>
      </c>
      <c r="F6" s="58">
        <v>-0.46151678815793168</v>
      </c>
      <c r="G6" s="37">
        <v>23485.177029999992</v>
      </c>
      <c r="H6" s="37">
        <v>20223.667560000002</v>
      </c>
      <c r="I6" s="58">
        <v>-0.13887523461431583</v>
      </c>
    </row>
    <row r="7" spans="2:9" x14ac:dyDescent="0.25">
      <c r="B7" s="54" t="s">
        <v>199</v>
      </c>
      <c r="C7" s="54" t="s">
        <v>200</v>
      </c>
      <c r="D7" s="37">
        <v>0</v>
      </c>
      <c r="E7" s="37">
        <v>13882.3768</v>
      </c>
      <c r="F7" s="59" t="s">
        <v>14</v>
      </c>
      <c r="G7" s="37">
        <v>19063.618289999999</v>
      </c>
      <c r="H7" s="37">
        <v>13882.3768</v>
      </c>
      <c r="I7" s="58">
        <v>-0.27178688804936196</v>
      </c>
    </row>
    <row r="8" spans="2:9" x14ac:dyDescent="0.25">
      <c r="B8" s="54" t="s">
        <v>8</v>
      </c>
      <c r="C8" s="54" t="s">
        <v>9</v>
      </c>
      <c r="D8" s="37">
        <v>1014.8440100000001</v>
      </c>
      <c r="E8" s="37">
        <v>1500.8703500000004</v>
      </c>
      <c r="F8" s="58">
        <v>0.47891728700256125</v>
      </c>
      <c r="G8" s="37">
        <v>3356.0457500000007</v>
      </c>
      <c r="H8" s="37">
        <v>2947.3159200000005</v>
      </c>
      <c r="I8" s="58">
        <v>-0.12178911148633779</v>
      </c>
    </row>
    <row r="9" spans="2:9" x14ac:dyDescent="0.25">
      <c r="B9" s="54" t="s">
        <v>173</v>
      </c>
      <c r="C9" s="54" t="s">
        <v>174</v>
      </c>
      <c r="D9" s="37">
        <v>174.95751000000001</v>
      </c>
      <c r="E9" s="37">
        <v>850.07832000000008</v>
      </c>
      <c r="F9" s="58">
        <v>3.8587701093825584</v>
      </c>
      <c r="G9" s="37">
        <v>1370.9306700000002</v>
      </c>
      <c r="H9" s="37">
        <v>1614.8036599999998</v>
      </c>
      <c r="I9" s="58">
        <v>0.177888638234346</v>
      </c>
    </row>
    <row r="10" spans="2:9" x14ac:dyDescent="0.25">
      <c r="B10" s="54" t="s">
        <v>189</v>
      </c>
      <c r="D10" s="37">
        <v>4728.0006599999997</v>
      </c>
      <c r="E10" s="37">
        <v>1646.7029199999993</v>
      </c>
      <c r="F10" s="58">
        <v>-0.65171262899104598</v>
      </c>
      <c r="G10" s="37">
        <v>61223.173310000006</v>
      </c>
      <c r="H10" s="37">
        <v>4620.5517900000013</v>
      </c>
      <c r="I10" s="58">
        <v>-0.9245293646148639</v>
      </c>
    </row>
    <row r="11" spans="2:9" x14ac:dyDescent="0.25">
      <c r="B11" s="44" t="s">
        <v>20</v>
      </c>
      <c r="C11" s="44"/>
      <c r="D11" s="34">
        <v>2268818.0501800012</v>
      </c>
      <c r="E11" s="34">
        <v>1874904.8497000011</v>
      </c>
      <c r="F11" s="57">
        <v>-0.17362044543358082</v>
      </c>
      <c r="G11" s="34">
        <v>8977326.8282299973</v>
      </c>
      <c r="H11" s="34">
        <v>7204806.6281299889</v>
      </c>
      <c r="I11" s="57">
        <v>-0.1974440982282345</v>
      </c>
    </row>
    <row r="12" spans="2:9" x14ac:dyDescent="0.25">
      <c r="B12" s="40" t="s">
        <v>21</v>
      </c>
      <c r="C12" s="40"/>
      <c r="D12" s="60">
        <v>164025.02663000018</v>
      </c>
      <c r="E12" s="60">
        <v>166038.02098000009</v>
      </c>
      <c r="F12" s="61">
        <v>1.2272482994565962E-2</v>
      </c>
      <c r="G12" s="60">
        <v>677011.77186999982</v>
      </c>
      <c r="H12" s="60">
        <v>648406.6575299995</v>
      </c>
      <c r="I12" s="61">
        <v>-4.2252019135485715E-2</v>
      </c>
    </row>
    <row r="13" spans="2:9" x14ac:dyDescent="0.25">
      <c r="B13" s="54" t="s">
        <v>22</v>
      </c>
      <c r="C13" s="54" t="s">
        <v>23</v>
      </c>
      <c r="D13" s="37">
        <v>144784.08895000015</v>
      </c>
      <c r="E13" s="37">
        <v>145011.47053000008</v>
      </c>
      <c r="F13" s="58">
        <v>1.5704873487752684E-3</v>
      </c>
      <c r="G13" s="37">
        <v>602249.8060699997</v>
      </c>
      <c r="H13" s="37">
        <v>577484.92068999948</v>
      </c>
      <c r="I13" s="58">
        <v>-4.1120619932788809E-2</v>
      </c>
    </row>
    <row r="14" spans="2:9" x14ac:dyDescent="0.25">
      <c r="B14" s="54" t="s">
        <v>24</v>
      </c>
      <c r="C14" s="54" t="s">
        <v>25</v>
      </c>
      <c r="D14" s="37">
        <v>7569.1565799999989</v>
      </c>
      <c r="E14" s="37">
        <v>8152.0695300000007</v>
      </c>
      <c r="F14" s="58">
        <v>7.7011612038814736E-2</v>
      </c>
      <c r="G14" s="37">
        <v>46661.975129999984</v>
      </c>
      <c r="H14" s="37">
        <v>40248.320349999995</v>
      </c>
      <c r="I14" s="58">
        <v>-0.13744927774985061</v>
      </c>
    </row>
    <row r="15" spans="2:9" x14ac:dyDescent="0.25">
      <c r="B15" s="54" t="s">
        <v>26</v>
      </c>
      <c r="C15" s="54" t="s">
        <v>27</v>
      </c>
      <c r="D15" s="37">
        <v>1780.3223599999997</v>
      </c>
      <c r="E15" s="37">
        <v>8362.5789600000007</v>
      </c>
      <c r="F15" s="58">
        <v>3.6972273942568479</v>
      </c>
      <c r="G15" s="37">
        <v>5915.9109000000008</v>
      </c>
      <c r="H15" s="37">
        <v>14868.162909999995</v>
      </c>
      <c r="I15" s="58">
        <v>1.5132499730514861</v>
      </c>
    </row>
    <row r="16" spans="2:9" x14ac:dyDescent="0.25">
      <c r="B16" s="54" t="s">
        <v>28</v>
      </c>
      <c r="C16" s="54" t="s">
        <v>29</v>
      </c>
      <c r="D16" s="37">
        <v>2222.7459800000006</v>
      </c>
      <c r="E16" s="37">
        <v>2787.4345800000001</v>
      </c>
      <c r="F16" s="58">
        <v>0.25404999270316952</v>
      </c>
      <c r="G16" s="37">
        <v>8917.1457799999989</v>
      </c>
      <c r="H16" s="37">
        <v>10676.137079999995</v>
      </c>
      <c r="I16" s="58">
        <v>0.1972594531251452</v>
      </c>
    </row>
    <row r="17" spans="2:9" x14ac:dyDescent="0.25">
      <c r="B17" s="54" t="s">
        <v>189</v>
      </c>
      <c r="D17" s="37">
        <v>7668.7127600000322</v>
      </c>
      <c r="E17" s="37">
        <v>1724.4673800000082</v>
      </c>
      <c r="F17" s="58">
        <v>-0.77512948600776632</v>
      </c>
      <c r="G17" s="37">
        <v>13266.933990000136</v>
      </c>
      <c r="H17" s="37">
        <v>5129.1165000000419</v>
      </c>
      <c r="I17" s="58">
        <v>-0.61339096856394404</v>
      </c>
    </row>
    <row r="18" spans="2:9" x14ac:dyDescent="0.25">
      <c r="B18" s="40" t="s">
        <v>36</v>
      </c>
      <c r="C18" s="40"/>
      <c r="D18" s="60">
        <v>1026399.4683400008</v>
      </c>
      <c r="E18" s="60">
        <v>784617.49027000042</v>
      </c>
      <c r="F18" s="61">
        <v>-0.23556323393369952</v>
      </c>
      <c r="G18" s="60">
        <v>4124316.7690599971</v>
      </c>
      <c r="H18" s="60">
        <v>3146699.926729986</v>
      </c>
      <c r="I18" s="61">
        <v>-0.23703728328142623</v>
      </c>
    </row>
    <row r="19" spans="2:9" x14ac:dyDescent="0.25">
      <c r="B19" s="54" t="s">
        <v>37</v>
      </c>
      <c r="C19" s="54" t="s">
        <v>38</v>
      </c>
      <c r="D19" s="37">
        <v>959117.52690000075</v>
      </c>
      <c r="E19" s="37">
        <v>734330.14832000039</v>
      </c>
      <c r="F19" s="58">
        <v>-0.2343689613373493</v>
      </c>
      <c r="G19" s="37">
        <v>3873454.682399997</v>
      </c>
      <c r="H19" s="37">
        <v>2955260.6003099866</v>
      </c>
      <c r="I19" s="58">
        <v>-0.23704784420534289</v>
      </c>
    </row>
    <row r="20" spans="2:9" x14ac:dyDescent="0.25">
      <c r="B20" s="54" t="s">
        <v>39</v>
      </c>
      <c r="C20" s="54" t="s">
        <v>40</v>
      </c>
      <c r="D20" s="37">
        <v>67281.941440000024</v>
      </c>
      <c r="E20" s="37">
        <v>50287.341950000002</v>
      </c>
      <c r="F20" s="58">
        <v>-0.25258782856548939</v>
      </c>
      <c r="G20" s="37">
        <v>250861.53861999966</v>
      </c>
      <c r="H20" s="37">
        <v>191433.43438999975</v>
      </c>
      <c r="I20" s="58">
        <v>-0.23689603658223785</v>
      </c>
    </row>
    <row r="21" spans="2:9" x14ac:dyDescent="0.25">
      <c r="B21" s="54" t="s">
        <v>189</v>
      </c>
      <c r="D21" s="37">
        <v>0</v>
      </c>
      <c r="E21" s="37">
        <v>0</v>
      </c>
      <c r="F21" s="59" t="s">
        <v>14</v>
      </c>
      <c r="G21" s="37">
        <v>0.54804000037256628</v>
      </c>
      <c r="H21" s="37">
        <v>5.8920299996098038</v>
      </c>
      <c r="I21" s="58">
        <v>9.7510948025770166</v>
      </c>
    </row>
    <row r="22" spans="2:9" x14ac:dyDescent="0.25">
      <c r="B22" s="40" t="s">
        <v>41</v>
      </c>
      <c r="C22" s="40"/>
      <c r="D22" s="60">
        <v>963453.51993000042</v>
      </c>
      <c r="E22" s="60">
        <v>865653.85078000044</v>
      </c>
      <c r="F22" s="61">
        <v>-0.10150948346434563</v>
      </c>
      <c r="G22" s="60">
        <v>3797373.9274300002</v>
      </c>
      <c r="H22" s="60">
        <v>3196568.1284400029</v>
      </c>
      <c r="I22" s="61">
        <v>-0.15821612790094988</v>
      </c>
    </row>
    <row r="23" spans="2:9" x14ac:dyDescent="0.25">
      <c r="B23" s="54" t="s">
        <v>42</v>
      </c>
      <c r="C23" s="54" t="s">
        <v>43</v>
      </c>
      <c r="D23" s="37">
        <v>418318.96077000041</v>
      </c>
      <c r="E23" s="37">
        <v>328893.10616000061</v>
      </c>
      <c r="F23" s="58">
        <v>-0.21377432771728416</v>
      </c>
      <c r="G23" s="37">
        <v>1550512.0502099986</v>
      </c>
      <c r="H23" s="37">
        <v>1330512.0607000028</v>
      </c>
      <c r="I23" s="58">
        <v>-0.14188860349727653</v>
      </c>
    </row>
    <row r="24" spans="2:9" x14ac:dyDescent="0.25">
      <c r="B24" s="54" t="s">
        <v>44</v>
      </c>
      <c r="C24" s="54" t="s">
        <v>45</v>
      </c>
      <c r="D24" s="37">
        <v>234255.19811000006</v>
      </c>
      <c r="E24" s="37">
        <v>202436.47880999997</v>
      </c>
      <c r="F24" s="58">
        <v>-0.13582929880197944</v>
      </c>
      <c r="G24" s="37">
        <v>930766.17821000074</v>
      </c>
      <c r="H24" s="37">
        <v>806094.06861999934</v>
      </c>
      <c r="I24" s="58">
        <v>-0.13394568099773896</v>
      </c>
    </row>
    <row r="25" spans="2:9" x14ac:dyDescent="0.25">
      <c r="B25" s="54" t="s">
        <v>48</v>
      </c>
      <c r="C25" s="54" t="s">
        <v>49</v>
      </c>
      <c r="D25" s="37">
        <v>72689.711680000022</v>
      </c>
      <c r="E25" s="37">
        <v>119367.24734999986</v>
      </c>
      <c r="F25" s="58">
        <v>0.64214776192106948</v>
      </c>
      <c r="G25" s="37">
        <v>336495.24870999996</v>
      </c>
      <c r="H25" s="37">
        <v>305358.52340000041</v>
      </c>
      <c r="I25" s="58">
        <v>-9.2532436726421516E-2</v>
      </c>
    </row>
    <row r="26" spans="2:9" x14ac:dyDescent="0.25">
      <c r="B26" s="54" t="s">
        <v>46</v>
      </c>
      <c r="C26" s="54" t="s">
        <v>47</v>
      </c>
      <c r="D26" s="37">
        <v>96616.933969999998</v>
      </c>
      <c r="E26" s="37">
        <v>84867.915360000043</v>
      </c>
      <c r="F26" s="58">
        <v>-0.12160413425712804</v>
      </c>
      <c r="G26" s="37">
        <v>373484.92191000015</v>
      </c>
      <c r="H26" s="37">
        <v>268870.78197000007</v>
      </c>
      <c r="I26" s="58">
        <v>-0.28010271312963281</v>
      </c>
    </row>
    <row r="27" spans="2:9" x14ac:dyDescent="0.25">
      <c r="B27" s="54" t="s">
        <v>50</v>
      </c>
      <c r="C27" s="54" t="s">
        <v>51</v>
      </c>
      <c r="D27" s="37">
        <v>81260.507639999909</v>
      </c>
      <c r="E27" s="37">
        <v>61945.390109999928</v>
      </c>
      <c r="F27" s="58">
        <v>-0.2376937837451098</v>
      </c>
      <c r="G27" s="37">
        <v>291157.25811000058</v>
      </c>
      <c r="H27" s="37">
        <v>230610.75414000006</v>
      </c>
      <c r="I27" s="58">
        <v>-0.20795120947019552</v>
      </c>
    </row>
    <row r="28" spans="2:9" x14ac:dyDescent="0.25">
      <c r="B28" s="54" t="s">
        <v>52</v>
      </c>
      <c r="C28" s="54" t="s">
        <v>53</v>
      </c>
      <c r="D28" s="37">
        <v>34851.166039999989</v>
      </c>
      <c r="E28" s="37">
        <v>41935.831659999989</v>
      </c>
      <c r="F28" s="58">
        <v>0.20328346006755307</v>
      </c>
      <c r="G28" s="37">
        <v>204170.16644999987</v>
      </c>
      <c r="H28" s="37">
        <v>152348.12928000008</v>
      </c>
      <c r="I28" s="58">
        <v>-0.25381787197930661</v>
      </c>
    </row>
    <row r="29" spans="2:9" x14ac:dyDescent="0.25">
      <c r="B29" s="54" t="s">
        <v>54</v>
      </c>
      <c r="C29" s="54" t="s">
        <v>55</v>
      </c>
      <c r="D29" s="37">
        <v>13981.688270000006</v>
      </c>
      <c r="E29" s="37">
        <v>10671.12811999999</v>
      </c>
      <c r="F29" s="58">
        <v>-0.23677828357133113</v>
      </c>
      <c r="G29" s="37">
        <v>56790.133269999969</v>
      </c>
      <c r="H29" s="37">
        <v>45433.687979999988</v>
      </c>
      <c r="I29" s="58">
        <v>-0.19997215424742015</v>
      </c>
    </row>
    <row r="30" spans="2:9" x14ac:dyDescent="0.25">
      <c r="B30" s="54" t="s">
        <v>189</v>
      </c>
      <c r="D30" s="37">
        <v>11479.353449999966</v>
      </c>
      <c r="E30" s="37">
        <v>15536.753209999992</v>
      </c>
      <c r="F30" s="58">
        <v>0.35345194114569561</v>
      </c>
      <c r="G30" s="37">
        <v>53997.970560000271</v>
      </c>
      <c r="H30" s="37">
        <v>57340.122350000136</v>
      </c>
      <c r="I30" s="58">
        <v>6.1894025929848731E-2</v>
      </c>
    </row>
    <row r="31" spans="2:9" x14ac:dyDescent="0.25">
      <c r="B31" s="40" t="s">
        <v>60</v>
      </c>
      <c r="C31" s="40"/>
      <c r="D31" s="60">
        <v>114280.72322000001</v>
      </c>
      <c r="E31" s="60">
        <v>58588.147379999995</v>
      </c>
      <c r="F31" s="61">
        <v>-0.48733132124817868</v>
      </c>
      <c r="G31" s="60">
        <v>376891.07487000001</v>
      </c>
      <c r="H31" s="60">
        <v>213096.32683999997</v>
      </c>
      <c r="I31" s="61">
        <v>-0.43459439331774391</v>
      </c>
    </row>
    <row r="32" spans="2:9" x14ac:dyDescent="0.25">
      <c r="B32" s="54" t="s">
        <v>61</v>
      </c>
      <c r="C32" s="54" t="s">
        <v>62</v>
      </c>
      <c r="D32" s="37">
        <v>108598.66913000001</v>
      </c>
      <c r="E32" s="37">
        <v>48200.969959999995</v>
      </c>
      <c r="F32" s="58">
        <v>-0.55615505838013402</v>
      </c>
      <c r="G32" s="37">
        <v>360545.33562000003</v>
      </c>
      <c r="H32" s="37">
        <v>194102.55729</v>
      </c>
      <c r="I32" s="58">
        <v>-0.46164174622806348</v>
      </c>
    </row>
    <row r="33" spans="2:9" x14ac:dyDescent="0.25">
      <c r="B33" s="54" t="s">
        <v>201</v>
      </c>
      <c r="C33" s="54" t="s">
        <v>202</v>
      </c>
      <c r="D33" s="37">
        <v>3333.7184500000003</v>
      </c>
      <c r="E33" s="37">
        <v>8654.25</v>
      </c>
      <c r="F33" s="58">
        <v>1.5959750740198229</v>
      </c>
      <c r="G33" s="37">
        <v>3338.17893</v>
      </c>
      <c r="H33" s="37">
        <v>8654.8107700000019</v>
      </c>
      <c r="I33" s="58">
        <v>1.592674314794744</v>
      </c>
    </row>
    <row r="34" spans="2:9" x14ac:dyDescent="0.25">
      <c r="B34" s="54" t="s">
        <v>63</v>
      </c>
      <c r="C34" s="54" t="s">
        <v>64</v>
      </c>
      <c r="D34" s="37">
        <v>558.93363999999985</v>
      </c>
      <c r="E34" s="37">
        <v>522.57474000000002</v>
      </c>
      <c r="F34" s="58">
        <v>-6.505047719081615E-2</v>
      </c>
      <c r="G34" s="37">
        <v>5042.974659999998</v>
      </c>
      <c r="H34" s="37">
        <v>4229.8755099999998</v>
      </c>
      <c r="I34" s="58">
        <v>-0.16123403443792012</v>
      </c>
    </row>
    <row r="35" spans="2:9" x14ac:dyDescent="0.25">
      <c r="B35" s="54" t="s">
        <v>65</v>
      </c>
      <c r="C35" s="54" t="s">
        <v>66</v>
      </c>
      <c r="D35" s="37">
        <v>1526.7365200000004</v>
      </c>
      <c r="E35" s="37">
        <v>600.01544000000013</v>
      </c>
      <c r="F35" s="58">
        <v>-0.60699476816078257</v>
      </c>
      <c r="G35" s="37">
        <v>5928.434170000005</v>
      </c>
      <c r="H35" s="37">
        <v>2771.1763099999989</v>
      </c>
      <c r="I35" s="58">
        <v>-0.53256184845179844</v>
      </c>
    </row>
    <row r="36" spans="2:9" x14ac:dyDescent="0.25">
      <c r="B36" s="54" t="s">
        <v>189</v>
      </c>
      <c r="D36" s="37">
        <v>262.66548000000466</v>
      </c>
      <c r="E36" s="37">
        <v>610.33723999999984</v>
      </c>
      <c r="F36" s="58">
        <v>1.3236294316253092</v>
      </c>
      <c r="G36" s="37">
        <v>2036.1514899999811</v>
      </c>
      <c r="H36" s="37">
        <v>3337.9069599999675</v>
      </c>
      <c r="I36" s="58">
        <v>0.63932152219184757</v>
      </c>
    </row>
    <row r="37" spans="2:9" x14ac:dyDescent="0.25">
      <c r="B37" s="54" t="s">
        <v>203</v>
      </c>
      <c r="D37" s="37">
        <v>659.31205999970553</v>
      </c>
      <c r="E37" s="37">
        <v>7.3402900001819944</v>
      </c>
      <c r="F37" s="58">
        <v>-0.98886674392064777</v>
      </c>
      <c r="G37" s="37">
        <v>1733.2849999997998</v>
      </c>
      <c r="H37" s="37">
        <v>35.588590000552358</v>
      </c>
      <c r="I37" s="58">
        <v>-0.9794675486140153</v>
      </c>
    </row>
    <row r="38" spans="2:9" x14ac:dyDescent="0.25">
      <c r="B38" s="44" t="s">
        <v>70</v>
      </c>
      <c r="C38" s="44"/>
      <c r="D38" s="34">
        <v>1562804.3029600016</v>
      </c>
      <c r="E38" s="34">
        <v>1354479.2281700002</v>
      </c>
      <c r="F38" s="57">
        <v>-0.1333020867650716</v>
      </c>
      <c r="G38" s="34">
        <v>6596500.3610599851</v>
      </c>
      <c r="H38" s="34">
        <v>5929949.5511300061</v>
      </c>
      <c r="I38" s="57">
        <v>-0.10104612649833489</v>
      </c>
    </row>
    <row r="39" spans="2:9" x14ac:dyDescent="0.25">
      <c r="B39" s="54" t="s">
        <v>71</v>
      </c>
      <c r="C39" s="54" t="s">
        <v>72</v>
      </c>
      <c r="D39" s="37">
        <v>869591.94414000132</v>
      </c>
      <c r="E39" s="37">
        <v>805209.89877000032</v>
      </c>
      <c r="F39" s="58">
        <v>-7.403707658960984E-2</v>
      </c>
      <c r="G39" s="37">
        <v>4149348.5284699867</v>
      </c>
      <c r="H39" s="37">
        <v>3845825.4293000028</v>
      </c>
      <c r="I39" s="58">
        <v>-7.3149579286342525E-2</v>
      </c>
    </row>
    <row r="40" spans="2:9" x14ac:dyDescent="0.25">
      <c r="B40" s="54" t="s">
        <v>73</v>
      </c>
      <c r="C40" s="54" t="s">
        <v>74</v>
      </c>
      <c r="D40" s="37">
        <v>137536.26234999998</v>
      </c>
      <c r="E40" s="37">
        <v>127385.24087999997</v>
      </c>
      <c r="F40" s="58">
        <v>-7.3806146077809345E-2</v>
      </c>
      <c r="G40" s="37">
        <v>479676.58672999952</v>
      </c>
      <c r="H40" s="37">
        <v>544710.63311000075</v>
      </c>
      <c r="I40" s="58">
        <v>0.13557894668852707</v>
      </c>
    </row>
    <row r="41" spans="2:9" x14ac:dyDescent="0.25">
      <c r="B41" s="54" t="s">
        <v>75</v>
      </c>
      <c r="C41" s="54" t="s">
        <v>76</v>
      </c>
      <c r="D41" s="37">
        <v>260860.64691999994</v>
      </c>
      <c r="E41" s="37">
        <v>155470.93473000001</v>
      </c>
      <c r="F41" s="58">
        <v>-0.40400770846175421</v>
      </c>
      <c r="G41" s="37">
        <v>732106.23850999959</v>
      </c>
      <c r="H41" s="37">
        <v>488017.34612000041</v>
      </c>
      <c r="I41" s="58">
        <v>-0.3334063822305009</v>
      </c>
    </row>
    <row r="42" spans="2:9" x14ac:dyDescent="0.25">
      <c r="B42" s="54" t="s">
        <v>77</v>
      </c>
      <c r="C42" s="54" t="s">
        <v>78</v>
      </c>
      <c r="D42" s="37">
        <v>53494.262009999962</v>
      </c>
      <c r="E42" s="37">
        <v>57841.836150000003</v>
      </c>
      <c r="F42" s="58">
        <v>8.1271784610979877E-2</v>
      </c>
      <c r="G42" s="37">
        <v>200563.84403999965</v>
      </c>
      <c r="H42" s="37">
        <v>236343.81287999978</v>
      </c>
      <c r="I42" s="58">
        <v>0.17839690404450126</v>
      </c>
    </row>
    <row r="43" spans="2:9" x14ac:dyDescent="0.25">
      <c r="B43" s="54" t="s">
        <v>79</v>
      </c>
      <c r="C43" s="54" t="s">
        <v>80</v>
      </c>
      <c r="D43" s="37">
        <v>57660.773599999979</v>
      </c>
      <c r="E43" s="37">
        <v>49782.762169999987</v>
      </c>
      <c r="F43" s="58">
        <v>-0.13662687713229005</v>
      </c>
      <c r="G43" s="37">
        <v>257716.1608199999</v>
      </c>
      <c r="H43" s="37">
        <v>193861.09784999999</v>
      </c>
      <c r="I43" s="58">
        <v>-0.24777283181165749</v>
      </c>
    </row>
    <row r="44" spans="2:9" x14ac:dyDescent="0.25">
      <c r="B44" s="54" t="s">
        <v>81</v>
      </c>
      <c r="C44" s="54" t="s">
        <v>82</v>
      </c>
      <c r="D44" s="37">
        <v>31445.9025</v>
      </c>
      <c r="E44" s="37">
        <v>50785.925809999993</v>
      </c>
      <c r="F44" s="58">
        <v>0.61502522657761194</v>
      </c>
      <c r="G44" s="37">
        <v>191468.66107000006</v>
      </c>
      <c r="H44" s="37">
        <v>172590.79225999993</v>
      </c>
      <c r="I44" s="58">
        <v>-9.8595084461882088E-2</v>
      </c>
    </row>
    <row r="45" spans="2:9" x14ac:dyDescent="0.25">
      <c r="B45" s="54" t="s">
        <v>86</v>
      </c>
      <c r="C45" s="54" t="s">
        <v>87</v>
      </c>
      <c r="D45" s="37">
        <v>17436.552120000004</v>
      </c>
      <c r="E45" s="37">
        <v>16600.746579999995</v>
      </c>
      <c r="F45" s="58">
        <v>-4.7934106137951793E-2</v>
      </c>
      <c r="G45" s="37">
        <v>71070.041069999992</v>
      </c>
      <c r="H45" s="37">
        <v>84093.144009999887</v>
      </c>
      <c r="I45" s="58">
        <v>0.18324321674688315</v>
      </c>
    </row>
    <row r="46" spans="2:9" x14ac:dyDescent="0.25">
      <c r="B46" s="54" t="s">
        <v>85</v>
      </c>
      <c r="C46" s="54" t="s">
        <v>85</v>
      </c>
      <c r="D46" s="37">
        <v>18008.450020000029</v>
      </c>
      <c r="E46" s="37">
        <v>17987.276030000005</v>
      </c>
      <c r="F46" s="58">
        <v>-1.1757808127023223E-3</v>
      </c>
      <c r="G46" s="37">
        <v>91402.171159999998</v>
      </c>
      <c r="H46" s="37">
        <v>80958.102480000045</v>
      </c>
      <c r="I46" s="58">
        <v>-0.11426499554061527</v>
      </c>
    </row>
    <row r="47" spans="2:9" x14ac:dyDescent="0.25">
      <c r="B47" s="54" t="s">
        <v>83</v>
      </c>
      <c r="C47" s="54" t="s">
        <v>84</v>
      </c>
      <c r="D47" s="37">
        <v>10276.332190000001</v>
      </c>
      <c r="E47" s="37">
        <v>18149.046349999997</v>
      </c>
      <c r="F47" s="58">
        <v>0.76610156371365756</v>
      </c>
      <c r="G47" s="37">
        <v>57393.575460000029</v>
      </c>
      <c r="H47" s="37">
        <v>68352.216670000053</v>
      </c>
      <c r="I47" s="58">
        <v>0.19093846518827803</v>
      </c>
    </row>
    <row r="48" spans="2:9" x14ac:dyDescent="0.25">
      <c r="B48" s="54" t="s">
        <v>90</v>
      </c>
      <c r="C48" s="54" t="s">
        <v>91</v>
      </c>
      <c r="D48" s="37">
        <v>34232.91520000001</v>
      </c>
      <c r="E48" s="37">
        <v>15283.257669999999</v>
      </c>
      <c r="F48" s="58">
        <v>-0.55355079809270835</v>
      </c>
      <c r="G48" s="37">
        <v>94739.629829999947</v>
      </c>
      <c r="H48" s="37">
        <v>47942.054029999992</v>
      </c>
      <c r="I48" s="58">
        <v>-0.49395987596714447</v>
      </c>
    </row>
    <row r="49" spans="2:9" x14ac:dyDescent="0.25">
      <c r="B49" s="54" t="s">
        <v>88</v>
      </c>
      <c r="C49" s="54" t="s">
        <v>89</v>
      </c>
      <c r="D49" s="37">
        <v>12909.540560000003</v>
      </c>
      <c r="E49" s="37">
        <v>11703.747180000004</v>
      </c>
      <c r="F49" s="58">
        <v>-9.340327600318557E-2</v>
      </c>
      <c r="G49" s="37">
        <v>52766.75524000002</v>
      </c>
      <c r="H49" s="37">
        <v>46074.199910000032</v>
      </c>
      <c r="I49" s="58">
        <v>-0.12683280030314756</v>
      </c>
    </row>
    <row r="50" spans="2:9" x14ac:dyDescent="0.25">
      <c r="B50" s="54" t="s">
        <v>100</v>
      </c>
      <c r="C50" s="54" t="s">
        <v>101</v>
      </c>
      <c r="D50" s="37">
        <v>10853.65444</v>
      </c>
      <c r="E50" s="37">
        <v>8461.3295399999988</v>
      </c>
      <c r="F50" s="58">
        <v>-0.22041653465429487</v>
      </c>
      <c r="G50" s="37">
        <v>27872.834560000028</v>
      </c>
      <c r="H50" s="37">
        <v>26396.898830000013</v>
      </c>
      <c r="I50" s="58">
        <v>-5.295248055316603E-2</v>
      </c>
    </row>
    <row r="51" spans="2:9" x14ac:dyDescent="0.25">
      <c r="B51" s="54" t="s">
        <v>94</v>
      </c>
      <c r="C51" s="54" t="s">
        <v>95</v>
      </c>
      <c r="D51" s="37">
        <v>3124.12066</v>
      </c>
      <c r="E51" s="37">
        <v>4367.6197000000011</v>
      </c>
      <c r="F51" s="58">
        <v>0.39803169446086667</v>
      </c>
      <c r="G51" s="37">
        <v>17923.230769999995</v>
      </c>
      <c r="H51" s="37">
        <v>20330.459650000012</v>
      </c>
      <c r="I51" s="58">
        <v>0.13430775460578515</v>
      </c>
    </row>
    <row r="52" spans="2:9" x14ac:dyDescent="0.25">
      <c r="B52" s="54" t="s">
        <v>96</v>
      </c>
      <c r="C52" s="54" t="s">
        <v>97</v>
      </c>
      <c r="D52" s="37">
        <v>6052.1864199999973</v>
      </c>
      <c r="E52" s="37">
        <v>3797.141619999999</v>
      </c>
      <c r="F52" s="58">
        <v>-0.37260002311693485</v>
      </c>
      <c r="G52" s="37">
        <v>24393.851269999996</v>
      </c>
      <c r="H52" s="37">
        <v>17210.278999999988</v>
      </c>
      <c r="I52" s="58">
        <v>-0.29448290843826275</v>
      </c>
    </row>
    <row r="53" spans="2:9" x14ac:dyDescent="0.25">
      <c r="B53" s="54" t="s">
        <v>102</v>
      </c>
      <c r="C53" s="54" t="s">
        <v>103</v>
      </c>
      <c r="D53" s="37">
        <v>3730.1842600000009</v>
      </c>
      <c r="E53" s="37">
        <v>2916.2561800000003</v>
      </c>
      <c r="F53" s="58">
        <v>-0.218200502513514</v>
      </c>
      <c r="G53" s="37">
        <v>16859.227530000004</v>
      </c>
      <c r="H53" s="37">
        <v>13918.765599999999</v>
      </c>
      <c r="I53" s="58">
        <v>-0.17441261319758725</v>
      </c>
    </row>
    <row r="54" spans="2:9" x14ac:dyDescent="0.25">
      <c r="B54" s="54" t="s">
        <v>92</v>
      </c>
      <c r="C54" s="54" t="s">
        <v>93</v>
      </c>
      <c r="D54" s="37">
        <v>2150.4303999999993</v>
      </c>
      <c r="E54" s="37">
        <v>2813.7482200000013</v>
      </c>
      <c r="F54" s="58">
        <v>0.3084581672580532</v>
      </c>
      <c r="G54" s="37">
        <v>14780.516519999992</v>
      </c>
      <c r="H54" s="37">
        <v>12697.906479999996</v>
      </c>
      <c r="I54" s="58">
        <v>-0.14090238573069822</v>
      </c>
    </row>
    <row r="55" spans="2:9" x14ac:dyDescent="0.25">
      <c r="B55" s="54" t="s">
        <v>98</v>
      </c>
      <c r="C55" s="54" t="s">
        <v>99</v>
      </c>
      <c r="D55" s="37">
        <v>748.12299000000007</v>
      </c>
      <c r="E55" s="37">
        <v>1720.7799800000003</v>
      </c>
      <c r="F55" s="58">
        <v>1.3001297955032769</v>
      </c>
      <c r="G55" s="37">
        <v>6799.7300100000002</v>
      </c>
      <c r="H55" s="37">
        <v>9103.5840799999969</v>
      </c>
      <c r="I55" s="58">
        <v>0.33881552158862799</v>
      </c>
    </row>
    <row r="56" spans="2:9" x14ac:dyDescent="0.25">
      <c r="B56" s="54" t="s">
        <v>189</v>
      </c>
      <c r="D56" s="37">
        <v>32692.022180000382</v>
      </c>
      <c r="E56" s="37">
        <v>4201.6806100000331</v>
      </c>
      <c r="F56" s="58">
        <v>-0.87147688243737809</v>
      </c>
      <c r="G56" s="37">
        <v>109618.77799999969</v>
      </c>
      <c r="H56" s="37">
        <v>21522.828870002548</v>
      </c>
      <c r="I56" s="58">
        <v>-0.80365746396112347</v>
      </c>
    </row>
    <row r="57" spans="2:9" x14ac:dyDescent="0.25">
      <c r="B57" s="44" t="s">
        <v>110</v>
      </c>
      <c r="C57" s="44"/>
      <c r="D57" s="34">
        <v>849308.48263000022</v>
      </c>
      <c r="E57" s="34">
        <v>832888.98212000052</v>
      </c>
      <c r="F57" s="57">
        <v>-1.9332787609932327E-2</v>
      </c>
      <c r="G57" s="34">
        <v>3077607.8847599984</v>
      </c>
      <c r="H57" s="34">
        <v>3189876.6307400013</v>
      </c>
      <c r="I57" s="57">
        <v>3.6479223534598523E-2</v>
      </c>
    </row>
    <row r="58" spans="2:9" x14ac:dyDescent="0.25">
      <c r="B58" s="54" t="s">
        <v>111</v>
      </c>
      <c r="C58" s="54" t="s">
        <v>112</v>
      </c>
      <c r="D58" s="37">
        <v>272346.77081000002</v>
      </c>
      <c r="E58" s="37">
        <v>184179.20597999997</v>
      </c>
      <c r="F58" s="58">
        <v>-0.323732734439173</v>
      </c>
      <c r="G58" s="37">
        <v>811896.9908400008</v>
      </c>
      <c r="H58" s="37">
        <v>696927.83143999998</v>
      </c>
      <c r="I58" s="58">
        <v>-0.14160559861301125</v>
      </c>
    </row>
    <row r="59" spans="2:9" x14ac:dyDescent="0.25">
      <c r="B59" s="54" t="s">
        <v>113</v>
      </c>
      <c r="C59" s="54" t="s">
        <v>114</v>
      </c>
      <c r="D59" s="37">
        <v>111984.54159999997</v>
      </c>
      <c r="E59" s="37">
        <v>144831.60094000029</v>
      </c>
      <c r="F59" s="58">
        <v>0.29331779967745419</v>
      </c>
      <c r="G59" s="37">
        <v>430076.23919000017</v>
      </c>
      <c r="H59" s="37">
        <v>517050.06376000011</v>
      </c>
      <c r="I59" s="58">
        <v>0.20222885303732491</v>
      </c>
    </row>
    <row r="60" spans="2:9" x14ac:dyDescent="0.25">
      <c r="B60" s="54" t="s">
        <v>117</v>
      </c>
      <c r="C60" s="54" t="s">
        <v>118</v>
      </c>
      <c r="D60" s="37">
        <v>90174.351830000087</v>
      </c>
      <c r="E60" s="37">
        <v>87484.379780000134</v>
      </c>
      <c r="F60" s="58">
        <v>-2.9830788859688002E-2</v>
      </c>
      <c r="G60" s="37">
        <v>333966.90440000012</v>
      </c>
      <c r="H60" s="37">
        <v>357261.46876000019</v>
      </c>
      <c r="I60" s="58">
        <v>6.9751116212699998E-2</v>
      </c>
    </row>
    <row r="61" spans="2:9" x14ac:dyDescent="0.25">
      <c r="B61" s="54" t="s">
        <v>115</v>
      </c>
      <c r="C61" s="54" t="s">
        <v>116</v>
      </c>
      <c r="D61" s="37">
        <v>77699.294140000056</v>
      </c>
      <c r="E61" s="37">
        <v>84367.966759999981</v>
      </c>
      <c r="F61" s="58">
        <v>8.5826682131554297E-2</v>
      </c>
      <c r="G61" s="37">
        <v>378379.13421999844</v>
      </c>
      <c r="H61" s="37">
        <v>341525.06658999977</v>
      </c>
      <c r="I61" s="58">
        <v>-9.7399841315168434E-2</v>
      </c>
    </row>
    <row r="62" spans="2:9" x14ac:dyDescent="0.25">
      <c r="B62" s="54" t="s">
        <v>121</v>
      </c>
      <c r="C62" s="54" t="s">
        <v>122</v>
      </c>
      <c r="D62" s="37">
        <v>29908.812460000001</v>
      </c>
      <c r="E62" s="37">
        <v>33996.880350000014</v>
      </c>
      <c r="F62" s="58">
        <v>0.13668439345318001</v>
      </c>
      <c r="G62" s="37">
        <v>118140.71041999994</v>
      </c>
      <c r="H62" s="37">
        <v>227850.40285000022</v>
      </c>
      <c r="I62" s="58">
        <v>0.9286357940457044</v>
      </c>
    </row>
    <row r="63" spans="2:9" x14ac:dyDescent="0.25">
      <c r="B63" s="54" t="s">
        <v>119</v>
      </c>
      <c r="C63" s="54" t="s">
        <v>120</v>
      </c>
      <c r="D63" s="37">
        <v>52594.515990000022</v>
      </c>
      <c r="E63" s="37">
        <v>31460.574100000013</v>
      </c>
      <c r="F63" s="58">
        <v>-0.40182786155914579</v>
      </c>
      <c r="G63" s="37">
        <v>193766.37412999972</v>
      </c>
      <c r="H63" s="37">
        <v>159805.14311000027</v>
      </c>
      <c r="I63" s="58">
        <v>-0.17526896073936202</v>
      </c>
    </row>
    <row r="64" spans="2:9" x14ac:dyDescent="0.25">
      <c r="B64" s="54" t="s">
        <v>125</v>
      </c>
      <c r="C64" s="54" t="s">
        <v>126</v>
      </c>
      <c r="D64" s="37">
        <v>25622.920340000004</v>
      </c>
      <c r="E64" s="37">
        <v>31561.967970000005</v>
      </c>
      <c r="F64" s="58">
        <v>0.23178652359655269</v>
      </c>
      <c r="G64" s="37">
        <v>102445.15649000001</v>
      </c>
      <c r="H64" s="37">
        <v>124157.63801000002</v>
      </c>
      <c r="I64" s="58">
        <v>0.21194248965903467</v>
      </c>
    </row>
    <row r="65" spans="2:9" x14ac:dyDescent="0.25">
      <c r="B65" s="54" t="s">
        <v>127</v>
      </c>
      <c r="C65" s="54" t="s">
        <v>128</v>
      </c>
      <c r="D65" s="37">
        <v>19063.033030000002</v>
      </c>
      <c r="E65" s="37">
        <v>30854.299900000005</v>
      </c>
      <c r="F65" s="58">
        <v>0.61854096624832855</v>
      </c>
      <c r="G65" s="37">
        <v>85272.574070000061</v>
      </c>
      <c r="H65" s="37">
        <v>106598.10441</v>
      </c>
      <c r="I65" s="58">
        <v>0.25008662600584641</v>
      </c>
    </row>
    <row r="66" spans="2:9" x14ac:dyDescent="0.25">
      <c r="B66" s="54" t="s">
        <v>123</v>
      </c>
      <c r="C66" s="54" t="s">
        <v>124</v>
      </c>
      <c r="D66" s="37">
        <v>32726.575919999996</v>
      </c>
      <c r="E66" s="37">
        <v>23932.21953000002</v>
      </c>
      <c r="F66" s="58">
        <v>-0.26872216670322463</v>
      </c>
      <c r="G66" s="37">
        <v>121907.74073999983</v>
      </c>
      <c r="H66" s="37">
        <v>101698.16143999984</v>
      </c>
      <c r="I66" s="58">
        <v>-0.16577765429270169</v>
      </c>
    </row>
    <row r="67" spans="2:9" x14ac:dyDescent="0.25">
      <c r="B67" s="54" t="s">
        <v>131</v>
      </c>
      <c r="C67" s="54" t="s">
        <v>132</v>
      </c>
      <c r="D67" s="37">
        <v>13781.135369999996</v>
      </c>
      <c r="E67" s="37">
        <v>59161.279419999977</v>
      </c>
      <c r="F67" s="58">
        <v>3.2929176611084978</v>
      </c>
      <c r="G67" s="37">
        <v>62222.861700000023</v>
      </c>
      <c r="H67" s="37">
        <v>99278.375429999985</v>
      </c>
      <c r="I67" s="58">
        <v>0.59552892164713711</v>
      </c>
    </row>
    <row r="68" spans="2:9" x14ac:dyDescent="0.25">
      <c r="B68" s="54" t="s">
        <v>129</v>
      </c>
      <c r="C68" s="54" t="s">
        <v>130</v>
      </c>
      <c r="D68" s="37">
        <v>39196.624379999994</v>
      </c>
      <c r="E68" s="37">
        <v>15340.634779999991</v>
      </c>
      <c r="F68" s="58">
        <v>-0.60862357351804197</v>
      </c>
      <c r="G68" s="37">
        <v>122665.24465999985</v>
      </c>
      <c r="H68" s="37">
        <v>74016.724279999893</v>
      </c>
      <c r="I68" s="58">
        <v>-0.39659579626521424</v>
      </c>
    </row>
    <row r="69" spans="2:9" x14ac:dyDescent="0.25">
      <c r="B69" s="54" t="s">
        <v>133</v>
      </c>
      <c r="C69" s="54" t="s">
        <v>134</v>
      </c>
      <c r="D69" s="37">
        <v>6230.2912499999993</v>
      </c>
      <c r="E69" s="37">
        <v>15384.208720000002</v>
      </c>
      <c r="F69" s="58">
        <v>1.4692599595564662</v>
      </c>
      <c r="G69" s="37">
        <v>22082.572019999996</v>
      </c>
      <c r="H69" s="37">
        <v>44499.98233999998</v>
      </c>
      <c r="I69" s="58">
        <v>1.0151630117948547</v>
      </c>
    </row>
    <row r="70" spans="2:9" x14ac:dyDescent="0.25">
      <c r="B70" s="54" t="s">
        <v>135</v>
      </c>
      <c r="C70" s="54" t="s">
        <v>136</v>
      </c>
      <c r="D70" s="37">
        <v>10140.292440000003</v>
      </c>
      <c r="E70" s="37">
        <v>10850.905839999996</v>
      </c>
      <c r="F70" s="58">
        <v>7.0078195890767886E-2</v>
      </c>
      <c r="G70" s="37">
        <v>35438.802939999972</v>
      </c>
      <c r="H70" s="37">
        <v>42978.207720000035</v>
      </c>
      <c r="I70" s="58">
        <v>0.21274434107621323</v>
      </c>
    </row>
    <row r="71" spans="2:9" x14ac:dyDescent="0.25">
      <c r="B71" s="54" t="s">
        <v>137</v>
      </c>
      <c r="C71" s="54" t="s">
        <v>138</v>
      </c>
      <c r="D71" s="37">
        <v>6936.0057500000021</v>
      </c>
      <c r="E71" s="37">
        <v>6253.7251599999972</v>
      </c>
      <c r="F71" s="58">
        <v>-9.8367938925080139E-2</v>
      </c>
      <c r="G71" s="37">
        <v>39192.070469999999</v>
      </c>
      <c r="H71" s="37">
        <v>35574.566980000003</v>
      </c>
      <c r="I71" s="58">
        <v>-9.2301923491616839E-2</v>
      </c>
    </row>
    <row r="72" spans="2:9" x14ac:dyDescent="0.25">
      <c r="B72" s="54" t="s">
        <v>139</v>
      </c>
      <c r="C72" s="54" t="s">
        <v>140</v>
      </c>
      <c r="D72" s="37">
        <v>15506.328569999992</v>
      </c>
      <c r="E72" s="37">
        <v>5997.3191100000031</v>
      </c>
      <c r="F72" s="58">
        <v>-0.61323410097197462</v>
      </c>
      <c r="G72" s="37">
        <v>33399.371739999995</v>
      </c>
      <c r="H72" s="37">
        <v>27668.62713999999</v>
      </c>
      <c r="I72" s="58">
        <v>-0.17158240713662018</v>
      </c>
    </row>
    <row r="73" spans="2:9" x14ac:dyDescent="0.25">
      <c r="B73" s="54" t="s">
        <v>141</v>
      </c>
      <c r="C73" s="54" t="s">
        <v>142</v>
      </c>
      <c r="D73" s="37">
        <v>4927.9890099999984</v>
      </c>
      <c r="E73" s="37">
        <v>5388.5345300000035</v>
      </c>
      <c r="F73" s="58">
        <v>9.345506231151382E-2</v>
      </c>
      <c r="G73" s="37">
        <v>14473.679420000004</v>
      </c>
      <c r="H73" s="37">
        <v>18448.332239999985</v>
      </c>
      <c r="I73" s="58">
        <v>0.27461246754627788</v>
      </c>
    </row>
    <row r="74" spans="2:9" x14ac:dyDescent="0.25">
      <c r="B74" s="54" t="s">
        <v>147</v>
      </c>
      <c r="C74" s="54" t="s">
        <v>148</v>
      </c>
      <c r="D74" s="37">
        <v>2748.3649599999985</v>
      </c>
      <c r="E74" s="37">
        <v>5883.7466400000021</v>
      </c>
      <c r="F74" s="58">
        <v>1.1408170769285333</v>
      </c>
      <c r="G74" s="37">
        <v>6725.7829899999997</v>
      </c>
      <c r="H74" s="37">
        <v>14827.0615</v>
      </c>
      <c r="I74" s="58">
        <v>1.2045108386703984</v>
      </c>
    </row>
    <row r="75" spans="2:9" x14ac:dyDescent="0.25">
      <c r="B75" s="54" t="s">
        <v>143</v>
      </c>
      <c r="C75" s="54" t="s">
        <v>144</v>
      </c>
      <c r="D75" s="37">
        <v>682.2425300000001</v>
      </c>
      <c r="E75" s="37">
        <v>2266.40247</v>
      </c>
      <c r="F75" s="58">
        <v>2.3219894250802566</v>
      </c>
      <c r="G75" s="37">
        <v>4692.2270799999997</v>
      </c>
      <c r="H75" s="37">
        <v>9190.4993500000019</v>
      </c>
      <c r="I75" s="58">
        <v>0.95866465823303726</v>
      </c>
    </row>
    <row r="76" spans="2:9" x14ac:dyDescent="0.25">
      <c r="B76" s="175" t="s">
        <v>190</v>
      </c>
      <c r="C76" s="175"/>
      <c r="D76" s="37">
        <v>4926.0622800001065</v>
      </c>
      <c r="E76" s="37">
        <v>7315.7545700003329</v>
      </c>
      <c r="F76" s="58">
        <v>0.48511207414133117</v>
      </c>
      <c r="G76" s="37">
        <v>16687.772790000068</v>
      </c>
      <c r="H76" s="37">
        <v>24115.053040001902</v>
      </c>
      <c r="I76" s="58">
        <v>0.44507318882316849</v>
      </c>
    </row>
    <row r="77" spans="2:9" x14ac:dyDescent="0.25">
      <c r="B77" s="175" t="s">
        <v>152</v>
      </c>
      <c r="C77" s="175"/>
      <c r="D77" s="37">
        <v>817196.15266000025</v>
      </c>
      <c r="E77" s="37">
        <v>786511.60655000072</v>
      </c>
      <c r="F77" s="58">
        <v>-3.7548568982025098E-2</v>
      </c>
      <c r="G77" s="37">
        <v>2933432.2103099986</v>
      </c>
      <c r="H77" s="37">
        <v>3023471.3103900021</v>
      </c>
      <c r="I77" s="58">
        <v>3.0694113115533141E-2</v>
      </c>
    </row>
    <row r="78" spans="2:9" x14ac:dyDescent="0.25">
      <c r="B78" s="54" t="s">
        <v>153</v>
      </c>
      <c r="C78" s="54" t="s">
        <v>154</v>
      </c>
      <c r="D78" s="37">
        <v>19966.566469999994</v>
      </c>
      <c r="E78" s="37">
        <v>15778.339139999996</v>
      </c>
      <c r="F78" s="58">
        <v>-0.20976202074066463</v>
      </c>
      <c r="G78" s="37">
        <v>83943.328099999941</v>
      </c>
      <c r="H78" s="37">
        <v>83537.766220000063</v>
      </c>
      <c r="I78" s="58">
        <v>-4.831377182433606E-3</v>
      </c>
    </row>
    <row r="79" spans="2:9" x14ac:dyDescent="0.25">
      <c r="B79" s="54" t="s">
        <v>155</v>
      </c>
      <c r="C79" s="54" t="s">
        <v>156</v>
      </c>
      <c r="D79" s="37">
        <v>5468.7543500000065</v>
      </c>
      <c r="E79" s="37">
        <v>23534.019660000005</v>
      </c>
      <c r="F79" s="58">
        <v>3.3033601719557906</v>
      </c>
      <c r="G79" s="37">
        <v>25577.045559999984</v>
      </c>
      <c r="H79" s="37">
        <v>51454.481569999996</v>
      </c>
      <c r="I79" s="58">
        <v>1.0117445327801977</v>
      </c>
    </row>
    <row r="80" spans="2:9" x14ac:dyDescent="0.25">
      <c r="B80" s="54" t="s">
        <v>159</v>
      </c>
      <c r="C80" s="54" t="s">
        <v>160</v>
      </c>
      <c r="D80" s="37">
        <v>5231.4345500000018</v>
      </c>
      <c r="E80" s="37">
        <v>5751.6353399999998</v>
      </c>
      <c r="F80" s="58">
        <v>9.943750323704191E-2</v>
      </c>
      <c r="G80" s="37">
        <v>25356.363640000007</v>
      </c>
      <c r="H80" s="37">
        <v>16512.421889999998</v>
      </c>
      <c r="I80" s="58">
        <v>-0.34878588568782676</v>
      </c>
    </row>
    <row r="81" spans="2:10" x14ac:dyDescent="0.25">
      <c r="B81" s="54" t="s">
        <v>157</v>
      </c>
      <c r="C81" s="54" t="s">
        <v>158</v>
      </c>
      <c r="D81" s="37">
        <v>577.46206000000006</v>
      </c>
      <c r="E81" s="37">
        <v>387.35951</v>
      </c>
      <c r="F81" s="58">
        <v>-0.32920353243639944</v>
      </c>
      <c r="G81" s="37">
        <v>1206.76731</v>
      </c>
      <c r="H81" s="37">
        <v>11002.748679999995</v>
      </c>
      <c r="I81" s="58">
        <v>8.1175395528405527</v>
      </c>
    </row>
    <row r="82" spans="2:10" x14ac:dyDescent="0.25">
      <c r="B82" s="54" t="s">
        <v>189</v>
      </c>
      <c r="D82" s="37">
        <v>868.11253999995984</v>
      </c>
      <c r="E82" s="37">
        <v>926.02191999979846</v>
      </c>
      <c r="F82" s="58">
        <v>6.6707226691877189E-2</v>
      </c>
      <c r="G82" s="37">
        <v>8092.169839999885</v>
      </c>
      <c r="H82" s="37">
        <v>3897.9019899991854</v>
      </c>
      <c r="I82" s="58">
        <v>-0.51831189074508588</v>
      </c>
    </row>
    <row r="83" spans="2:10" x14ac:dyDescent="0.25">
      <c r="B83" s="44" t="s">
        <v>161</v>
      </c>
      <c r="C83" s="44"/>
      <c r="D83" s="34">
        <v>23837.611359999995</v>
      </c>
      <c r="E83" s="34">
        <v>34027.668830000031</v>
      </c>
      <c r="F83" s="57">
        <v>0.4274781275736026</v>
      </c>
      <c r="G83" s="34">
        <v>104130.55003999994</v>
      </c>
      <c r="H83" s="34">
        <v>124374.15673000015</v>
      </c>
      <c r="I83" s="57">
        <v>0.19440602860758899</v>
      </c>
    </row>
    <row r="84" spans="2:10" x14ac:dyDescent="0.25">
      <c r="B84" s="54" t="s">
        <v>162</v>
      </c>
      <c r="C84" s="54" t="s">
        <v>163</v>
      </c>
      <c r="D84" s="37">
        <v>12221.214549999993</v>
      </c>
      <c r="E84" s="37">
        <v>27804.140840000029</v>
      </c>
      <c r="F84" s="58">
        <v>1.2750718209099803</v>
      </c>
      <c r="G84" s="37">
        <v>71814.801169999948</v>
      </c>
      <c r="H84" s="37">
        <v>100924.50095000013</v>
      </c>
      <c r="I84" s="58">
        <v>0.40534401412727888</v>
      </c>
    </row>
    <row r="85" spans="2:10" x14ac:dyDescent="0.25">
      <c r="B85" s="54" t="s">
        <v>164</v>
      </c>
      <c r="C85" s="54" t="s">
        <v>165</v>
      </c>
      <c r="D85" s="37">
        <v>11605.550580000003</v>
      </c>
      <c r="E85" s="37">
        <v>6153.4576000000006</v>
      </c>
      <c r="F85" s="58">
        <v>-0.4697832250540242</v>
      </c>
      <c r="G85" s="37">
        <v>32148.944410000011</v>
      </c>
      <c r="H85" s="37">
        <v>23169.683630000014</v>
      </c>
      <c r="I85" s="58">
        <v>-0.27930188517191173</v>
      </c>
    </row>
    <row r="86" spans="2:10" x14ac:dyDescent="0.25">
      <c r="B86" s="54" t="s">
        <v>189</v>
      </c>
      <c r="D86" s="37">
        <v>10.846229999999196</v>
      </c>
      <c r="E86" s="37">
        <v>70.07039000000168</v>
      </c>
      <c r="F86" s="58">
        <v>5.4603452075059149</v>
      </c>
      <c r="G86" s="37">
        <v>166.80445999998483</v>
      </c>
      <c r="H86" s="37">
        <v>279.97215000000142</v>
      </c>
      <c r="I86" s="58">
        <v>0.67844522862294498</v>
      </c>
    </row>
    <row r="87" spans="2:10" x14ac:dyDescent="0.25">
      <c r="B87" s="54" t="s">
        <v>204</v>
      </c>
      <c r="D87" s="37">
        <v>54719.831970000043</v>
      </c>
      <c r="E87" s="37">
        <v>58549.046640000102</v>
      </c>
      <c r="F87" s="58">
        <v>6.9978553152345441E-2</v>
      </c>
      <c r="G87" s="37">
        <v>207619.83753999995</v>
      </c>
      <c r="H87" s="37">
        <v>208666.44962999923</v>
      </c>
      <c r="I87" s="58">
        <v>5.0410023550742939E-3</v>
      </c>
    </row>
    <row r="88" spans="2:10" x14ac:dyDescent="0.25">
      <c r="B88" s="33" t="s">
        <v>167</v>
      </c>
      <c r="C88" s="33"/>
      <c r="D88" s="47">
        <v>4770660.9145000018</v>
      </c>
      <c r="E88" s="47">
        <v>4175559.4433200038</v>
      </c>
      <c r="F88" s="62">
        <v>-0.12474193447101632</v>
      </c>
      <c r="G88" s="47">
        <v>19071684.406679988</v>
      </c>
      <c r="H88" s="47">
        <v>16700962.132089993</v>
      </c>
      <c r="I88" s="62">
        <v>-0.12430586748591714</v>
      </c>
    </row>
    <row r="89" spans="2:10" x14ac:dyDescent="0.25">
      <c r="B89" s="54" t="s">
        <v>176</v>
      </c>
      <c r="D89" s="37"/>
      <c r="E89" s="37"/>
      <c r="F89" s="37"/>
      <c r="G89" s="37"/>
      <c r="H89" s="37"/>
    </row>
    <row r="90" spans="2:10" x14ac:dyDescent="0.25">
      <c r="B90" s="54" t="s">
        <v>177</v>
      </c>
    </row>
    <row r="91" spans="2:10" x14ac:dyDescent="0.25">
      <c r="B91" s="54" t="s">
        <v>205</v>
      </c>
    </row>
    <row r="95" spans="2:10" x14ac:dyDescent="0.25">
      <c r="D95" s="63"/>
      <c r="E95" s="63"/>
      <c r="F95" s="63"/>
      <c r="G95" s="63"/>
      <c r="H95" s="63"/>
      <c r="I95" s="63"/>
      <c r="J95" s="63"/>
    </row>
  </sheetData>
  <mergeCells count="4">
    <mergeCell ref="B3:I3"/>
    <mergeCell ref="B4:C4"/>
    <mergeCell ref="B76:C76"/>
    <mergeCell ref="B77:C77"/>
  </mergeCells>
  <pageMargins left="0.7" right="0.7" top="0.75" bottom="0.75" header="0.3" footer="0.3"/>
  <pageSetup paperSize="18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diciembre</vt:lpstr>
      <vt:lpstr>noviembre</vt:lpstr>
      <vt:lpstr>octubre</vt:lpstr>
      <vt:lpstr>septiembre</vt:lpstr>
      <vt:lpstr>agosto</vt:lpstr>
      <vt:lpstr>julio</vt:lpstr>
      <vt:lpstr>junio</vt:lpstr>
      <vt:lpstr>mayo</vt:lpstr>
      <vt:lpstr>abril</vt:lpstr>
      <vt:lpstr>marzo</vt:lpstr>
      <vt:lpstr>febrero</vt:lpstr>
      <vt:lpstr>enero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Rey Garcia</dc:creator>
  <cp:lastModifiedBy>Andrea Braun Cirano</cp:lastModifiedBy>
  <dcterms:created xsi:type="dcterms:W3CDTF">2016-03-01T12:25:55Z</dcterms:created>
  <dcterms:modified xsi:type="dcterms:W3CDTF">2018-10-09T13:04:48Z</dcterms:modified>
</cp:coreProperties>
</file>