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1.ESTUDIOS\DATOS PAGINA WEB\01_HISTORICOS\2018\"/>
    </mc:Choice>
  </mc:AlternateContent>
  <bookViews>
    <workbookView xWindow="0" yWindow="0" windowWidth="20490" windowHeight="9045"/>
  </bookViews>
  <sheets>
    <sheet name="Junio" sheetId="7" r:id="rId1"/>
    <sheet name="Mayo" sheetId="6" r:id="rId2"/>
    <sheet name="Abril" sheetId="5" r:id="rId3"/>
    <sheet name="Marzo" sheetId="4" r:id="rId4"/>
    <sheet name="Febrero" sheetId="3" r:id="rId5"/>
    <sheet name="Enero" sheetId="2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7" i="7" l="1"/>
  <c r="E47" i="7"/>
  <c r="D47" i="7"/>
  <c r="F47" i="7"/>
  <c r="G47" i="7"/>
  <c r="C47" i="7"/>
  <c r="H35" i="7"/>
  <c r="E35" i="7"/>
  <c r="D35" i="7"/>
  <c r="F35" i="7"/>
  <c r="G35" i="7"/>
  <c r="C35" i="7"/>
  <c r="H23" i="7"/>
  <c r="E23" i="7"/>
  <c r="D23" i="7"/>
  <c r="F23" i="7"/>
  <c r="G23" i="7"/>
  <c r="C23" i="7"/>
  <c r="H11" i="7"/>
  <c r="E11" i="7"/>
  <c r="D11" i="7"/>
  <c r="F11" i="7"/>
  <c r="G11" i="7"/>
  <c r="C11" i="7"/>
  <c r="D51" i="7"/>
  <c r="F51" i="7"/>
  <c r="G51" i="7"/>
  <c r="H51" i="7" s="1"/>
  <c r="C51" i="7"/>
  <c r="E51" i="7" l="1"/>
  <c r="H50" i="3"/>
  <c r="G50" i="3"/>
  <c r="E50" i="3"/>
  <c r="D50" i="3"/>
  <c r="H46" i="3"/>
  <c r="G46" i="3"/>
  <c r="E46" i="3"/>
  <c r="D46" i="3"/>
  <c r="H34" i="3"/>
  <c r="G34" i="3"/>
  <c r="E34" i="3"/>
  <c r="D34" i="3"/>
  <c r="H22" i="3"/>
  <c r="G22" i="3"/>
  <c r="E22" i="3"/>
  <c r="D22" i="3"/>
  <c r="H10" i="3"/>
  <c r="G10" i="3"/>
  <c r="E10" i="3"/>
  <c r="D10" i="3"/>
  <c r="I22" i="3" l="1"/>
  <c r="I34" i="3"/>
  <c r="F22" i="3"/>
  <c r="F46" i="3"/>
  <c r="F10" i="3"/>
  <c r="I46" i="3"/>
  <c r="F34" i="3"/>
  <c r="I50" i="3"/>
  <c r="I10" i="3"/>
  <c r="F50" i="3"/>
</calcChain>
</file>

<file path=xl/sharedStrings.xml><?xml version="1.0" encoding="utf-8"?>
<sst xmlns="http://schemas.openxmlformats.org/spreadsheetml/2006/main" count="366" uniqueCount="123">
  <si>
    <t>País</t>
  </si>
  <si>
    <t>América</t>
  </si>
  <si>
    <t>Brasil</t>
  </si>
  <si>
    <t>Argentina</t>
  </si>
  <si>
    <t>Ecuador</t>
  </si>
  <si>
    <t>Colombia</t>
  </si>
  <si>
    <t>Total América</t>
  </si>
  <si>
    <t>Asia</t>
  </si>
  <si>
    <t>China</t>
  </si>
  <si>
    <t>Corea Del Sur</t>
  </si>
  <si>
    <t>India</t>
  </si>
  <si>
    <t>Vietnam</t>
  </si>
  <si>
    <t>Malasia</t>
  </si>
  <si>
    <t>Israel</t>
  </si>
  <si>
    <t>Total Asia</t>
  </si>
  <si>
    <t>Europa</t>
  </si>
  <si>
    <t>Alemania</t>
  </si>
  <si>
    <t>Italia</t>
  </si>
  <si>
    <t>Francia</t>
  </si>
  <si>
    <t>Holanda</t>
  </si>
  <si>
    <t>Suiza</t>
  </si>
  <si>
    <t>Total Europa</t>
  </si>
  <si>
    <t>Oceanía</t>
  </si>
  <si>
    <t>Australia</t>
  </si>
  <si>
    <t>Total Oceanía</t>
  </si>
  <si>
    <t>TOTAL GENERAL</t>
  </si>
  <si>
    <t>Total África</t>
  </si>
  <si>
    <t>México</t>
  </si>
  <si>
    <t>Perú</t>
  </si>
  <si>
    <t>Canadá</t>
  </si>
  <si>
    <t>Estados Unidos</t>
  </si>
  <si>
    <t>África</t>
  </si>
  <si>
    <t>Sudáfrica</t>
  </si>
  <si>
    <t>Japón</t>
  </si>
  <si>
    <t>España</t>
  </si>
  <si>
    <t>Bélgica</t>
  </si>
  <si>
    <t>Costa De Marfil</t>
  </si>
  <si>
    <t>Ghana</t>
  </si>
  <si>
    <t>Angola</t>
  </si>
  <si>
    <t>Bolivia</t>
  </si>
  <si>
    <t>Costa Rica</t>
  </si>
  <si>
    <t>Rusia</t>
  </si>
  <si>
    <t>Finlandia</t>
  </si>
  <si>
    <r>
      <rPr>
        <b/>
        <sz val="9"/>
        <color indexed="8"/>
        <rFont val="Calibri"/>
        <family val="2"/>
        <scheme val="minor"/>
      </rPr>
      <t>Fuente</t>
    </r>
    <r>
      <rPr>
        <sz val="9"/>
        <color indexed="8"/>
        <rFont val="Calibri"/>
        <family val="2"/>
        <scheme val="minor"/>
      </rPr>
      <t>: Declaraciones de salida a título definitivo, ajustadas con las Solicitudes de Modificación de Documento Aduanero y el Informe de Variación del Valor hasta la fecha del proceso</t>
    </r>
  </si>
  <si>
    <t>Taiwán</t>
  </si>
  <si>
    <t>Continente</t>
  </si>
  <si>
    <t>EXPORTACIONES (MONTO FOB EN MILES DE DÓLARES)</t>
  </si>
  <si>
    <t>Enero - 2017</t>
  </si>
  <si>
    <t>Enero - 2018</t>
  </si>
  <si>
    <t>%Variación</t>
  </si>
  <si>
    <t>Mozambique</t>
  </si>
  <si>
    <t>-</t>
  </si>
  <si>
    <t>Otros paises</t>
  </si>
  <si>
    <t>Thailandia</t>
  </si>
  <si>
    <t>Terr.Brit.En Asia</t>
  </si>
  <si>
    <t>Inglaterra</t>
  </si>
  <si>
    <t xml:space="preserve">Oceanía </t>
  </si>
  <si>
    <t>Nueva Zelanda</t>
  </si>
  <si>
    <t>Pais</t>
  </si>
  <si>
    <t>Febrero - 2017</t>
  </si>
  <si>
    <t>Febrero - 2018</t>
  </si>
  <si>
    <t>% Variación</t>
  </si>
  <si>
    <t>Ene - Feb 2017</t>
  </si>
  <si>
    <t>Ene - Feb 2018</t>
  </si>
  <si>
    <t>Nigeria</t>
  </si>
  <si>
    <t>Omán</t>
  </si>
  <si>
    <t>Bulgaria</t>
  </si>
  <si>
    <t>Total Oceania</t>
  </si>
  <si>
    <r>
      <rPr>
        <b/>
        <sz val="9"/>
        <color indexed="8"/>
        <rFont val="Calibri"/>
        <family val="2"/>
        <scheme val="minor"/>
      </rPr>
      <t>Preparado por</t>
    </r>
    <r>
      <rPr>
        <sz val="9"/>
        <color indexed="8"/>
        <rFont val="Calibri"/>
        <family val="2"/>
        <scheme val="minor"/>
      </rPr>
      <t>: Subdepartamento de Estadísticas y Estudios, Departamento de Estudios, Dirección Nacional de Aduanas</t>
    </r>
  </si>
  <si>
    <t>Otros destinos</t>
  </si>
  <si>
    <t>EXPORTACIONES (MONTO FOB EN MILES DE DOLARES)</t>
  </si>
  <si>
    <t>Continente / País</t>
  </si>
  <si>
    <t>marzo de 2017</t>
  </si>
  <si>
    <t>marzo de 2018</t>
  </si>
  <si>
    <t>ene - mar 2017</t>
  </si>
  <si>
    <t>ene - mar 2018</t>
  </si>
  <si>
    <t>Africa</t>
  </si>
  <si>
    <t>Sudafrica</t>
  </si>
  <si>
    <t>Costa de Marfil</t>
  </si>
  <si>
    <t>Otros Países</t>
  </si>
  <si>
    <t>America</t>
  </si>
  <si>
    <t>Estados Unidos de America</t>
  </si>
  <si>
    <t>Peru</t>
  </si>
  <si>
    <t>Canada</t>
  </si>
  <si>
    <t>Mexico</t>
  </si>
  <si>
    <t>Japon</t>
  </si>
  <si>
    <t>Corea del Sur</t>
  </si>
  <si>
    <t>Taiwan</t>
  </si>
  <si>
    <t>Hong Kong (Region administrativa especial de China)</t>
  </si>
  <si>
    <t>Oman</t>
  </si>
  <si>
    <t>Espana</t>
  </si>
  <si>
    <t>Reino Unido</t>
  </si>
  <si>
    <t>Belgica</t>
  </si>
  <si>
    <t>Oceania</t>
  </si>
  <si>
    <t>Nueva Zelandia</t>
  </si>
  <si>
    <t>Total general</t>
  </si>
  <si>
    <t>Fuente: Declaraciones de salida a título definitivo, ajustadas con las Solicitudes de Modificación de Documento Aduanero y el Informe de Variación del Valor hasta la fecha del proceso.</t>
  </si>
  <si>
    <t>Preparado por: Departamento de Estudios, Dirección Nacional de Aduanas</t>
  </si>
  <si>
    <t>abril de 2017</t>
  </si>
  <si>
    <t>abril de 2018</t>
  </si>
  <si>
    <t>ene - abr 2017</t>
  </si>
  <si>
    <t>ene - abr 2018</t>
  </si>
  <si>
    <t>Mayo 2017</t>
  </si>
  <si>
    <t>Mayo 2018</t>
  </si>
  <si>
    <t>Ene-May 2017</t>
  </si>
  <si>
    <t>Ene -May 2018</t>
  </si>
  <si>
    <t>Continente/Pais</t>
  </si>
  <si>
    <t xml:space="preserve">Asia </t>
  </si>
  <si>
    <t>OTROS DESTINOS</t>
  </si>
  <si>
    <t>TOTAL EUROPA</t>
  </si>
  <si>
    <t>Turquía</t>
  </si>
  <si>
    <t>TOTAL OCEANIA</t>
  </si>
  <si>
    <t>TOTAL ASIA</t>
  </si>
  <si>
    <t>Arabia Saudita</t>
  </si>
  <si>
    <t>TOTAL AMERICA</t>
  </si>
  <si>
    <t>% VARIACIÓN</t>
  </si>
  <si>
    <t>ENE - JUN 2018</t>
  </si>
  <si>
    <t>ENE -JUN 2017</t>
  </si>
  <si>
    <t>JUNIO 2018</t>
  </si>
  <si>
    <t>JUNIO 2017</t>
  </si>
  <si>
    <t>PAIS DE DESTINO</t>
  </si>
  <si>
    <t>Otros Paises</t>
  </si>
  <si>
    <t>TOTAL AFRICA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</si>
</sst>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-* #,##0.0_-;\-* #,##0.0_-;_-* &quot;-&quot;??_-;_-@_-"/>
    <numFmt numFmtId="165" formatCode="0.0%"/>
    <numFmt numFmtId="166" formatCode="_-* #,##0.0_-;\-* #,##0.0_-;_-* &quot;-&quot;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9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theme="0" tint="-0.14999847407452621"/>
      </patternFill>
    </fill>
    <fill>
      <patternFill patternType="solid">
        <fgColor theme="4" tint="0.79998168889431442"/>
        <bgColor indexed="64"/>
      </patternFill>
    </fill>
  </fills>
  <borders count="2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10">
    <xf numFmtId="0" fontId="0" fillId="0" borderId="0"/>
    <xf numFmtId="0" fontId="3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82">
    <xf numFmtId="0" fontId="0" fillId="0" borderId="0" xfId="0"/>
    <xf numFmtId="0" fontId="0" fillId="2" borderId="0" xfId="0" applyFill="1"/>
    <xf numFmtId="0" fontId="0" fillId="2" borderId="13" xfId="0" applyFill="1" applyBorder="1"/>
    <xf numFmtId="164" fontId="0" fillId="2" borderId="1" xfId="0" applyNumberFormat="1" applyFill="1" applyBorder="1"/>
    <xf numFmtId="9" fontId="0" fillId="2" borderId="2" xfId="8" applyFont="1" applyFill="1" applyBorder="1" applyAlignment="1">
      <alignment horizontal="center"/>
    </xf>
    <xf numFmtId="0" fontId="0" fillId="2" borderId="3" xfId="0" applyFill="1" applyBorder="1"/>
    <xf numFmtId="164" fontId="0" fillId="2" borderId="0" xfId="0" applyNumberFormat="1" applyFill="1" applyBorder="1"/>
    <xf numFmtId="9" fontId="0" fillId="2" borderId="4" xfId="8" applyFont="1" applyFill="1" applyBorder="1" applyAlignment="1">
      <alignment horizontal="center"/>
    </xf>
    <xf numFmtId="0" fontId="2" fillId="2" borderId="3" xfId="0" applyFont="1" applyFill="1" applyBorder="1"/>
    <xf numFmtId="164" fontId="2" fillId="2" borderId="0" xfId="0" applyNumberFormat="1" applyFont="1" applyFill="1" applyBorder="1"/>
    <xf numFmtId="9" fontId="2" fillId="2" borderId="4" xfId="8" applyFont="1" applyFill="1" applyBorder="1" applyAlignment="1">
      <alignment horizontal="center"/>
    </xf>
    <xf numFmtId="0" fontId="2" fillId="2" borderId="15" xfId="0" applyFont="1" applyFill="1" applyBorder="1"/>
    <xf numFmtId="164" fontId="2" fillId="2" borderId="16" xfId="0" applyNumberFormat="1" applyFont="1" applyFill="1" applyBorder="1"/>
    <xf numFmtId="9" fontId="2" fillId="2" borderId="17" xfId="8" applyFont="1" applyFill="1" applyBorder="1" applyAlignment="1">
      <alignment horizontal="center"/>
    </xf>
    <xf numFmtId="164" fontId="0" fillId="2" borderId="0" xfId="0" applyNumberFormat="1" applyFill="1"/>
    <xf numFmtId="9" fontId="0" fillId="2" borderId="1" xfId="8" applyFont="1" applyFill="1" applyBorder="1" applyAlignment="1">
      <alignment horizontal="center"/>
    </xf>
    <xf numFmtId="9" fontId="0" fillId="2" borderId="0" xfId="8" applyFont="1" applyFill="1" applyBorder="1" applyAlignment="1">
      <alignment horizontal="center"/>
    </xf>
    <xf numFmtId="9" fontId="2" fillId="2" borderId="0" xfId="8" applyFont="1" applyFill="1" applyBorder="1" applyAlignment="1">
      <alignment horizontal="center"/>
    </xf>
    <xf numFmtId="9" fontId="2" fillId="2" borderId="16" xfId="8" applyFont="1" applyFill="1" applyBorder="1" applyAlignment="1">
      <alignment horizontal="center"/>
    </xf>
    <xf numFmtId="165" fontId="2" fillId="2" borderId="4" xfId="8" applyNumberFormat="1" applyFont="1" applyFill="1" applyBorder="1" applyAlignment="1">
      <alignment horizontal="center"/>
    </xf>
    <xf numFmtId="0" fontId="4" fillId="2" borderId="0" xfId="0" applyFont="1" applyFill="1"/>
    <xf numFmtId="166" fontId="0" fillId="2" borderId="0" xfId="0" applyNumberFormat="1" applyFill="1"/>
    <xf numFmtId="0" fontId="2" fillId="3" borderId="19" xfId="0" applyFont="1" applyFill="1" applyBorder="1"/>
    <xf numFmtId="9" fontId="2" fillId="3" borderId="19" xfId="0" applyNumberFormat="1" applyFont="1" applyFill="1" applyBorder="1"/>
    <xf numFmtId="0" fontId="2" fillId="4" borderId="19" xfId="0" applyFont="1" applyFill="1" applyBorder="1"/>
    <xf numFmtId="0" fontId="2" fillId="3" borderId="20" xfId="0" applyFont="1" applyFill="1" applyBorder="1" applyAlignment="1">
      <alignment horizontal="left"/>
    </xf>
    <xf numFmtId="4" fontId="2" fillId="3" borderId="20" xfId="0" applyNumberFormat="1" applyFont="1" applyFill="1" applyBorder="1"/>
    <xf numFmtId="9" fontId="2" fillId="3" borderId="20" xfId="0" applyNumberFormat="1" applyFont="1" applyFill="1" applyBorder="1"/>
    <xf numFmtId="0" fontId="6" fillId="5" borderId="0" xfId="1" applyFont="1" applyFill="1"/>
    <xf numFmtId="0" fontId="6" fillId="5" borderId="0" xfId="1" quotePrefix="1" applyFont="1" applyFill="1"/>
    <xf numFmtId="164" fontId="6" fillId="5" borderId="0" xfId="9" applyNumberFormat="1" applyFont="1" applyFill="1"/>
    <xf numFmtId="9" fontId="2" fillId="5" borderId="0" xfId="3" applyFont="1" applyFill="1" applyAlignment="1">
      <alignment horizontal="center"/>
    </xf>
    <xf numFmtId="9" fontId="2" fillId="5" borderId="0" xfId="3" applyFont="1" applyFill="1"/>
    <xf numFmtId="0" fontId="3" fillId="2" borderId="0" xfId="1" applyFill="1"/>
    <xf numFmtId="0" fontId="6" fillId="2" borderId="0" xfId="1" applyFont="1" applyFill="1"/>
    <xf numFmtId="164" fontId="6" fillId="2" borderId="0" xfId="9" applyNumberFormat="1" applyFont="1" applyFill="1"/>
    <xf numFmtId="9" fontId="2" fillId="2" borderId="0" xfId="3" applyFont="1" applyFill="1" applyAlignment="1">
      <alignment horizontal="center"/>
    </xf>
    <xf numFmtId="9" fontId="2" fillId="2" borderId="0" xfId="3" applyFont="1" applyFill="1"/>
    <xf numFmtId="164" fontId="3" fillId="2" borderId="0" xfId="9" applyNumberFormat="1" applyFont="1" applyFill="1"/>
    <xf numFmtId="9" fontId="0" fillId="2" borderId="0" xfId="3" applyFont="1" applyFill="1" applyAlignment="1">
      <alignment horizontal="center"/>
    </xf>
    <xf numFmtId="9" fontId="0" fillId="2" borderId="0" xfId="3" applyFont="1" applyFill="1"/>
    <xf numFmtId="9" fontId="3" fillId="2" borderId="0" xfId="8" applyFont="1" applyFill="1" applyAlignment="1">
      <alignment horizontal="center"/>
    </xf>
    <xf numFmtId="9" fontId="3" fillId="2" borderId="0" xfId="8" applyFont="1" applyFill="1"/>
    <xf numFmtId="0" fontId="2" fillId="2" borderId="19" xfId="0" applyFont="1" applyFill="1" applyBorder="1" applyAlignment="1">
      <alignment horizontal="left"/>
    </xf>
    <xf numFmtId="4" fontId="2" fillId="2" borderId="19" xfId="0" applyNumberFormat="1" applyFont="1" applyFill="1" applyBorder="1"/>
    <xf numFmtId="9" fontId="2" fillId="2" borderId="19" xfId="0" applyNumberFormat="1" applyFont="1" applyFill="1" applyBorder="1"/>
    <xf numFmtId="0" fontId="0" fillId="2" borderId="0" xfId="0" applyFill="1" applyAlignment="1">
      <alignment horizontal="left" indent="1"/>
    </xf>
    <xf numFmtId="4" fontId="0" fillId="2" borderId="0" xfId="0" applyNumberFormat="1" applyFill="1"/>
    <xf numFmtId="9" fontId="0" fillId="2" borderId="0" xfId="0" applyNumberFormat="1" applyFill="1"/>
    <xf numFmtId="0" fontId="0" fillId="2" borderId="0" xfId="0" applyNumberFormat="1" applyFill="1"/>
    <xf numFmtId="0" fontId="2" fillId="5" borderId="11" xfId="0" applyFont="1" applyFill="1" applyBorder="1"/>
    <xf numFmtId="0" fontId="2" fillId="5" borderId="8" xfId="0" applyFont="1" applyFill="1" applyBorder="1"/>
    <xf numFmtId="0" fontId="2" fillId="5" borderId="8" xfId="0" quotePrefix="1" applyFont="1" applyFill="1" applyBorder="1"/>
    <xf numFmtId="0" fontId="2" fillId="5" borderId="8" xfId="0" applyFont="1" applyFill="1" applyBorder="1" applyAlignment="1">
      <alignment horizontal="center"/>
    </xf>
    <xf numFmtId="0" fontId="2" fillId="5" borderId="9" xfId="0" applyFont="1" applyFill="1" applyBorder="1"/>
    <xf numFmtId="164" fontId="2" fillId="5" borderId="8" xfId="0" applyNumberFormat="1" applyFont="1" applyFill="1" applyBorder="1"/>
    <xf numFmtId="9" fontId="2" fillId="5" borderId="8" xfId="8" applyFont="1" applyFill="1" applyBorder="1" applyAlignment="1">
      <alignment horizontal="center"/>
    </xf>
    <xf numFmtId="9" fontId="2" fillId="5" borderId="9" xfId="8" applyFont="1" applyFill="1" applyBorder="1" applyAlignment="1">
      <alignment horizontal="center"/>
    </xf>
    <xf numFmtId="164" fontId="2" fillId="5" borderId="5" xfId="0" applyNumberFormat="1" applyFont="1" applyFill="1" applyBorder="1"/>
    <xf numFmtId="9" fontId="2" fillId="5" borderId="5" xfId="8" applyFont="1" applyFill="1" applyBorder="1" applyAlignment="1">
      <alignment horizontal="center"/>
    </xf>
    <xf numFmtId="9" fontId="2" fillId="5" borderId="6" xfId="8" applyFont="1" applyFill="1" applyBorder="1" applyAlignment="1">
      <alignment horizontal="center"/>
    </xf>
    <xf numFmtId="0" fontId="2" fillId="5" borderId="8" xfId="0" quotePrefix="1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/>
    </xf>
    <xf numFmtId="164" fontId="3" fillId="2" borderId="0" xfId="1" applyNumberFormat="1" applyFill="1"/>
    <xf numFmtId="164" fontId="6" fillId="2" borderId="0" xfId="1" applyNumberFormat="1" applyFont="1" applyFill="1"/>
    <xf numFmtId="9" fontId="6" fillId="2" borderId="0" xfId="3" applyFont="1" applyFill="1" applyAlignment="1">
      <alignment horizontal="center"/>
    </xf>
    <xf numFmtId="164" fontId="6" fillId="5" borderId="0" xfId="1" applyNumberFormat="1" applyFont="1" applyFill="1"/>
    <xf numFmtId="9" fontId="6" fillId="5" borderId="0" xfId="3" applyFont="1" applyFill="1" applyAlignment="1">
      <alignment horizontal="center"/>
    </xf>
    <xf numFmtId="166" fontId="3" fillId="2" borderId="0" xfId="1" applyNumberFormat="1" applyFill="1"/>
    <xf numFmtId="0" fontId="7" fillId="2" borderId="0" xfId="0" applyFont="1" applyFill="1"/>
    <xf numFmtId="0" fontId="6" fillId="5" borderId="0" xfId="1" applyFont="1" applyFill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left"/>
    </xf>
    <xf numFmtId="0" fontId="2" fillId="5" borderId="8" xfId="0" applyFont="1" applyFill="1" applyBorder="1" applyAlignment="1">
      <alignment horizontal="left"/>
    </xf>
    <xf numFmtId="0" fontId="2" fillId="5" borderId="18" xfId="0" applyFont="1" applyFill="1" applyBorder="1" applyAlignment="1">
      <alignment horizontal="left"/>
    </xf>
    <xf numFmtId="0" fontId="2" fillId="5" borderId="5" xfId="0" applyFont="1" applyFill="1" applyBorder="1" applyAlignment="1">
      <alignment horizontal="left"/>
    </xf>
    <xf numFmtId="0" fontId="2" fillId="5" borderId="7" xfId="0" applyFont="1" applyFill="1" applyBorder="1" applyAlignment="1">
      <alignment horizontal="center"/>
    </xf>
    <xf numFmtId="0" fontId="2" fillId="5" borderId="8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</cellXfs>
  <cellStyles count="10">
    <cellStyle name="Millares" xfId="9" builtinId="3"/>
    <cellStyle name="Millares 2" xfId="4"/>
    <cellStyle name="Millares 2 2" xfId="7"/>
    <cellStyle name="Millares 3" xfId="6"/>
    <cellStyle name="Moneda 2" xfId="2"/>
    <cellStyle name="Normal" xfId="0" builtinId="0"/>
    <cellStyle name="Normal 2" xfId="1"/>
    <cellStyle name="Normal 2 2" xfId="5"/>
    <cellStyle name="Porcentaje" xfId="8" builtinId="5"/>
    <cellStyle name="Porcentaje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H57"/>
  <sheetViews>
    <sheetView tabSelected="1" zoomScaleNormal="100" workbookViewId="0">
      <pane xSplit="1" ySplit="5" topLeftCell="B48" activePane="bottomRight" state="frozen"/>
      <selection pane="topRight" activeCell="B1" sqref="B1"/>
      <selection pane="bottomLeft" activeCell="A6" sqref="A6"/>
      <selection pane="bottomRight"/>
    </sheetView>
  </sheetViews>
  <sheetFormatPr baseColWidth="10" defaultRowHeight="15" x14ac:dyDescent="0.25"/>
  <cols>
    <col min="1" max="1" width="11.42578125" style="33"/>
    <col min="2" max="2" width="23" style="33" bestFit="1" customWidth="1"/>
    <col min="3" max="4" width="12.7109375" style="33" bestFit="1" customWidth="1"/>
    <col min="5" max="5" width="13.140625" style="33" bestFit="1" customWidth="1"/>
    <col min="6" max="6" width="13.85546875" style="33" bestFit="1" customWidth="1"/>
    <col min="7" max="7" width="14.28515625" style="33" bestFit="1" customWidth="1"/>
    <col min="8" max="8" width="13.140625" style="33" bestFit="1" customWidth="1"/>
    <col min="9" max="16384" width="11.42578125" style="33"/>
  </cols>
  <sheetData>
    <row r="4" spans="2:8" x14ac:dyDescent="0.25">
      <c r="B4" s="70" t="s">
        <v>70</v>
      </c>
      <c r="C4" s="70"/>
      <c r="D4" s="70"/>
      <c r="E4" s="70"/>
      <c r="F4" s="70"/>
      <c r="G4" s="70"/>
      <c r="H4" s="70"/>
    </row>
    <row r="5" spans="2:8" x14ac:dyDescent="0.25">
      <c r="B5" s="28" t="s">
        <v>120</v>
      </c>
      <c r="C5" s="29" t="s">
        <v>119</v>
      </c>
      <c r="D5" s="29" t="s">
        <v>118</v>
      </c>
      <c r="E5" s="28" t="s">
        <v>115</v>
      </c>
      <c r="F5" s="29" t="s">
        <v>117</v>
      </c>
      <c r="G5" s="29" t="s">
        <v>116</v>
      </c>
      <c r="H5" s="28" t="s">
        <v>115</v>
      </c>
    </row>
    <row r="6" spans="2:8" x14ac:dyDescent="0.25">
      <c r="B6" s="33" t="s">
        <v>32</v>
      </c>
      <c r="C6" s="63">
        <v>16279.76375</v>
      </c>
      <c r="D6" s="63">
        <v>20796.500889999996</v>
      </c>
      <c r="E6" s="39">
        <v>0.27744488245414467</v>
      </c>
      <c r="F6" s="63">
        <v>37719.018759999999</v>
      </c>
      <c r="G6" s="63">
        <v>84035.246699999989</v>
      </c>
      <c r="H6" s="39">
        <v>1.2279276996759285</v>
      </c>
    </row>
    <row r="7" spans="2:8" x14ac:dyDescent="0.25">
      <c r="B7" s="33" t="s">
        <v>64</v>
      </c>
      <c r="C7" s="63">
        <v>9447.4703000000009</v>
      </c>
      <c r="D7" s="63">
        <v>9109.3536000000022</v>
      </c>
      <c r="E7" s="39">
        <v>-3.578912547626624E-2</v>
      </c>
      <c r="F7" s="63">
        <v>16925.542560000002</v>
      </c>
      <c r="G7" s="63">
        <v>39549.561670000003</v>
      </c>
      <c r="H7" s="39">
        <v>1.3366791067287358</v>
      </c>
    </row>
    <row r="8" spans="2:8" x14ac:dyDescent="0.25">
      <c r="B8" s="33" t="s">
        <v>50</v>
      </c>
      <c r="C8" s="63">
        <v>0</v>
      </c>
      <c r="D8" s="63">
        <v>298.83274999999998</v>
      </c>
      <c r="E8" s="39" t="s">
        <v>51</v>
      </c>
      <c r="F8" s="63">
        <v>2286.7471100000002</v>
      </c>
      <c r="G8" s="63">
        <v>13193.676160000001</v>
      </c>
      <c r="H8" s="39">
        <v>4.7696262530752689</v>
      </c>
    </row>
    <row r="9" spans="2:8" x14ac:dyDescent="0.25">
      <c r="B9" s="33" t="s">
        <v>36</v>
      </c>
      <c r="C9" s="63">
        <v>545.54</v>
      </c>
      <c r="D9" s="63">
        <v>836.15192000000002</v>
      </c>
      <c r="E9" s="39">
        <v>0.53270506287348329</v>
      </c>
      <c r="F9" s="63">
        <v>732.22999000000004</v>
      </c>
      <c r="G9" s="63">
        <v>11479.44226</v>
      </c>
      <c r="H9" s="39">
        <v>14.677372433215961</v>
      </c>
    </row>
    <row r="10" spans="2:8" x14ac:dyDescent="0.25">
      <c r="B10" s="33" t="s">
        <v>37</v>
      </c>
      <c r="C10" s="63">
        <v>678.17795999999998</v>
      </c>
      <c r="D10" s="63">
        <v>1339.9419000000003</v>
      </c>
      <c r="E10" s="39">
        <v>0.9757968837559986</v>
      </c>
      <c r="F10" s="63">
        <v>2486.2372199999995</v>
      </c>
      <c r="G10" s="63">
        <v>10343.881370000001</v>
      </c>
      <c r="H10" s="39">
        <v>3.1604563260459932</v>
      </c>
    </row>
    <row r="11" spans="2:8" x14ac:dyDescent="0.25">
      <c r="B11" s="33" t="s">
        <v>121</v>
      </c>
      <c r="C11" s="63">
        <f>C12-C6-C7-C8-C9-C10</f>
        <v>3682.9699400000027</v>
      </c>
      <c r="D11" s="63">
        <f t="shared" ref="D11:G11" si="0">D12-D6-D7-D8-D9-D10</f>
        <v>12379.161930000013</v>
      </c>
      <c r="E11" s="41">
        <f>(D11-C11)/C11</f>
        <v>2.3611900535902839</v>
      </c>
      <c r="F11" s="63">
        <f t="shared" si="0"/>
        <v>41514.506520000024</v>
      </c>
      <c r="G11" s="63">
        <f t="shared" si="0"/>
        <v>32594.475019999954</v>
      </c>
      <c r="H11" s="41">
        <f>(G11-F11)/F11</f>
        <v>-0.21486541085831665</v>
      </c>
    </row>
    <row r="12" spans="2:8" x14ac:dyDescent="0.25">
      <c r="B12" s="34" t="s">
        <v>122</v>
      </c>
      <c r="C12" s="64">
        <v>30633.921950000004</v>
      </c>
      <c r="D12" s="64">
        <v>44759.94299000001</v>
      </c>
      <c r="E12" s="65">
        <v>0.46112349124138202</v>
      </c>
      <c r="F12" s="64">
        <v>101664.28216000003</v>
      </c>
      <c r="G12" s="64">
        <v>191196.28317999994</v>
      </c>
      <c r="H12" s="65">
        <v>0.88066328820473794</v>
      </c>
    </row>
    <row r="13" spans="2:8" x14ac:dyDescent="0.25">
      <c r="B13" s="33" t="s">
        <v>30</v>
      </c>
      <c r="C13" s="63">
        <v>738684.08817999938</v>
      </c>
      <c r="D13" s="63">
        <v>863541.42222999979</v>
      </c>
      <c r="E13" s="39">
        <v>0.1690267003823368</v>
      </c>
      <c r="F13" s="63">
        <v>5144842.3934199996</v>
      </c>
      <c r="G13" s="63">
        <v>5913918.6740200026</v>
      </c>
      <c r="H13" s="39">
        <v>0.14948490581239451</v>
      </c>
    </row>
    <row r="14" spans="2:8" x14ac:dyDescent="0.25">
      <c r="B14" s="33" t="s">
        <v>2</v>
      </c>
      <c r="C14" s="63">
        <v>220727.84358000002</v>
      </c>
      <c r="D14" s="63">
        <v>285474.57902999991</v>
      </c>
      <c r="E14" s="39">
        <v>0.29333288632674587</v>
      </c>
      <c r="F14" s="63">
        <v>1621059.2892899991</v>
      </c>
      <c r="G14" s="63">
        <v>1721708.9491699999</v>
      </c>
      <c r="H14" s="39">
        <v>6.2088820899378692E-2</v>
      </c>
    </row>
    <row r="15" spans="2:8" x14ac:dyDescent="0.25">
      <c r="B15" s="33" t="s">
        <v>28</v>
      </c>
      <c r="C15" s="63">
        <v>137595.49878000017</v>
      </c>
      <c r="D15" s="63">
        <v>157236.3593499999</v>
      </c>
      <c r="E15" s="39">
        <v>0.14274348175737397</v>
      </c>
      <c r="F15" s="63">
        <v>809899.21130000055</v>
      </c>
      <c r="G15" s="63">
        <v>936575.98612999939</v>
      </c>
      <c r="H15" s="39">
        <v>0.15641054227805093</v>
      </c>
    </row>
    <row r="16" spans="2:8" x14ac:dyDescent="0.25">
      <c r="B16" s="33" t="s">
        <v>29</v>
      </c>
      <c r="C16" s="63">
        <v>58656.504550000012</v>
      </c>
      <c r="D16" s="63">
        <v>388726.61796000012</v>
      </c>
      <c r="E16" s="39">
        <v>5.6271698414732771</v>
      </c>
      <c r="F16" s="63">
        <v>713622.29314000008</v>
      </c>
      <c r="G16" s="63">
        <v>911074.04161000031</v>
      </c>
      <c r="H16" s="39">
        <v>0.27668943412795499</v>
      </c>
    </row>
    <row r="17" spans="2:8" x14ac:dyDescent="0.25">
      <c r="B17" s="33" t="s">
        <v>27</v>
      </c>
      <c r="C17" s="63">
        <v>100695.59825000001</v>
      </c>
      <c r="D17" s="63">
        <v>99881.553610000075</v>
      </c>
      <c r="E17" s="39">
        <v>-8.0842127575316784E-3</v>
      </c>
      <c r="F17" s="63">
        <v>634277.85049999971</v>
      </c>
      <c r="G17" s="63">
        <v>681126.61216000014</v>
      </c>
      <c r="H17" s="39">
        <v>7.3861576000280732E-2</v>
      </c>
    </row>
    <row r="18" spans="2:8" x14ac:dyDescent="0.25">
      <c r="B18" s="33" t="s">
        <v>3</v>
      </c>
      <c r="C18" s="63">
        <v>75774.686890000085</v>
      </c>
      <c r="D18" s="63">
        <v>70837.159189999962</v>
      </c>
      <c r="E18" s="39">
        <v>-6.5160648003307328E-2</v>
      </c>
      <c r="F18" s="63">
        <v>477088.1974700003</v>
      </c>
      <c r="G18" s="63">
        <v>448860.91832000017</v>
      </c>
      <c r="H18" s="39">
        <v>-5.9165746081520046E-2</v>
      </c>
    </row>
    <row r="19" spans="2:8" x14ac:dyDescent="0.25">
      <c r="B19" s="33" t="s">
        <v>5</v>
      </c>
      <c r="C19" s="63">
        <v>54823.777920000022</v>
      </c>
      <c r="D19" s="63">
        <v>62338.25758000002</v>
      </c>
      <c r="E19" s="39">
        <v>0.13706606777382763</v>
      </c>
      <c r="F19" s="63">
        <v>399326.74664999999</v>
      </c>
      <c r="G19" s="63">
        <v>381652.0301700001</v>
      </c>
      <c r="H19" s="39">
        <v>-4.4261288852487854E-2</v>
      </c>
    </row>
    <row r="20" spans="2:8" x14ac:dyDescent="0.25">
      <c r="B20" s="33" t="s">
        <v>4</v>
      </c>
      <c r="C20" s="63">
        <v>41271.062619999961</v>
      </c>
      <c r="D20" s="63">
        <v>42013.153590000031</v>
      </c>
      <c r="E20" s="39">
        <v>1.7980902910904283E-2</v>
      </c>
      <c r="F20" s="63">
        <v>253917.05337000007</v>
      </c>
      <c r="G20" s="63">
        <v>251639.58437999999</v>
      </c>
      <c r="H20" s="39">
        <v>-8.9693423886792831E-3</v>
      </c>
    </row>
    <row r="21" spans="2:8" x14ac:dyDescent="0.25">
      <c r="B21" s="33" t="s">
        <v>39</v>
      </c>
      <c r="C21" s="63">
        <v>25886.00167999999</v>
      </c>
      <c r="D21" s="63">
        <v>22991.208610000005</v>
      </c>
      <c r="E21" s="39">
        <v>-0.11182851279178262</v>
      </c>
      <c r="F21" s="63">
        <v>177940.64226999984</v>
      </c>
      <c r="G21" s="63">
        <v>160620.74067999993</v>
      </c>
      <c r="H21" s="39">
        <v>-9.7335276354231642E-2</v>
      </c>
    </row>
    <row r="22" spans="2:8" x14ac:dyDescent="0.25">
      <c r="B22" s="33" t="s">
        <v>40</v>
      </c>
      <c r="C22" s="63">
        <v>17967.491690000006</v>
      </c>
      <c r="D22" s="63">
        <v>22877.723380000014</v>
      </c>
      <c r="E22" s="39">
        <v>0.27328420542600546</v>
      </c>
      <c r="F22" s="63">
        <v>124579.90199999997</v>
      </c>
      <c r="G22" s="63">
        <v>141394.68832000002</v>
      </c>
      <c r="H22" s="39">
        <v>0.13497190196858597</v>
      </c>
    </row>
    <row r="23" spans="2:8" x14ac:dyDescent="0.25">
      <c r="B23" s="33" t="s">
        <v>52</v>
      </c>
      <c r="C23" s="63">
        <f>C24-C13-C14-C15-C16-C17-C18-C19-C20-C21-C22</f>
        <v>93557.608669999885</v>
      </c>
      <c r="D23" s="63">
        <f t="shared" ref="D23:G23" si="1">D24-D13-D14-D15-D16-D17-D18-D19-D20-D21-D22</f>
        <v>105575.66459999987</v>
      </c>
      <c r="E23" s="41">
        <f>(D23-C23)/C23</f>
        <v>0.12845621110721794</v>
      </c>
      <c r="F23" s="63">
        <f t="shared" si="1"/>
        <v>574532.69017999701</v>
      </c>
      <c r="G23" s="63">
        <f t="shared" si="1"/>
        <v>552423.55819000397</v>
      </c>
      <c r="H23" s="41">
        <f>(G23-F23)/F23</f>
        <v>-3.8481939092214937E-2</v>
      </c>
    </row>
    <row r="24" spans="2:8" x14ac:dyDescent="0.25">
      <c r="B24" s="34" t="s">
        <v>114</v>
      </c>
      <c r="C24" s="64">
        <v>1565640.1628099994</v>
      </c>
      <c r="D24" s="64">
        <v>2121493.6991299996</v>
      </c>
      <c r="E24" s="65">
        <v>0.35503275243166882</v>
      </c>
      <c r="F24" s="64">
        <v>10931086.269589996</v>
      </c>
      <c r="G24" s="64">
        <v>12100995.783150006</v>
      </c>
      <c r="H24" s="65">
        <v>0.10702591533054392</v>
      </c>
    </row>
    <row r="25" spans="2:8" x14ac:dyDescent="0.25">
      <c r="B25" s="33" t="s">
        <v>8</v>
      </c>
      <c r="C25" s="63">
        <v>1095247.2611900005</v>
      </c>
      <c r="D25" s="63">
        <v>2136666.2894800003</v>
      </c>
      <c r="E25" s="39">
        <v>0.95085289431217979</v>
      </c>
      <c r="F25" s="63">
        <v>8142804.5105200037</v>
      </c>
      <c r="G25" s="63">
        <v>12076548.851869998</v>
      </c>
      <c r="H25" s="39">
        <v>0.48309453288088133</v>
      </c>
    </row>
    <row r="26" spans="2:8" x14ac:dyDescent="0.25">
      <c r="B26" s="33" t="s">
        <v>33</v>
      </c>
      <c r="C26" s="63">
        <v>543801.53619000013</v>
      </c>
      <c r="D26" s="63">
        <v>606836.77426000021</v>
      </c>
      <c r="E26" s="39">
        <v>0.11591588819634384</v>
      </c>
      <c r="F26" s="63">
        <v>2857000.3129199995</v>
      </c>
      <c r="G26" s="63">
        <v>3549791.1203500009</v>
      </c>
      <c r="H26" s="39">
        <v>0.2424888804866577</v>
      </c>
    </row>
    <row r="27" spans="2:8" x14ac:dyDescent="0.25">
      <c r="B27" s="33" t="s">
        <v>9</v>
      </c>
      <c r="C27" s="63">
        <v>292566.68456999998</v>
      </c>
      <c r="D27" s="63">
        <v>449892.46220000007</v>
      </c>
      <c r="E27" s="39">
        <v>0.53774331093517946</v>
      </c>
      <c r="F27" s="63">
        <v>1917074.0008099999</v>
      </c>
      <c r="G27" s="63">
        <v>2417248.8977600001</v>
      </c>
      <c r="H27" s="39">
        <v>0.26090536762726263</v>
      </c>
    </row>
    <row r="28" spans="2:8" x14ac:dyDescent="0.25">
      <c r="B28" s="33" t="s">
        <v>10</v>
      </c>
      <c r="C28" s="63">
        <v>227427.34350000005</v>
      </c>
      <c r="D28" s="63">
        <v>134986.41381000006</v>
      </c>
      <c r="E28" s="39">
        <v>-0.40646356883643575</v>
      </c>
      <c r="F28" s="63">
        <v>918391.44219999982</v>
      </c>
      <c r="G28" s="63">
        <v>835173.69958000013</v>
      </c>
      <c r="H28" s="39">
        <v>-9.061249789158772E-2</v>
      </c>
    </row>
    <row r="29" spans="2:8" x14ac:dyDescent="0.25">
      <c r="B29" s="33" t="s">
        <v>44</v>
      </c>
      <c r="C29" s="63">
        <v>94131.881840000002</v>
      </c>
      <c r="D29" s="63">
        <v>104212.2035</v>
      </c>
      <c r="E29" s="39">
        <v>0.10708722127890694</v>
      </c>
      <c r="F29" s="63">
        <v>633825.3452000001</v>
      </c>
      <c r="G29" s="63">
        <v>664338.78171999985</v>
      </c>
      <c r="H29" s="39">
        <v>4.8141710884678189E-2</v>
      </c>
    </row>
    <row r="30" spans="2:8" x14ac:dyDescent="0.25">
      <c r="B30" s="33" t="s">
        <v>53</v>
      </c>
      <c r="C30" s="63">
        <v>21800.249110000004</v>
      </c>
      <c r="D30" s="63">
        <v>38119.92153</v>
      </c>
      <c r="E30" s="39">
        <v>0.74860027230211734</v>
      </c>
      <c r="F30" s="63">
        <v>178412.58589000005</v>
      </c>
      <c r="G30" s="63">
        <v>229437.90653000001</v>
      </c>
      <c r="H30" s="39">
        <v>0.28599619463763354</v>
      </c>
    </row>
    <row r="31" spans="2:8" x14ac:dyDescent="0.25">
      <c r="B31" s="33" t="s">
        <v>11</v>
      </c>
      <c r="C31" s="63">
        <v>19595.32893</v>
      </c>
      <c r="D31" s="63">
        <v>24817.996729999995</v>
      </c>
      <c r="E31" s="39">
        <v>0.26652616134471774</v>
      </c>
      <c r="F31" s="63">
        <v>132388.44227999999</v>
      </c>
      <c r="G31" s="63">
        <v>154485.96699000002</v>
      </c>
      <c r="H31" s="39">
        <v>0.16691430406941435</v>
      </c>
    </row>
    <row r="32" spans="2:8" x14ac:dyDescent="0.25">
      <c r="B32" s="33" t="s">
        <v>12</v>
      </c>
      <c r="C32" s="63">
        <v>4661.9848700000002</v>
      </c>
      <c r="D32" s="63">
        <v>4760.7511499999991</v>
      </c>
      <c r="E32" s="39">
        <v>2.1185457000421133E-2</v>
      </c>
      <c r="F32" s="63">
        <v>64836.358619999999</v>
      </c>
      <c r="G32" s="63">
        <v>77639.157550000018</v>
      </c>
      <c r="H32" s="39">
        <v>0.19746326293609515</v>
      </c>
    </row>
    <row r="33" spans="2:8" x14ac:dyDescent="0.25">
      <c r="B33" s="33" t="s">
        <v>13</v>
      </c>
      <c r="C33" s="63">
        <v>7638.164749999999</v>
      </c>
      <c r="D33" s="63">
        <v>13025.949750000002</v>
      </c>
      <c r="E33" s="39">
        <v>0.70537690352908444</v>
      </c>
      <c r="F33" s="63">
        <v>53448.611409999998</v>
      </c>
      <c r="G33" s="63">
        <v>70986.636380000011</v>
      </c>
      <c r="H33" s="39">
        <v>0.32812872977124202</v>
      </c>
    </row>
    <row r="34" spans="2:8" x14ac:dyDescent="0.25">
      <c r="B34" s="33" t="s">
        <v>113</v>
      </c>
      <c r="C34" s="63">
        <v>7669.6409000000003</v>
      </c>
      <c r="D34" s="63">
        <v>14526.973999999998</v>
      </c>
      <c r="E34" s="39">
        <v>0.89408789660543264</v>
      </c>
      <c r="F34" s="63">
        <v>57815.810109999999</v>
      </c>
      <c r="G34" s="63">
        <v>67664.242709999991</v>
      </c>
      <c r="H34" s="39">
        <v>0.17034151352826202</v>
      </c>
    </row>
    <row r="35" spans="2:8" x14ac:dyDescent="0.25">
      <c r="B35" s="33" t="s">
        <v>121</v>
      </c>
      <c r="C35" s="63">
        <f>C36-C25-C26-C27-C28-C29-C30-C31-C32-C33-C34</f>
        <v>48604.564900000565</v>
      </c>
      <c r="D35" s="63">
        <f t="shared" ref="D35:G35" si="2">D36-D25-D26-D27-D28-D29-D30-D31-D32-D33-D34</f>
        <v>49022.841880000429</v>
      </c>
      <c r="E35" s="41">
        <f>(D35-C35)/C35</f>
        <v>8.6057139048653277E-3</v>
      </c>
      <c r="F35" s="63">
        <f t="shared" si="2"/>
        <v>434286.91885999969</v>
      </c>
      <c r="G35" s="63">
        <f t="shared" si="2"/>
        <v>365624.04895000288</v>
      </c>
      <c r="H35" s="41">
        <f>(G35-F35)/F35</f>
        <v>-0.15810485402193644</v>
      </c>
    </row>
    <row r="36" spans="2:8" x14ac:dyDescent="0.25">
      <c r="B36" s="34" t="s">
        <v>112</v>
      </c>
      <c r="C36" s="64">
        <v>2363144.6407500012</v>
      </c>
      <c r="D36" s="64">
        <v>3576868.578290001</v>
      </c>
      <c r="E36" s="65">
        <v>0.51360543769119238</v>
      </c>
      <c r="F36" s="64">
        <v>15390284.338820003</v>
      </c>
      <c r="G36" s="64">
        <v>20508939.310390003</v>
      </c>
      <c r="H36" s="65">
        <v>0.33259001970865831</v>
      </c>
    </row>
    <row r="37" spans="2:8" x14ac:dyDescent="0.25">
      <c r="B37" s="33" t="s">
        <v>34</v>
      </c>
      <c r="C37" s="63">
        <v>151261.7770999998</v>
      </c>
      <c r="D37" s="63">
        <v>172938.75713999991</v>
      </c>
      <c r="E37" s="39">
        <v>0.14330771762432334</v>
      </c>
      <c r="F37" s="63">
        <v>802926.57476999972</v>
      </c>
      <c r="G37" s="63">
        <v>977729.1873600001</v>
      </c>
      <c r="H37" s="39">
        <v>0.21770684653210415</v>
      </c>
    </row>
    <row r="38" spans="2:8" x14ac:dyDescent="0.25">
      <c r="B38" s="33" t="s">
        <v>19</v>
      </c>
      <c r="C38" s="63">
        <v>110643.40280999999</v>
      </c>
      <c r="D38" s="63">
        <v>126660.60970999998</v>
      </c>
      <c r="E38" s="39">
        <v>0.1447642289843995</v>
      </c>
      <c r="F38" s="63">
        <v>812908.37877000018</v>
      </c>
      <c r="G38" s="63">
        <v>890497.04907000018</v>
      </c>
      <c r="H38" s="39">
        <v>9.5445775103706373E-2</v>
      </c>
    </row>
    <row r="39" spans="2:8" x14ac:dyDescent="0.25">
      <c r="B39" s="33" t="s">
        <v>16</v>
      </c>
      <c r="C39" s="63">
        <v>108781.92527999997</v>
      </c>
      <c r="D39" s="63">
        <v>85332.100939999989</v>
      </c>
      <c r="E39" s="39">
        <v>-0.21556728546255405</v>
      </c>
      <c r="F39" s="63">
        <v>523673.75454999972</v>
      </c>
      <c r="G39" s="63">
        <v>576320.80486999988</v>
      </c>
      <c r="H39" s="39">
        <v>0.10053406316923504</v>
      </c>
    </row>
    <row r="40" spans="2:8" x14ac:dyDescent="0.25">
      <c r="B40" s="33" t="s">
        <v>18</v>
      </c>
      <c r="C40" s="63">
        <v>82659.336609999969</v>
      </c>
      <c r="D40" s="63">
        <v>130279.66789999999</v>
      </c>
      <c r="E40" s="39">
        <v>0.57610347775569981</v>
      </c>
      <c r="F40" s="63">
        <v>476059.05398999999</v>
      </c>
      <c r="G40" s="63">
        <v>574058.92614999996</v>
      </c>
      <c r="H40" s="39">
        <v>0.2058565451883172</v>
      </c>
    </row>
    <row r="41" spans="2:8" x14ac:dyDescent="0.25">
      <c r="B41" s="33" t="s">
        <v>41</v>
      </c>
      <c r="C41" s="63">
        <v>67443.254079999999</v>
      </c>
      <c r="D41" s="63">
        <v>67013.065269999977</v>
      </c>
      <c r="E41" s="39">
        <v>-6.3785298599284531E-3</v>
      </c>
      <c r="F41" s="63">
        <v>320519.96459999989</v>
      </c>
      <c r="G41" s="63">
        <v>508025.28891999985</v>
      </c>
      <c r="H41" s="39">
        <v>0.58500357241085266</v>
      </c>
    </row>
    <row r="42" spans="2:8" x14ac:dyDescent="0.25">
      <c r="B42" s="33" t="s">
        <v>20</v>
      </c>
      <c r="C42" s="63">
        <v>86500.322739999974</v>
      </c>
      <c r="D42" s="63">
        <v>79660.901970000021</v>
      </c>
      <c r="E42" s="39">
        <v>-7.906815319704269E-2</v>
      </c>
      <c r="F42" s="63">
        <v>396650.96109000006</v>
      </c>
      <c r="G42" s="63">
        <v>494427.46760999999</v>
      </c>
      <c r="H42" s="39">
        <v>0.24650515468640061</v>
      </c>
    </row>
    <row r="43" spans="2:8" x14ac:dyDescent="0.25">
      <c r="B43" s="33" t="s">
        <v>17</v>
      </c>
      <c r="C43" s="63">
        <v>116377.64510999994</v>
      </c>
      <c r="D43" s="63">
        <v>87769.663500000024</v>
      </c>
      <c r="E43" s="39">
        <v>-0.24582024823547258</v>
      </c>
      <c r="F43" s="63">
        <v>480519.35569</v>
      </c>
      <c r="G43" s="63">
        <v>455446.83221000014</v>
      </c>
      <c r="H43" s="39">
        <v>-5.2177967823995475E-2</v>
      </c>
    </row>
    <row r="44" spans="2:8" x14ac:dyDescent="0.25">
      <c r="B44" s="33" t="s">
        <v>55</v>
      </c>
      <c r="C44" s="63">
        <v>46586.363079999988</v>
      </c>
      <c r="D44" s="63">
        <v>54024.92873</v>
      </c>
      <c r="E44" s="39">
        <v>0.15967259855048579</v>
      </c>
      <c r="F44" s="63">
        <v>343469.52032000001</v>
      </c>
      <c r="G44" s="63">
        <v>397686.13396999997</v>
      </c>
      <c r="H44" s="39">
        <v>0.15784985404087093</v>
      </c>
    </row>
    <row r="45" spans="2:8" x14ac:dyDescent="0.25">
      <c r="B45" s="33" t="s">
        <v>35</v>
      </c>
      <c r="C45" s="63">
        <v>35761.983659999991</v>
      </c>
      <c r="D45" s="63">
        <v>83635.734479999999</v>
      </c>
      <c r="E45" s="39">
        <v>1.3386771627421525</v>
      </c>
      <c r="F45" s="63">
        <v>276368.73971000005</v>
      </c>
      <c r="G45" s="63">
        <v>328034.21821000002</v>
      </c>
      <c r="H45" s="39">
        <v>0.18694400298027092</v>
      </c>
    </row>
    <row r="46" spans="2:8" x14ac:dyDescent="0.25">
      <c r="B46" s="33" t="s">
        <v>110</v>
      </c>
      <c r="C46" s="63">
        <v>27209.886609999998</v>
      </c>
      <c r="D46" s="63">
        <v>57470.664539999998</v>
      </c>
      <c r="E46" s="39">
        <v>1.1121243672834256</v>
      </c>
      <c r="F46" s="63">
        <v>180010.88738</v>
      </c>
      <c r="G46" s="63">
        <v>215212.36194999999</v>
      </c>
      <c r="H46" s="39">
        <v>0.19555191956634413</v>
      </c>
    </row>
    <row r="47" spans="2:8" x14ac:dyDescent="0.25">
      <c r="B47" s="33" t="s">
        <v>121</v>
      </c>
      <c r="C47" s="63">
        <f>+C48-C37-C38-C39-C40-C41-C42-C43-C44-C45-C46</f>
        <v>161491.79810999989</v>
      </c>
      <c r="D47" s="63">
        <f t="shared" ref="D47:G47" si="3">+D48-D37-D38-D39-D40-D41-D42-D43-D44-D45-D46</f>
        <v>153784.70445000022</v>
      </c>
      <c r="E47" s="41">
        <f>(D47-C47)/C47</f>
        <v>-4.7724365882346478E-2</v>
      </c>
      <c r="F47" s="63">
        <f t="shared" si="3"/>
        <v>680774.55313000083</v>
      </c>
      <c r="G47" s="63">
        <f t="shared" si="3"/>
        <v>784155.48923999979</v>
      </c>
      <c r="H47" s="41">
        <f>(G47-F47)/F47</f>
        <v>0.15185781494723014</v>
      </c>
    </row>
    <row r="48" spans="2:8" x14ac:dyDescent="0.25">
      <c r="B48" s="34" t="s">
        <v>109</v>
      </c>
      <c r="C48" s="64">
        <v>994717.69518999953</v>
      </c>
      <c r="D48" s="64">
        <v>1098570.7986300001</v>
      </c>
      <c r="E48" s="65">
        <v>0.10440460036268254</v>
      </c>
      <c r="F48" s="64">
        <v>5293881.7440000009</v>
      </c>
      <c r="G48" s="64">
        <v>6201593.7595599992</v>
      </c>
      <c r="H48" s="65">
        <v>0.17146435441040675</v>
      </c>
    </row>
    <row r="49" spans="2:8" x14ac:dyDescent="0.25">
      <c r="B49" s="33" t="s">
        <v>23</v>
      </c>
      <c r="C49" s="63">
        <v>31506.564659999985</v>
      </c>
      <c r="D49" s="63">
        <v>15950.616429999998</v>
      </c>
      <c r="E49" s="39">
        <v>-0.4937367306740828</v>
      </c>
      <c r="F49" s="63">
        <v>117422.44509999998</v>
      </c>
      <c r="G49" s="63">
        <v>103176.37736000003</v>
      </c>
      <c r="H49" s="39">
        <v>-0.12132320807889528</v>
      </c>
    </row>
    <row r="50" spans="2:8" x14ac:dyDescent="0.25">
      <c r="B50" s="33" t="s">
        <v>57</v>
      </c>
      <c r="C50" s="63">
        <v>5029.5606400000006</v>
      </c>
      <c r="D50" s="63">
        <v>5426.324709999999</v>
      </c>
      <c r="E50" s="39">
        <v>7.8886427344078774E-2</v>
      </c>
      <c r="F50" s="63">
        <v>35120.279170000002</v>
      </c>
      <c r="G50" s="63">
        <v>34676.605899999995</v>
      </c>
      <c r="H50" s="39">
        <v>-1.2632965354643181E-2</v>
      </c>
    </row>
    <row r="51" spans="2:8" x14ac:dyDescent="0.25">
      <c r="B51" s="33" t="s">
        <v>52</v>
      </c>
      <c r="C51" s="63">
        <f>C52-C49-C50</f>
        <v>4890.6755699999985</v>
      </c>
      <c r="D51" s="63">
        <f t="shared" ref="D51:G51" si="4">D52-D49-D50</f>
        <v>216.73613999999907</v>
      </c>
      <c r="E51" s="41">
        <f>(D51-C51)/C51</f>
        <v>-0.95568380341368686</v>
      </c>
      <c r="F51" s="63">
        <f t="shared" si="4"/>
        <v>6761.7202800000014</v>
      </c>
      <c r="G51" s="63">
        <f t="shared" si="4"/>
        <v>3346.8929600000411</v>
      </c>
      <c r="H51" s="41">
        <f>(G51-F51)/F51</f>
        <v>-0.50502345240462376</v>
      </c>
    </row>
    <row r="52" spans="2:8" x14ac:dyDescent="0.25">
      <c r="B52" s="34" t="s">
        <v>111</v>
      </c>
      <c r="C52" s="64">
        <v>41426.800869999985</v>
      </c>
      <c r="D52" s="64">
        <v>21593.677279999996</v>
      </c>
      <c r="E52" s="65">
        <v>-0.47875103009372194</v>
      </c>
      <c r="F52" s="64">
        <v>159304.44454999999</v>
      </c>
      <c r="G52" s="64">
        <v>141199.87622000006</v>
      </c>
      <c r="H52" s="65">
        <v>-0.11364760337441522</v>
      </c>
    </row>
    <row r="53" spans="2:8" x14ac:dyDescent="0.25">
      <c r="B53" s="28" t="s">
        <v>108</v>
      </c>
      <c r="C53" s="66">
        <v>34495.465370000005</v>
      </c>
      <c r="D53" s="66">
        <v>52334.165549999998</v>
      </c>
      <c r="E53" s="67">
        <v>0.51713174438034815</v>
      </c>
      <c r="F53" s="66">
        <v>279233.30202000006</v>
      </c>
      <c r="G53" s="66">
        <v>318601.40043000004</v>
      </c>
      <c r="H53" s="67">
        <v>0.14098640142564456</v>
      </c>
    </row>
    <row r="54" spans="2:8" x14ac:dyDescent="0.25">
      <c r="B54" s="28" t="s">
        <v>25</v>
      </c>
      <c r="C54" s="66">
        <v>5030058.6869399967</v>
      </c>
      <c r="D54" s="66">
        <v>6915620.8618699973</v>
      </c>
      <c r="E54" s="67">
        <v>0.37485888183087385</v>
      </c>
      <c r="F54" s="66">
        <v>32155454.381140001</v>
      </c>
      <c r="G54" s="66">
        <v>39462526.412929997</v>
      </c>
      <c r="H54" s="67">
        <v>0.22724207051092959</v>
      </c>
    </row>
    <row r="55" spans="2:8" x14ac:dyDescent="0.25">
      <c r="B55" s="69" t="s">
        <v>96</v>
      </c>
    </row>
    <row r="56" spans="2:8" x14ac:dyDescent="0.25">
      <c r="B56" s="69" t="s">
        <v>97</v>
      </c>
    </row>
    <row r="57" spans="2:8" x14ac:dyDescent="0.25">
      <c r="C57" s="68"/>
      <c r="D57" s="68"/>
      <c r="E57" s="68"/>
      <c r="F57" s="68"/>
      <c r="G57" s="68"/>
      <c r="H57" s="68"/>
    </row>
  </sheetData>
  <mergeCells count="1">
    <mergeCell ref="B4:H4"/>
  </mergeCells>
  <pageMargins left="0.7" right="0.7" top="0.75" bottom="0.75" header="0.3" footer="0.3"/>
  <pageSetup paperSize="187" orientation="portrait" r:id="rId1"/>
  <ignoredErrors>
    <ignoredError sqref="E51 E11 E23 E35 E47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54"/>
  <sheetViews>
    <sheetView workbookViewId="0">
      <pane xSplit="1" ySplit="3" topLeftCell="B25" activePane="bottomRight" state="frozenSplit"/>
      <selection pane="topRight" activeCell="B1" sqref="B1"/>
      <selection pane="bottomLeft" activeCell="A4" sqref="A4"/>
      <selection pane="bottomRight"/>
    </sheetView>
  </sheetViews>
  <sheetFormatPr baseColWidth="10" defaultRowHeight="15" x14ac:dyDescent="0.25"/>
  <cols>
    <col min="1" max="1" width="11.42578125" style="33"/>
    <col min="2" max="2" width="22.42578125" style="33" bestFit="1" customWidth="1"/>
    <col min="3" max="4" width="15.7109375" style="33" bestFit="1" customWidth="1"/>
    <col min="5" max="5" width="12" style="33" customWidth="1"/>
    <col min="6" max="7" width="17.85546875" style="33" bestFit="1" customWidth="1"/>
    <col min="8" max="8" width="11.42578125" style="33"/>
    <col min="9" max="9" width="12.5703125" style="33" bestFit="1" customWidth="1"/>
    <col min="10" max="16384" width="11.42578125" style="33"/>
  </cols>
  <sheetData>
    <row r="2" spans="2:8" x14ac:dyDescent="0.25">
      <c r="B2" s="71" t="s">
        <v>70</v>
      </c>
      <c r="C2" s="71"/>
      <c r="D2" s="71"/>
      <c r="E2" s="71"/>
      <c r="F2" s="71"/>
      <c r="G2" s="71"/>
      <c r="H2" s="71"/>
    </row>
    <row r="3" spans="2:8" x14ac:dyDescent="0.25">
      <c r="B3" s="28" t="s">
        <v>106</v>
      </c>
      <c r="C3" s="29" t="s">
        <v>102</v>
      </c>
      <c r="D3" s="29" t="s">
        <v>103</v>
      </c>
      <c r="E3" s="28" t="s">
        <v>61</v>
      </c>
      <c r="F3" s="29" t="s">
        <v>104</v>
      </c>
      <c r="G3" s="28" t="s">
        <v>105</v>
      </c>
      <c r="H3" s="28" t="s">
        <v>61</v>
      </c>
    </row>
    <row r="4" spans="2:8" x14ac:dyDescent="0.25">
      <c r="B4" s="34" t="s">
        <v>76</v>
      </c>
      <c r="C4" s="35">
        <v>14075.244850000003</v>
      </c>
      <c r="D4" s="35">
        <v>21398.25819</v>
      </c>
      <c r="E4" s="36">
        <v>0.52027608883834064</v>
      </c>
      <c r="F4" s="35">
        <v>71030.360209999984</v>
      </c>
      <c r="G4" s="35">
        <v>146434.17018999995</v>
      </c>
      <c r="H4" s="37">
        <v>1.0615715555583549</v>
      </c>
    </row>
    <row r="5" spans="2:8" x14ac:dyDescent="0.25">
      <c r="B5" s="33" t="s">
        <v>32</v>
      </c>
      <c r="C5" s="38">
        <v>2923.00866</v>
      </c>
      <c r="D5" s="38">
        <v>2127.7542400000002</v>
      </c>
      <c r="E5" s="39">
        <v>-0.27206707625696869</v>
      </c>
      <c r="F5" s="38">
        <v>21439.255009999997</v>
      </c>
      <c r="G5" s="38">
        <v>63236.625809999998</v>
      </c>
      <c r="H5" s="40">
        <v>1.9495719781542913</v>
      </c>
    </row>
    <row r="6" spans="2:8" x14ac:dyDescent="0.25">
      <c r="B6" s="33" t="s">
        <v>64</v>
      </c>
      <c r="C6" s="38">
        <v>5386.3122400000002</v>
      </c>
      <c r="D6" s="38">
        <v>9179.3693000000021</v>
      </c>
      <c r="E6" s="39">
        <v>0.70420296688927231</v>
      </c>
      <c r="F6" s="38">
        <v>7478.0722599999999</v>
      </c>
      <c r="G6" s="38">
        <v>30440.208070000001</v>
      </c>
      <c r="H6" s="40">
        <v>3.070595604274089</v>
      </c>
    </row>
    <row r="7" spans="2:8" x14ac:dyDescent="0.25">
      <c r="B7" s="33" t="s">
        <v>50</v>
      </c>
      <c r="C7" s="38">
        <v>0</v>
      </c>
      <c r="D7" s="38">
        <v>453.08875</v>
      </c>
      <c r="E7" s="39" t="s">
        <v>51</v>
      </c>
      <c r="F7" s="38">
        <v>2286.7471100000002</v>
      </c>
      <c r="G7" s="38">
        <v>12894.843409999999</v>
      </c>
      <c r="H7" s="40">
        <v>4.6389459742227457</v>
      </c>
    </row>
    <row r="8" spans="2:8" x14ac:dyDescent="0.25">
      <c r="B8" s="33" t="s">
        <v>36</v>
      </c>
      <c r="C8" s="38">
        <v>87.15567999999999</v>
      </c>
      <c r="D8" s="38">
        <v>1364.8094900000003</v>
      </c>
      <c r="E8" s="39">
        <v>14.659443997224281</v>
      </c>
      <c r="F8" s="38">
        <v>186.68998999999999</v>
      </c>
      <c r="G8" s="38">
        <v>10643.29034</v>
      </c>
      <c r="H8" s="40">
        <v>56.010503562617366</v>
      </c>
    </row>
    <row r="9" spans="2:8" x14ac:dyDescent="0.25">
      <c r="B9" s="33" t="s">
        <v>37</v>
      </c>
      <c r="C9" s="38">
        <v>233.82290999999998</v>
      </c>
      <c r="D9" s="38">
        <v>997.06623999999988</v>
      </c>
      <c r="E9" s="39">
        <v>3.2641939577263832</v>
      </c>
      <c r="F9" s="38">
        <v>1808.05926</v>
      </c>
      <c r="G9" s="38">
        <v>9003.9394700000012</v>
      </c>
      <c r="H9" s="40">
        <v>3.979891792927186</v>
      </c>
    </row>
    <row r="10" spans="2:8" x14ac:dyDescent="0.25">
      <c r="B10" s="33" t="s">
        <v>52</v>
      </c>
      <c r="C10" s="38">
        <v>5444.9453600000033</v>
      </c>
      <c r="D10" s="38">
        <v>7276.1701700000003</v>
      </c>
      <c r="E10" s="41">
        <v>0.33631647131900616</v>
      </c>
      <c r="F10" s="38">
        <v>37831.536579999985</v>
      </c>
      <c r="G10" s="38">
        <v>20215.263089999928</v>
      </c>
      <c r="H10" s="40">
        <v>-0.46565048852160745</v>
      </c>
    </row>
    <row r="11" spans="2:8" x14ac:dyDescent="0.25">
      <c r="B11" s="34" t="s">
        <v>80</v>
      </c>
      <c r="C11" s="35">
        <v>1957155.3940599987</v>
      </c>
      <c r="D11" s="35">
        <v>1792808.1877900006</v>
      </c>
      <c r="E11" s="36">
        <v>-8.3972487196874987E-2</v>
      </c>
      <c r="F11" s="35">
        <v>9368159.3631099984</v>
      </c>
      <c r="G11" s="35">
        <v>9953413.6478800047</v>
      </c>
      <c r="H11" s="37">
        <v>6.2472708040666396E-2</v>
      </c>
    </row>
    <row r="12" spans="2:8" x14ac:dyDescent="0.25">
      <c r="B12" s="33" t="s">
        <v>30</v>
      </c>
      <c r="C12" s="38">
        <v>856224.38870999974</v>
      </c>
      <c r="D12" s="38">
        <v>740232.282880001</v>
      </c>
      <c r="E12" s="39">
        <v>-0.13546928510732351</v>
      </c>
      <c r="F12" s="38">
        <v>4406153.8337400006</v>
      </c>
      <c r="G12" s="38">
        <v>5028431.2207500022</v>
      </c>
      <c r="H12" s="40">
        <v>0.14122915596930125</v>
      </c>
    </row>
    <row r="13" spans="2:8" x14ac:dyDescent="0.25">
      <c r="B13" s="33" t="s">
        <v>2</v>
      </c>
      <c r="C13" s="38">
        <v>313757.06791999959</v>
      </c>
      <c r="D13" s="38">
        <v>333115.53134000016</v>
      </c>
      <c r="E13" s="39">
        <v>6.16988919112939E-2</v>
      </c>
      <c r="F13" s="38">
        <v>1400331.4457099992</v>
      </c>
      <c r="G13" s="38">
        <v>1436278.9804300002</v>
      </c>
      <c r="H13" s="40">
        <v>2.5670733046900211E-2</v>
      </c>
    </row>
    <row r="14" spans="2:8" x14ac:dyDescent="0.25">
      <c r="B14" s="33" t="s">
        <v>28</v>
      </c>
      <c r="C14" s="38">
        <v>150432.63759999987</v>
      </c>
      <c r="D14" s="38">
        <v>158954.18364999961</v>
      </c>
      <c r="E14" s="39">
        <v>5.6646923074356509E-2</v>
      </c>
      <c r="F14" s="38">
        <v>672330.8175100002</v>
      </c>
      <c r="G14" s="38">
        <v>778240.18629999948</v>
      </c>
      <c r="H14" s="40">
        <v>0.15752567937051903</v>
      </c>
    </row>
    <row r="15" spans="2:8" x14ac:dyDescent="0.25">
      <c r="B15" s="33" t="s">
        <v>27</v>
      </c>
      <c r="C15" s="38">
        <v>109379.2791999999</v>
      </c>
      <c r="D15" s="38">
        <v>125963.69132999999</v>
      </c>
      <c r="E15" s="39">
        <v>0.1516229787881076</v>
      </c>
      <c r="F15" s="38">
        <v>533582.25224999979</v>
      </c>
      <c r="G15" s="38">
        <v>580797.59560999984</v>
      </c>
      <c r="H15" s="40">
        <v>8.8487469665460852E-2</v>
      </c>
    </row>
    <row r="16" spans="2:8" x14ac:dyDescent="0.25">
      <c r="B16" s="33" t="s">
        <v>29</v>
      </c>
      <c r="C16" s="38">
        <v>185326.16946000009</v>
      </c>
      <c r="D16" s="38">
        <v>82533.080649999945</v>
      </c>
      <c r="E16" s="39">
        <v>-0.55466040823871077</v>
      </c>
      <c r="F16" s="38">
        <v>657651.39592000004</v>
      </c>
      <c r="G16" s="38">
        <v>521777.01870000007</v>
      </c>
      <c r="H16" s="40">
        <v>-0.20660547223491099</v>
      </c>
    </row>
    <row r="17" spans="2:8" x14ac:dyDescent="0.25">
      <c r="B17" s="33" t="s">
        <v>3</v>
      </c>
      <c r="C17" s="38">
        <v>80159.584770000089</v>
      </c>
      <c r="D17" s="38">
        <v>79914.442349999983</v>
      </c>
      <c r="E17" s="39">
        <v>-3.0581797635739652E-3</v>
      </c>
      <c r="F17" s="38">
        <v>401313.51058000023</v>
      </c>
      <c r="G17" s="38">
        <v>376990.1175600001</v>
      </c>
      <c r="H17" s="40">
        <v>-6.0609454650172638E-2</v>
      </c>
    </row>
    <row r="18" spans="2:8" x14ac:dyDescent="0.25">
      <c r="B18" s="33" t="s">
        <v>5</v>
      </c>
      <c r="C18" s="38">
        <v>64052.385249999948</v>
      </c>
      <c r="D18" s="38">
        <v>71856.855930000005</v>
      </c>
      <c r="E18" s="39">
        <v>0.12184512176305043</v>
      </c>
      <c r="F18" s="38">
        <v>344502.96872999996</v>
      </c>
      <c r="G18" s="38">
        <v>318913.66123000003</v>
      </c>
      <c r="H18" s="40">
        <v>-7.4278917230624075E-2</v>
      </c>
    </row>
    <row r="19" spans="2:8" x14ac:dyDescent="0.25">
      <c r="B19" s="33" t="s">
        <v>4</v>
      </c>
      <c r="C19" s="38">
        <v>47003.872880000003</v>
      </c>
      <c r="D19" s="38">
        <v>59388.486019999997</v>
      </c>
      <c r="E19" s="39">
        <v>0.26348069597621615</v>
      </c>
      <c r="F19" s="38">
        <v>212645.99075000008</v>
      </c>
      <c r="G19" s="38">
        <v>209128.05146999998</v>
      </c>
      <c r="H19" s="40">
        <v>-1.6543642640956393E-2</v>
      </c>
    </row>
    <row r="20" spans="2:8" x14ac:dyDescent="0.25">
      <c r="B20" s="33" t="s">
        <v>39</v>
      </c>
      <c r="C20" s="38">
        <v>29301.004879999942</v>
      </c>
      <c r="D20" s="38">
        <v>24787.79675999999</v>
      </c>
      <c r="E20" s="39">
        <v>-0.15402912420524334</v>
      </c>
      <c r="F20" s="38">
        <v>152054.64058999985</v>
      </c>
      <c r="G20" s="38">
        <v>137479.81807999988</v>
      </c>
      <c r="H20" s="40">
        <v>-9.585253336200053E-2</v>
      </c>
    </row>
    <row r="21" spans="2:8" x14ac:dyDescent="0.25">
      <c r="B21" s="33" t="s">
        <v>40</v>
      </c>
      <c r="C21" s="38">
        <v>24382.845020000004</v>
      </c>
      <c r="D21" s="38">
        <v>25228.350960000007</v>
      </c>
      <c r="E21" s="39">
        <v>3.4676262729245899E-2</v>
      </c>
      <c r="F21" s="38">
        <v>106612.41030999998</v>
      </c>
      <c r="G21" s="38">
        <v>118563.80419999998</v>
      </c>
      <c r="H21" s="40">
        <v>0.11210133843938622</v>
      </c>
    </row>
    <row r="22" spans="2:8" x14ac:dyDescent="0.25">
      <c r="B22" s="33" t="s">
        <v>52</v>
      </c>
      <c r="C22" s="38">
        <v>97136.158369999437</v>
      </c>
      <c r="D22" s="38">
        <v>90833.485920000108</v>
      </c>
      <c r="E22" s="41">
        <v>-6.4884926023036096E-2</v>
      </c>
      <c r="F22" s="38">
        <v>480980.09701999853</v>
      </c>
      <c r="G22" s="38">
        <v>446813.19355000334</v>
      </c>
      <c r="H22" s="42">
        <v>-7.1036002698828066E-2</v>
      </c>
    </row>
    <row r="23" spans="2:8" x14ac:dyDescent="0.25">
      <c r="B23" s="34" t="s">
        <v>107</v>
      </c>
      <c r="C23" s="35">
        <v>2644136.9873400005</v>
      </c>
      <c r="D23" s="35">
        <v>3567338.4797799997</v>
      </c>
      <c r="E23" s="36">
        <v>0.34915040213886156</v>
      </c>
      <c r="F23" s="35">
        <v>13030571.789640004</v>
      </c>
      <c r="G23" s="35">
        <v>16866768.062350001</v>
      </c>
      <c r="H23" s="37">
        <v>0.29439968825926571</v>
      </c>
    </row>
    <row r="24" spans="2:8" x14ac:dyDescent="0.25">
      <c r="B24" s="33" t="s">
        <v>8</v>
      </c>
      <c r="C24" s="38">
        <v>1362917.411340001</v>
      </c>
      <c r="D24" s="38">
        <v>2241451.7210299997</v>
      </c>
      <c r="E24" s="39">
        <v>0.64459834644436464</v>
      </c>
      <c r="F24" s="38">
        <v>7050061.9526500022</v>
      </c>
      <c r="G24" s="38">
        <v>9884355.8715300001</v>
      </c>
      <c r="H24" s="40">
        <v>0.40202397339425278</v>
      </c>
    </row>
    <row r="25" spans="2:8" x14ac:dyDescent="0.25">
      <c r="B25" s="33" t="s">
        <v>33</v>
      </c>
      <c r="C25" s="38">
        <v>446241.10957999987</v>
      </c>
      <c r="D25" s="38">
        <v>504574.84169000003</v>
      </c>
      <c r="E25" s="39">
        <v>0.13072245218488193</v>
      </c>
      <c r="F25" s="38">
        <v>2312707.7496999991</v>
      </c>
      <c r="G25" s="38">
        <v>2939165.1766700004</v>
      </c>
      <c r="H25" s="40">
        <v>0.27087617406534148</v>
      </c>
    </row>
    <row r="26" spans="2:8" x14ac:dyDescent="0.25">
      <c r="B26" s="33" t="s">
        <v>9</v>
      </c>
      <c r="C26" s="38">
        <v>341440.92521000002</v>
      </c>
      <c r="D26" s="38">
        <v>428262.81406999985</v>
      </c>
      <c r="E26" s="39">
        <v>0.25428085050613325</v>
      </c>
      <c r="F26" s="38">
        <v>1625925.7315199999</v>
      </c>
      <c r="G26" s="38">
        <v>1963862.5279600001</v>
      </c>
      <c r="H26" s="40">
        <v>0.20784270147694825</v>
      </c>
    </row>
    <row r="27" spans="2:8" x14ac:dyDescent="0.25">
      <c r="B27" s="33" t="s">
        <v>10</v>
      </c>
      <c r="C27" s="38">
        <v>166929.84125999987</v>
      </c>
      <c r="D27" s="38">
        <v>110410.16899000001</v>
      </c>
      <c r="E27" s="39">
        <v>-0.3385833943373146</v>
      </c>
      <c r="F27" s="38">
        <v>690964.09869999986</v>
      </c>
      <c r="G27" s="38">
        <v>699840.41243000003</v>
      </c>
      <c r="H27" s="40">
        <v>1.2846273412324048E-2</v>
      </c>
    </row>
    <row r="28" spans="2:8" x14ac:dyDescent="0.25">
      <c r="B28" s="33" t="s">
        <v>44</v>
      </c>
      <c r="C28" s="38">
        <v>130222.24900000001</v>
      </c>
      <c r="D28" s="38">
        <v>125133.10814999999</v>
      </c>
      <c r="E28" s="39">
        <v>-3.9080425112301843E-2</v>
      </c>
      <c r="F28" s="38">
        <v>539693.46336000005</v>
      </c>
      <c r="G28" s="38">
        <v>559049.06599999999</v>
      </c>
      <c r="H28" s="40">
        <v>3.5864067204921697E-2</v>
      </c>
    </row>
    <row r="29" spans="2:8" x14ac:dyDescent="0.25">
      <c r="B29" s="33" t="s">
        <v>53</v>
      </c>
      <c r="C29" s="38">
        <v>29007.033959999997</v>
      </c>
      <c r="D29" s="38">
        <v>32686.797909999994</v>
      </c>
      <c r="E29" s="39">
        <v>0.1268576427039835</v>
      </c>
      <c r="F29" s="38">
        <v>156612.33678000004</v>
      </c>
      <c r="G29" s="38">
        <v>190858.82368</v>
      </c>
      <c r="H29" s="40">
        <v>0.21867042918916066</v>
      </c>
    </row>
    <row r="30" spans="2:8" x14ac:dyDescent="0.25">
      <c r="B30" s="33" t="s">
        <v>11</v>
      </c>
      <c r="C30" s="38">
        <v>23985.136600000009</v>
      </c>
      <c r="D30" s="38">
        <v>26263.543099999995</v>
      </c>
      <c r="E30" s="39">
        <v>9.4992433772504936E-2</v>
      </c>
      <c r="F30" s="38">
        <v>112793.11335000001</v>
      </c>
      <c r="G30" s="38">
        <v>129599.90076999999</v>
      </c>
      <c r="H30" s="40">
        <v>0.14900543943536768</v>
      </c>
    </row>
    <row r="31" spans="2:8" x14ac:dyDescent="0.25">
      <c r="B31" s="33" t="s">
        <v>12</v>
      </c>
      <c r="C31" s="38">
        <v>16888.561379999999</v>
      </c>
      <c r="D31" s="38">
        <v>6864.7857100000019</v>
      </c>
      <c r="E31" s="39">
        <v>-0.59352454270441823</v>
      </c>
      <c r="F31" s="38">
        <v>60174.373749999999</v>
      </c>
      <c r="G31" s="38">
        <v>72885.524640000003</v>
      </c>
      <c r="H31" s="40">
        <v>0.21123860703244959</v>
      </c>
    </row>
    <row r="32" spans="2:8" x14ac:dyDescent="0.25">
      <c r="B32" s="33" t="s">
        <v>13</v>
      </c>
      <c r="C32" s="38">
        <v>9606.7981100000015</v>
      </c>
      <c r="D32" s="38">
        <v>13320.057259999998</v>
      </c>
      <c r="E32" s="39">
        <v>0.38652411630621808</v>
      </c>
      <c r="F32" s="38">
        <v>45810.446659999994</v>
      </c>
      <c r="G32" s="38">
        <v>57389.278630000001</v>
      </c>
      <c r="H32" s="40">
        <v>0.25275527339728426</v>
      </c>
    </row>
    <row r="33" spans="2:8" x14ac:dyDescent="0.25">
      <c r="B33" s="33" t="s">
        <v>52</v>
      </c>
      <c r="C33" s="38">
        <v>116897.92089999969</v>
      </c>
      <c r="D33" s="38">
        <v>78370.641870000094</v>
      </c>
      <c r="E33" s="41">
        <v>-0.32958053259952974</v>
      </c>
      <c r="F33" s="38">
        <v>435828.52317000151</v>
      </c>
      <c r="G33" s="38">
        <v>369761.48004000093</v>
      </c>
      <c r="H33" s="42">
        <v>-0.15158953491492833</v>
      </c>
    </row>
    <row r="34" spans="2:8" x14ac:dyDescent="0.25">
      <c r="B34" s="34" t="s">
        <v>15</v>
      </c>
      <c r="C34" s="35">
        <v>992611.36994000035</v>
      </c>
      <c r="D34" s="35">
        <v>1105717.6288900003</v>
      </c>
      <c r="E34" s="36">
        <v>0.11394817989727128</v>
      </c>
      <c r="F34" s="35">
        <v>4300508.3270000014</v>
      </c>
      <c r="G34" s="35">
        <v>5090646.9914199989</v>
      </c>
      <c r="H34" s="37">
        <v>0.18373145785098183</v>
      </c>
    </row>
    <row r="35" spans="2:8" x14ac:dyDescent="0.25">
      <c r="B35" s="33" t="s">
        <v>34</v>
      </c>
      <c r="C35" s="38">
        <v>151645.93470000004</v>
      </c>
      <c r="D35" s="38">
        <v>213764.35539000007</v>
      </c>
      <c r="E35" s="39">
        <v>0.40962799835609448</v>
      </c>
      <c r="F35" s="38">
        <v>651664.79767</v>
      </c>
      <c r="G35" s="38">
        <v>803063.87274000037</v>
      </c>
      <c r="H35" s="40">
        <v>0.23232661271764476</v>
      </c>
    </row>
    <row r="36" spans="2:8" x14ac:dyDescent="0.25">
      <c r="B36" s="33" t="s">
        <v>19</v>
      </c>
      <c r="C36" s="38">
        <v>149069.82549000005</v>
      </c>
      <c r="D36" s="38">
        <v>142418.24529000002</v>
      </c>
      <c r="E36" s="39">
        <v>-4.4620567429631976E-2</v>
      </c>
      <c r="F36" s="38">
        <v>703530.60016000038</v>
      </c>
      <c r="G36" s="38">
        <v>757397.14041000034</v>
      </c>
      <c r="H36" s="40">
        <v>7.6566023194654803E-2</v>
      </c>
    </row>
    <row r="37" spans="2:8" x14ac:dyDescent="0.25">
      <c r="B37" s="33" t="s">
        <v>16</v>
      </c>
      <c r="C37" s="38">
        <v>78257.028959999952</v>
      </c>
      <c r="D37" s="38">
        <v>103304.1088800001</v>
      </c>
      <c r="E37" s="39">
        <v>0.32006172803726851</v>
      </c>
      <c r="F37" s="38">
        <v>414891.82926999975</v>
      </c>
      <c r="G37" s="38">
        <v>490408.61479999998</v>
      </c>
      <c r="H37" s="40">
        <v>0.18201560069975745</v>
      </c>
    </row>
    <row r="38" spans="2:8" x14ac:dyDescent="0.25">
      <c r="B38" s="33" t="s">
        <v>18</v>
      </c>
      <c r="C38" s="38">
        <v>110053.57068</v>
      </c>
      <c r="D38" s="38">
        <v>99960.828190000015</v>
      </c>
      <c r="E38" s="39">
        <v>-9.1707542314518872E-2</v>
      </c>
      <c r="F38" s="38">
        <v>393399.71738000005</v>
      </c>
      <c r="G38" s="38">
        <v>442311.54271000007</v>
      </c>
      <c r="H38" s="40">
        <v>0.12433111456141224</v>
      </c>
    </row>
    <row r="39" spans="2:8" x14ac:dyDescent="0.25">
      <c r="B39" s="33" t="s">
        <v>41</v>
      </c>
      <c r="C39" s="38">
        <v>61118.29170999999</v>
      </c>
      <c r="D39" s="38">
        <v>88016.307489999992</v>
      </c>
      <c r="E39" s="39">
        <v>0.44009763734281576</v>
      </c>
      <c r="F39" s="38">
        <v>253076.71051999994</v>
      </c>
      <c r="G39" s="38">
        <v>441463.07758999994</v>
      </c>
      <c r="H39" s="40">
        <v>0.74438444645072299</v>
      </c>
    </row>
    <row r="40" spans="2:8" x14ac:dyDescent="0.25">
      <c r="B40" s="33" t="s">
        <v>20</v>
      </c>
      <c r="C40" s="38">
        <v>72530.495519999982</v>
      </c>
      <c r="D40" s="38">
        <v>82148.078999999983</v>
      </c>
      <c r="E40" s="39">
        <v>0.13260054837689611</v>
      </c>
      <c r="F40" s="38">
        <v>310156.10664000001</v>
      </c>
      <c r="G40" s="38">
        <v>414762.40940999996</v>
      </c>
      <c r="H40" s="40">
        <v>0.33726984744303978</v>
      </c>
    </row>
    <row r="41" spans="2:8" x14ac:dyDescent="0.25">
      <c r="B41" s="33" t="s">
        <v>17</v>
      </c>
      <c r="C41" s="38">
        <v>71797.709300000017</v>
      </c>
      <c r="D41" s="38">
        <v>105590.98442000005</v>
      </c>
      <c r="E41" s="39">
        <v>0.47067344417351809</v>
      </c>
      <c r="F41" s="38">
        <v>364118.45510000002</v>
      </c>
      <c r="G41" s="38">
        <v>366836.00362000003</v>
      </c>
      <c r="H41" s="40">
        <v>7.4633638639756512E-3</v>
      </c>
    </row>
    <row r="42" spans="2:8" x14ac:dyDescent="0.25">
      <c r="B42" s="33" t="s">
        <v>55</v>
      </c>
      <c r="C42" s="38">
        <v>65163.276960000003</v>
      </c>
      <c r="D42" s="38">
        <v>67556.215799999991</v>
      </c>
      <c r="E42" s="39">
        <v>3.6722199245272522E-2</v>
      </c>
      <c r="F42" s="38">
        <v>296883.15724000003</v>
      </c>
      <c r="G42" s="38">
        <v>343929.72089</v>
      </c>
      <c r="H42" s="40">
        <v>0.15846828121666595</v>
      </c>
    </row>
    <row r="43" spans="2:8" x14ac:dyDescent="0.25">
      <c r="B43" s="33" t="s">
        <v>35</v>
      </c>
      <c r="C43" s="38">
        <v>56507.58532000002</v>
      </c>
      <c r="D43" s="38">
        <v>39018.71961</v>
      </c>
      <c r="E43" s="39">
        <v>-0.30949589530257449</v>
      </c>
      <c r="F43" s="38">
        <v>240703.19722000003</v>
      </c>
      <c r="G43" s="38">
        <v>243890.42500000005</v>
      </c>
      <c r="H43" s="40">
        <v>1.3241318839179941E-2</v>
      </c>
    </row>
    <row r="44" spans="2:8" x14ac:dyDescent="0.25">
      <c r="B44" s="33" t="s">
        <v>66</v>
      </c>
      <c r="C44" s="38">
        <v>34735.952469999997</v>
      </c>
      <c r="D44" s="38">
        <v>41766.067360000001</v>
      </c>
      <c r="E44" s="39">
        <v>0.20238727860051109</v>
      </c>
      <c r="F44" s="38">
        <v>135736.13460999998</v>
      </c>
      <c r="G44" s="38">
        <v>169350.44080000001</v>
      </c>
      <c r="H44" s="40">
        <v>0.24764449265172744</v>
      </c>
    </row>
    <row r="45" spans="2:8" x14ac:dyDescent="0.25">
      <c r="B45" s="33" t="s">
        <v>52</v>
      </c>
      <c r="C45" s="38">
        <v>141731.6988300003</v>
      </c>
      <c r="D45" s="38">
        <v>122173.71746</v>
      </c>
      <c r="E45" s="41">
        <v>-0.1379929933208455</v>
      </c>
      <c r="F45" s="38">
        <v>536347.62119000161</v>
      </c>
      <c r="G45" s="38">
        <v>617233.74344999832</v>
      </c>
      <c r="H45" s="42">
        <v>0.15080913770165263</v>
      </c>
    </row>
    <row r="46" spans="2:8" x14ac:dyDescent="0.25">
      <c r="B46" s="34" t="s">
        <v>93</v>
      </c>
      <c r="C46" s="35">
        <v>21280.347089999996</v>
      </c>
      <c r="D46" s="35">
        <v>22351.862979999998</v>
      </c>
      <c r="E46" s="36">
        <v>5.0352369041176237E-2</v>
      </c>
      <c r="F46" s="35">
        <v>117877.64368000001</v>
      </c>
      <c r="G46" s="35">
        <v>119595.88799000002</v>
      </c>
      <c r="H46" s="37">
        <v>1.4576507099721974E-2</v>
      </c>
    </row>
    <row r="47" spans="2:8" x14ac:dyDescent="0.25">
      <c r="B47" s="33" t="s">
        <v>23</v>
      </c>
      <c r="C47" s="38">
        <v>15444.635359999998</v>
      </c>
      <c r="D47" s="38">
        <v>16641.22509</v>
      </c>
      <c r="E47" s="39">
        <v>7.7476075161932639E-2</v>
      </c>
      <c r="F47" s="38">
        <v>85915.880439999994</v>
      </c>
      <c r="G47" s="38">
        <v>87206.466840000037</v>
      </c>
      <c r="H47" s="40">
        <v>1.5021511662227875E-2</v>
      </c>
    </row>
    <row r="48" spans="2:8" x14ac:dyDescent="0.25">
      <c r="B48" s="33" t="s">
        <v>57</v>
      </c>
      <c r="C48" s="38">
        <v>5479.4763800000001</v>
      </c>
      <c r="D48" s="38">
        <v>4186.2423699999999</v>
      </c>
      <c r="E48" s="39">
        <v>-0.23601415907554296</v>
      </c>
      <c r="F48" s="38">
        <v>30090.718529999998</v>
      </c>
      <c r="G48" s="38">
        <v>29259.264330000002</v>
      </c>
      <c r="H48" s="40">
        <v>-2.7631583445607923E-2</v>
      </c>
    </row>
    <row r="49" spans="2:8" x14ac:dyDescent="0.25">
      <c r="B49" s="33" t="s">
        <v>52</v>
      </c>
      <c r="C49" s="38">
        <v>356.23534999999868</v>
      </c>
      <c r="D49" s="38">
        <v>1524.3955199999973</v>
      </c>
      <c r="E49" s="41">
        <v>3.2791809403530636</v>
      </c>
      <c r="F49" s="38">
        <v>1871.0447100000122</v>
      </c>
      <c r="G49" s="38">
        <v>3130.1568199999892</v>
      </c>
      <c r="H49" s="42">
        <v>0.67294603024209343</v>
      </c>
    </row>
    <row r="50" spans="2:8" x14ac:dyDescent="0.25">
      <c r="B50" s="34" t="s">
        <v>69</v>
      </c>
      <c r="C50" s="35">
        <v>42187.573949999998</v>
      </c>
      <c r="D50" s="35">
        <v>46370.052649999998</v>
      </c>
      <c r="E50" s="36">
        <v>9.914006207033868E-2</v>
      </c>
      <c r="F50" s="35">
        <v>244737.83665000001</v>
      </c>
      <c r="G50" s="35">
        <v>266263.86923000001</v>
      </c>
      <c r="H50" s="37">
        <v>8.7955474619906854E-2</v>
      </c>
    </row>
    <row r="51" spans="2:8" x14ac:dyDescent="0.25">
      <c r="B51" s="25" t="s">
        <v>95</v>
      </c>
      <c r="C51" s="30">
        <v>5671446.9172299979</v>
      </c>
      <c r="D51" s="30">
        <v>6555984.47028</v>
      </c>
      <c r="E51" s="31">
        <v>0.15596329577955756</v>
      </c>
      <c r="F51" s="30">
        <v>27132885.320290003</v>
      </c>
      <c r="G51" s="30">
        <v>32443122.629060004</v>
      </c>
      <c r="H51" s="32">
        <v>0.19571222323336909</v>
      </c>
    </row>
    <row r="53" spans="2:8" x14ac:dyDescent="0.25">
      <c r="B53" s="69" t="s">
        <v>96</v>
      </c>
    </row>
    <row r="54" spans="2:8" x14ac:dyDescent="0.25">
      <c r="B54" s="69" t="s">
        <v>97</v>
      </c>
    </row>
  </sheetData>
  <mergeCells count="1">
    <mergeCell ref="B2:H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H57"/>
  <sheetViews>
    <sheetView workbookViewId="0">
      <pane ySplit="5" topLeftCell="A27" activePane="bottomLeft" state="frozen"/>
      <selection activeCell="A6" sqref="A6"/>
      <selection pane="bottomLeft"/>
    </sheetView>
  </sheetViews>
  <sheetFormatPr baseColWidth="10" defaultRowHeight="15" x14ac:dyDescent="0.25"/>
  <cols>
    <col min="1" max="1" width="11.42578125" style="1"/>
    <col min="2" max="2" width="43.5703125" style="1" customWidth="1"/>
    <col min="3" max="4" width="12.140625" style="1" bestFit="1" customWidth="1"/>
    <col min="5" max="5" width="12.140625" style="48" customWidth="1"/>
    <col min="6" max="7" width="13.28515625" style="1" bestFit="1" customWidth="1"/>
    <col min="8" max="8" width="12.5703125" style="48" bestFit="1" customWidth="1"/>
    <col min="9" max="16384" width="11.42578125" style="1"/>
  </cols>
  <sheetData>
    <row r="4" spans="2:8" x14ac:dyDescent="0.25">
      <c r="B4" s="71" t="s">
        <v>70</v>
      </c>
      <c r="C4" s="71"/>
      <c r="D4" s="71"/>
      <c r="E4" s="71"/>
      <c r="F4" s="71"/>
      <c r="G4" s="71"/>
      <c r="H4" s="71"/>
    </row>
    <row r="5" spans="2:8" x14ac:dyDescent="0.25">
      <c r="B5" s="22" t="s">
        <v>71</v>
      </c>
      <c r="C5" s="22" t="s">
        <v>98</v>
      </c>
      <c r="D5" s="22" t="s">
        <v>99</v>
      </c>
      <c r="E5" s="23" t="s">
        <v>61</v>
      </c>
      <c r="F5" s="24" t="s">
        <v>100</v>
      </c>
      <c r="G5" s="24" t="s">
        <v>101</v>
      </c>
      <c r="H5" s="23" t="s">
        <v>61</v>
      </c>
    </row>
    <row r="6" spans="2:8" x14ac:dyDescent="0.25">
      <c r="B6" s="43" t="s">
        <v>76</v>
      </c>
      <c r="C6" s="44">
        <v>9899.4</v>
      </c>
      <c r="D6" s="44">
        <v>24400.400000000001</v>
      </c>
      <c r="E6" s="45">
        <v>1.46</v>
      </c>
      <c r="F6" s="44">
        <v>55605.3</v>
      </c>
      <c r="G6" s="44">
        <v>125028.3</v>
      </c>
      <c r="H6" s="45">
        <v>1.25</v>
      </c>
    </row>
    <row r="7" spans="2:8" x14ac:dyDescent="0.25">
      <c r="B7" s="46" t="s">
        <v>77</v>
      </c>
      <c r="C7" s="47">
        <v>3316.1</v>
      </c>
      <c r="D7" s="47">
        <v>1360.8</v>
      </c>
      <c r="E7" s="48">
        <v>-0.59</v>
      </c>
      <c r="F7" s="47">
        <v>18677.3</v>
      </c>
      <c r="G7" s="47">
        <v>61108.800000000003</v>
      </c>
      <c r="H7" s="48">
        <v>2.27</v>
      </c>
    </row>
    <row r="8" spans="2:8" x14ac:dyDescent="0.25">
      <c r="B8" s="46" t="s">
        <v>64</v>
      </c>
      <c r="C8" s="49">
        <v>425.5</v>
      </c>
      <c r="D8" s="47">
        <v>8941.2999999999993</v>
      </c>
      <c r="E8" s="48">
        <v>20.010000000000002</v>
      </c>
      <c r="F8" s="47">
        <v>2076.6</v>
      </c>
      <c r="G8" s="47">
        <v>21260.799999999999</v>
      </c>
      <c r="H8" s="48">
        <v>9.24</v>
      </c>
    </row>
    <row r="9" spans="2:8" x14ac:dyDescent="0.25">
      <c r="B9" s="46" t="s">
        <v>50</v>
      </c>
      <c r="C9" s="47">
        <v>1241.4000000000001</v>
      </c>
      <c r="D9" s="47">
        <v>4938.6000000000004</v>
      </c>
      <c r="E9" s="48">
        <v>2.98</v>
      </c>
      <c r="F9" s="47">
        <v>2286.6999999999998</v>
      </c>
      <c r="G9" s="47">
        <v>12441.8</v>
      </c>
      <c r="H9" s="48">
        <v>4.4400000000000004</v>
      </c>
    </row>
    <row r="10" spans="2:8" x14ac:dyDescent="0.25">
      <c r="B10" s="46" t="s">
        <v>78</v>
      </c>
      <c r="C10" s="49">
        <v>44.4</v>
      </c>
      <c r="D10" s="49">
        <v>851.5</v>
      </c>
      <c r="E10" s="48">
        <v>18.190000000000001</v>
      </c>
      <c r="F10" s="49">
        <v>91.5</v>
      </c>
      <c r="G10" s="47">
        <v>9278.5</v>
      </c>
      <c r="H10" s="48">
        <v>100.37</v>
      </c>
    </row>
    <row r="11" spans="2:8" x14ac:dyDescent="0.25">
      <c r="B11" s="46" t="s">
        <v>37</v>
      </c>
      <c r="C11" s="49">
        <v>185.3</v>
      </c>
      <c r="D11" s="47">
        <v>2981.8</v>
      </c>
      <c r="E11" s="48">
        <v>15.09</v>
      </c>
      <c r="F11" s="47">
        <v>1567</v>
      </c>
      <c r="G11" s="47">
        <v>8006.9</v>
      </c>
      <c r="H11" s="48">
        <v>4.1100000000000003</v>
      </c>
    </row>
    <row r="12" spans="2:8" x14ac:dyDescent="0.25">
      <c r="B12" s="46" t="s">
        <v>79</v>
      </c>
      <c r="C12" s="47">
        <v>4686.7</v>
      </c>
      <c r="D12" s="47">
        <v>5326.3</v>
      </c>
      <c r="E12" s="48">
        <v>0.14000000000000001</v>
      </c>
      <c r="F12" s="47">
        <v>30906.1</v>
      </c>
      <c r="G12" s="47">
        <v>12931.6</v>
      </c>
      <c r="H12" s="48">
        <v>-0.57999999999999996</v>
      </c>
    </row>
    <row r="13" spans="2:8" x14ac:dyDescent="0.25">
      <c r="B13" s="43" t="s">
        <v>80</v>
      </c>
      <c r="C13" s="44">
        <v>1804347.6</v>
      </c>
      <c r="D13" s="44">
        <v>1993456.2</v>
      </c>
      <c r="E13" s="45">
        <v>0.1</v>
      </c>
      <c r="F13" s="44">
        <v>7190401.4000000004</v>
      </c>
      <c r="G13" s="44">
        <v>8134507</v>
      </c>
      <c r="H13" s="45">
        <v>0.13</v>
      </c>
    </row>
    <row r="14" spans="2:8" x14ac:dyDescent="0.25">
      <c r="B14" s="46" t="s">
        <v>81</v>
      </c>
      <c r="C14" s="47">
        <v>850028.1</v>
      </c>
      <c r="D14" s="47">
        <v>1033977.2</v>
      </c>
      <c r="E14" s="48">
        <v>0.22</v>
      </c>
      <c r="F14" s="47">
        <v>3358468.1</v>
      </c>
      <c r="G14" s="47">
        <v>4262061.2</v>
      </c>
      <c r="H14" s="48">
        <v>0.27</v>
      </c>
    </row>
    <row r="15" spans="2:8" x14ac:dyDescent="0.25">
      <c r="B15" s="46" t="s">
        <v>2</v>
      </c>
      <c r="C15" s="47">
        <v>282005.5</v>
      </c>
      <c r="D15" s="47">
        <v>313301.09999999998</v>
      </c>
      <c r="E15" s="48">
        <v>0.11</v>
      </c>
      <c r="F15" s="47">
        <v>1082125.7</v>
      </c>
      <c r="G15" s="47">
        <v>1106263.8</v>
      </c>
      <c r="H15" s="48">
        <v>0.02</v>
      </c>
    </row>
    <row r="16" spans="2:8" x14ac:dyDescent="0.25">
      <c r="B16" s="46" t="s">
        <v>82</v>
      </c>
      <c r="C16" s="47">
        <v>130065.60000000001</v>
      </c>
      <c r="D16" s="47">
        <v>156021.70000000001</v>
      </c>
      <c r="E16" s="48">
        <v>0.2</v>
      </c>
      <c r="F16" s="47">
        <v>517389.6</v>
      </c>
      <c r="G16" s="47">
        <v>617236.30000000005</v>
      </c>
      <c r="H16" s="48">
        <v>0.19</v>
      </c>
    </row>
    <row r="17" spans="2:8" x14ac:dyDescent="0.25">
      <c r="B17" s="46" t="s">
        <v>84</v>
      </c>
      <c r="C17" s="47">
        <v>90450.9</v>
      </c>
      <c r="D17" s="47">
        <v>116646.39999999999</v>
      </c>
      <c r="E17" s="48">
        <v>0.28999999999999998</v>
      </c>
      <c r="F17" s="47">
        <v>422816.1</v>
      </c>
      <c r="G17" s="47">
        <v>455443.5</v>
      </c>
      <c r="H17" s="48">
        <v>0.08</v>
      </c>
    </row>
    <row r="18" spans="2:8" x14ac:dyDescent="0.25">
      <c r="B18" s="46" t="s">
        <v>83</v>
      </c>
      <c r="C18" s="47">
        <v>140079.6</v>
      </c>
      <c r="D18" s="47">
        <v>50970.2</v>
      </c>
      <c r="E18" s="48">
        <v>-0.64</v>
      </c>
      <c r="F18" s="47">
        <v>459862.8</v>
      </c>
      <c r="G18" s="47">
        <v>438325.3</v>
      </c>
      <c r="H18" s="48">
        <v>-0.05</v>
      </c>
    </row>
    <row r="19" spans="2:8" x14ac:dyDescent="0.25">
      <c r="B19" s="46" t="s">
        <v>3</v>
      </c>
      <c r="C19" s="47">
        <v>70054.7</v>
      </c>
      <c r="D19" s="47">
        <v>81149.3</v>
      </c>
      <c r="E19" s="48">
        <v>0.16</v>
      </c>
      <c r="F19" s="47">
        <v>320737.90000000002</v>
      </c>
      <c r="G19" s="47">
        <v>297180.7</v>
      </c>
      <c r="H19" s="48">
        <v>-7.0000000000000007E-2</v>
      </c>
    </row>
    <row r="20" spans="2:8" x14ac:dyDescent="0.25">
      <c r="B20" s="46" t="s">
        <v>5</v>
      </c>
      <c r="C20" s="47">
        <v>64042.9</v>
      </c>
      <c r="D20" s="47">
        <v>61897.1</v>
      </c>
      <c r="E20" s="48">
        <v>-0.03</v>
      </c>
      <c r="F20" s="47">
        <v>279075.09999999998</v>
      </c>
      <c r="G20" s="47">
        <v>246299.7</v>
      </c>
      <c r="H20" s="48">
        <v>-0.12</v>
      </c>
    </row>
    <row r="21" spans="2:8" x14ac:dyDescent="0.25">
      <c r="B21" s="46" t="s">
        <v>4</v>
      </c>
      <c r="C21" s="47">
        <v>39769.4</v>
      </c>
      <c r="D21" s="47">
        <v>38787.1</v>
      </c>
      <c r="E21" s="48">
        <v>-0.02</v>
      </c>
      <c r="F21" s="47">
        <v>162878.70000000001</v>
      </c>
      <c r="G21" s="47">
        <v>149767.6</v>
      </c>
      <c r="H21" s="48">
        <v>-0.08</v>
      </c>
    </row>
    <row r="22" spans="2:8" x14ac:dyDescent="0.25">
      <c r="B22" s="46" t="s">
        <v>39</v>
      </c>
      <c r="C22" s="47">
        <v>23792.2</v>
      </c>
      <c r="D22" s="47">
        <v>30724</v>
      </c>
      <c r="E22" s="48">
        <v>0.28999999999999998</v>
      </c>
      <c r="F22" s="47">
        <v>120939.3</v>
      </c>
      <c r="G22" s="47">
        <v>112185.3</v>
      </c>
      <c r="H22" s="48">
        <v>-7.0000000000000007E-2</v>
      </c>
    </row>
    <row r="23" spans="2:8" x14ac:dyDescent="0.25">
      <c r="B23" s="46" t="s">
        <v>40</v>
      </c>
      <c r="C23" s="47">
        <v>23657.200000000001</v>
      </c>
      <c r="D23" s="47">
        <v>22965.200000000001</v>
      </c>
      <c r="E23" s="48">
        <v>-0.03</v>
      </c>
      <c r="F23" s="47">
        <v>82367.7</v>
      </c>
      <c r="G23" s="47">
        <v>93470.6</v>
      </c>
      <c r="H23" s="48">
        <v>0.13</v>
      </c>
    </row>
    <row r="24" spans="2:8" x14ac:dyDescent="0.25">
      <c r="B24" s="46" t="s">
        <v>79</v>
      </c>
      <c r="C24" s="47">
        <v>90401.5</v>
      </c>
      <c r="D24" s="47">
        <v>87016.8</v>
      </c>
      <c r="E24" s="48">
        <v>-0.04</v>
      </c>
      <c r="F24" s="47">
        <v>383740.4</v>
      </c>
      <c r="G24" s="47">
        <v>356272.9</v>
      </c>
      <c r="H24" s="48">
        <v>-7.0000000000000007E-2</v>
      </c>
    </row>
    <row r="25" spans="2:8" x14ac:dyDescent="0.25">
      <c r="B25" s="43" t="s">
        <v>7</v>
      </c>
      <c r="C25" s="44">
        <v>2181950.5</v>
      </c>
      <c r="D25" s="44">
        <v>3433930.3</v>
      </c>
      <c r="E25" s="45">
        <v>0.56999999999999995</v>
      </c>
      <c r="F25" s="44">
        <v>10144311.4</v>
      </c>
      <c r="G25" s="44">
        <v>13171460.199999999</v>
      </c>
      <c r="H25" s="45">
        <v>0.3</v>
      </c>
    </row>
    <row r="26" spans="2:8" x14ac:dyDescent="0.25">
      <c r="B26" s="46" t="s">
        <v>8</v>
      </c>
      <c r="C26" s="47">
        <v>1112688.3</v>
      </c>
      <c r="D26" s="47">
        <v>1996339.4</v>
      </c>
      <c r="E26" s="48">
        <v>0.79</v>
      </c>
      <c r="F26" s="47">
        <v>5484847.2999999998</v>
      </c>
      <c r="G26" s="47">
        <v>7524395.7999999998</v>
      </c>
      <c r="H26" s="48">
        <v>0.37</v>
      </c>
    </row>
    <row r="27" spans="2:8" x14ac:dyDescent="0.25">
      <c r="B27" s="46" t="s">
        <v>85</v>
      </c>
      <c r="C27" s="47">
        <v>399404.2</v>
      </c>
      <c r="D27" s="47">
        <v>599774.6</v>
      </c>
      <c r="E27" s="48">
        <v>0.5</v>
      </c>
      <c r="F27" s="47">
        <v>1853106.7</v>
      </c>
      <c r="G27" s="47">
        <v>2430592</v>
      </c>
      <c r="H27" s="48">
        <v>0.31</v>
      </c>
    </row>
    <row r="28" spans="2:8" x14ac:dyDescent="0.25">
      <c r="B28" s="46" t="s">
        <v>86</v>
      </c>
      <c r="C28" s="47">
        <v>281583.2</v>
      </c>
      <c r="D28" s="47">
        <v>431643.8</v>
      </c>
      <c r="E28" s="48">
        <v>0.53</v>
      </c>
      <c r="F28" s="47">
        <v>1276155.8</v>
      </c>
      <c r="G28" s="47">
        <v>1531882.5</v>
      </c>
      <c r="H28" s="48">
        <v>0.2</v>
      </c>
    </row>
    <row r="29" spans="2:8" x14ac:dyDescent="0.25">
      <c r="B29" s="46" t="s">
        <v>10</v>
      </c>
      <c r="C29" s="47">
        <v>102504.6</v>
      </c>
      <c r="D29" s="47">
        <v>134707.79999999999</v>
      </c>
      <c r="E29" s="48">
        <v>0.31</v>
      </c>
      <c r="F29" s="47">
        <v>515820.4</v>
      </c>
      <c r="G29" s="47">
        <v>588990</v>
      </c>
      <c r="H29" s="48">
        <v>0.14000000000000001</v>
      </c>
    </row>
    <row r="30" spans="2:8" x14ac:dyDescent="0.25">
      <c r="B30" s="46" t="s">
        <v>87</v>
      </c>
      <c r="C30" s="47">
        <v>116300.8</v>
      </c>
      <c r="D30" s="47">
        <v>104574.9</v>
      </c>
      <c r="E30" s="48">
        <v>-0.1</v>
      </c>
      <c r="F30" s="47">
        <v>399992.4</v>
      </c>
      <c r="G30" s="47">
        <v>432722</v>
      </c>
      <c r="H30" s="48">
        <v>0.08</v>
      </c>
    </row>
    <row r="31" spans="2:8" x14ac:dyDescent="0.25">
      <c r="B31" s="46" t="s">
        <v>53</v>
      </c>
      <c r="C31" s="47">
        <v>31024.9</v>
      </c>
      <c r="D31" s="47">
        <v>46261.3</v>
      </c>
      <c r="E31" s="48">
        <v>0.49</v>
      </c>
      <c r="F31" s="47">
        <v>127193.9</v>
      </c>
      <c r="G31" s="47">
        <v>158147.20000000001</v>
      </c>
      <c r="H31" s="48">
        <v>0.24</v>
      </c>
    </row>
    <row r="32" spans="2:8" x14ac:dyDescent="0.25">
      <c r="B32" s="46" t="s">
        <v>11</v>
      </c>
      <c r="C32" s="47">
        <v>24396.7</v>
      </c>
      <c r="D32" s="47">
        <v>30776.400000000001</v>
      </c>
      <c r="E32" s="48">
        <v>0.26</v>
      </c>
      <c r="F32" s="47">
        <v>89147.199999999997</v>
      </c>
      <c r="G32" s="47">
        <v>103546</v>
      </c>
      <c r="H32" s="48">
        <v>0.16</v>
      </c>
    </row>
    <row r="33" spans="2:8" x14ac:dyDescent="0.25">
      <c r="B33" s="46" t="s">
        <v>12</v>
      </c>
      <c r="C33" s="47">
        <v>9943.2999999999993</v>
      </c>
      <c r="D33" s="47">
        <v>6129.4</v>
      </c>
      <c r="E33" s="48">
        <v>-0.38</v>
      </c>
      <c r="F33" s="47">
        <v>42658.1</v>
      </c>
      <c r="G33" s="47">
        <v>65692.5</v>
      </c>
      <c r="H33" s="48">
        <v>0.54</v>
      </c>
    </row>
    <row r="34" spans="2:8" x14ac:dyDescent="0.25">
      <c r="B34" s="46" t="s">
        <v>88</v>
      </c>
      <c r="C34" s="47">
        <v>7836.1</v>
      </c>
      <c r="D34" s="47">
        <v>7886.9</v>
      </c>
      <c r="E34" s="48">
        <v>0.01</v>
      </c>
      <c r="F34" s="47">
        <v>42659.9</v>
      </c>
      <c r="G34" s="47">
        <v>48521</v>
      </c>
      <c r="H34" s="48">
        <v>0.14000000000000001</v>
      </c>
    </row>
    <row r="35" spans="2:8" x14ac:dyDescent="0.25">
      <c r="B35" s="46" t="s">
        <v>13</v>
      </c>
      <c r="C35" s="47">
        <v>7712.2</v>
      </c>
      <c r="D35" s="47">
        <v>8976.7999999999993</v>
      </c>
      <c r="E35" s="48">
        <v>0.16</v>
      </c>
      <c r="F35" s="47">
        <v>36202.800000000003</v>
      </c>
      <c r="G35" s="47">
        <v>43847.6</v>
      </c>
      <c r="H35" s="48">
        <v>0.21</v>
      </c>
    </row>
    <row r="36" spans="2:8" x14ac:dyDescent="0.25">
      <c r="B36" s="46" t="s">
        <v>79</v>
      </c>
      <c r="C36" s="47">
        <v>88556.1</v>
      </c>
      <c r="D36" s="47">
        <v>66859.199999999997</v>
      </c>
      <c r="E36" s="48">
        <v>-0.25</v>
      </c>
      <c r="F36" s="47">
        <v>276526.90000000002</v>
      </c>
      <c r="G36" s="47">
        <v>243123.7</v>
      </c>
      <c r="H36" s="48">
        <v>-0.12</v>
      </c>
    </row>
    <row r="37" spans="2:8" x14ac:dyDescent="0.25">
      <c r="B37" s="43" t="s">
        <v>15</v>
      </c>
      <c r="C37" s="44">
        <v>789674.5</v>
      </c>
      <c r="D37" s="44">
        <v>1006749.4</v>
      </c>
      <c r="E37" s="45">
        <v>0.27</v>
      </c>
      <c r="F37" s="44">
        <v>3232845.4</v>
      </c>
      <c r="G37" s="44">
        <v>3966932.1</v>
      </c>
      <c r="H37" s="45">
        <v>0.23</v>
      </c>
    </row>
    <row r="38" spans="2:8" x14ac:dyDescent="0.25">
      <c r="B38" s="46" t="s">
        <v>19</v>
      </c>
      <c r="C38" s="47">
        <v>112759.2</v>
      </c>
      <c r="D38" s="47">
        <v>165289.1</v>
      </c>
      <c r="E38" s="48">
        <v>0.47</v>
      </c>
      <c r="F38" s="47">
        <v>519812</v>
      </c>
      <c r="G38" s="47">
        <v>598514.19999999995</v>
      </c>
      <c r="H38" s="48">
        <v>0.15</v>
      </c>
    </row>
    <row r="39" spans="2:8" x14ac:dyDescent="0.25">
      <c r="B39" s="46" t="s">
        <v>90</v>
      </c>
      <c r="C39" s="47">
        <v>88368.3</v>
      </c>
      <c r="D39" s="47">
        <v>143550</v>
      </c>
      <c r="E39" s="48">
        <v>0.62</v>
      </c>
      <c r="F39" s="47">
        <v>496827.4</v>
      </c>
      <c r="G39" s="47">
        <v>588677.5</v>
      </c>
      <c r="H39" s="48">
        <v>0.18</v>
      </c>
    </row>
    <row r="40" spans="2:8" x14ac:dyDescent="0.25">
      <c r="B40" s="46" t="s">
        <v>16</v>
      </c>
      <c r="C40" s="47">
        <v>103200.4</v>
      </c>
      <c r="D40" s="47">
        <v>91878.8</v>
      </c>
      <c r="E40" s="48">
        <v>-0.11</v>
      </c>
      <c r="F40" s="47">
        <v>330935.2</v>
      </c>
      <c r="G40" s="47">
        <v>386993</v>
      </c>
      <c r="H40" s="48">
        <v>0.17</v>
      </c>
    </row>
    <row r="41" spans="2:8" x14ac:dyDescent="0.25">
      <c r="B41" s="46" t="s">
        <v>41</v>
      </c>
      <c r="C41" s="47">
        <v>45199.9</v>
      </c>
      <c r="D41" s="47">
        <v>78173.3</v>
      </c>
      <c r="E41" s="48">
        <v>0.73</v>
      </c>
      <c r="F41" s="47">
        <v>192742.8</v>
      </c>
      <c r="G41" s="47">
        <v>354117.3</v>
      </c>
      <c r="H41" s="48">
        <v>0.84</v>
      </c>
    </row>
    <row r="42" spans="2:8" x14ac:dyDescent="0.25">
      <c r="B42" s="46" t="s">
        <v>18</v>
      </c>
      <c r="C42" s="47">
        <v>85339.7</v>
      </c>
      <c r="D42" s="47">
        <v>74020</v>
      </c>
      <c r="E42" s="48">
        <v>-0.13</v>
      </c>
      <c r="F42" s="47">
        <v>278550.40000000002</v>
      </c>
      <c r="G42" s="47">
        <v>344151.2</v>
      </c>
      <c r="H42" s="48">
        <v>0.24</v>
      </c>
    </row>
    <row r="43" spans="2:8" x14ac:dyDescent="0.25">
      <c r="B43" s="46" t="s">
        <v>20</v>
      </c>
      <c r="C43" s="47">
        <v>53302.9</v>
      </c>
      <c r="D43" s="47">
        <v>97320.8</v>
      </c>
      <c r="E43" s="48">
        <v>0.83</v>
      </c>
      <c r="F43" s="47">
        <v>236203.9</v>
      </c>
      <c r="G43" s="47">
        <v>332155.09999999998</v>
      </c>
      <c r="H43" s="48">
        <v>0.41</v>
      </c>
    </row>
    <row r="44" spans="2:8" x14ac:dyDescent="0.25">
      <c r="B44" s="46" t="s">
        <v>91</v>
      </c>
      <c r="C44" s="47">
        <v>53005.599999999999</v>
      </c>
      <c r="D44" s="47">
        <v>75804.100000000006</v>
      </c>
      <c r="E44" s="48">
        <v>0.43</v>
      </c>
      <c r="F44" s="47">
        <v>221059.5</v>
      </c>
      <c r="G44" s="47">
        <v>275795.40000000002</v>
      </c>
      <c r="H44" s="48">
        <v>0.25</v>
      </c>
    </row>
    <row r="45" spans="2:8" x14ac:dyDescent="0.25">
      <c r="B45" s="46" t="s">
        <v>17</v>
      </c>
      <c r="C45" s="47">
        <v>92126.1</v>
      </c>
      <c r="D45" s="47">
        <v>76173.3</v>
      </c>
      <c r="E45" s="48">
        <v>-0.17</v>
      </c>
      <c r="F45" s="47">
        <v>285267.7</v>
      </c>
      <c r="G45" s="47">
        <v>260726.8</v>
      </c>
      <c r="H45" s="48">
        <v>-0.09</v>
      </c>
    </row>
    <row r="46" spans="2:8" x14ac:dyDescent="0.25">
      <c r="B46" s="46" t="s">
        <v>92</v>
      </c>
      <c r="C46" s="47">
        <v>51798.5</v>
      </c>
      <c r="D46" s="47">
        <v>50654.400000000001</v>
      </c>
      <c r="E46" s="48">
        <v>-0.02</v>
      </c>
      <c r="F46" s="47">
        <v>180349.4</v>
      </c>
      <c r="G46" s="47">
        <v>202385.3</v>
      </c>
      <c r="H46" s="48">
        <v>0.12</v>
      </c>
    </row>
    <row r="47" spans="2:8" x14ac:dyDescent="0.25">
      <c r="B47" s="46" t="s">
        <v>66</v>
      </c>
      <c r="C47" s="49">
        <v>299.8</v>
      </c>
      <c r="D47" s="47">
        <v>19271.5</v>
      </c>
      <c r="E47" s="48">
        <v>63.28</v>
      </c>
      <c r="F47" s="47">
        <v>103184.2</v>
      </c>
      <c r="G47" s="47">
        <v>128286.39999999999</v>
      </c>
      <c r="H47" s="48">
        <v>0.24</v>
      </c>
    </row>
    <row r="48" spans="2:8" x14ac:dyDescent="0.25">
      <c r="B48" s="46" t="s">
        <v>79</v>
      </c>
      <c r="C48" s="47">
        <v>104274.2</v>
      </c>
      <c r="D48" s="47">
        <v>134614.20000000001</v>
      </c>
      <c r="E48" s="48">
        <v>0.28999999999999998</v>
      </c>
      <c r="F48" s="47">
        <v>387913</v>
      </c>
      <c r="G48" s="47">
        <v>495129.9</v>
      </c>
      <c r="H48" s="48">
        <v>0.28000000000000003</v>
      </c>
    </row>
    <row r="49" spans="2:8" x14ac:dyDescent="0.25">
      <c r="B49" s="43" t="s">
        <v>93</v>
      </c>
      <c r="C49" s="44">
        <v>18007.400000000001</v>
      </c>
      <c r="D49" s="44">
        <v>24376.3</v>
      </c>
      <c r="E49" s="45">
        <v>0.35</v>
      </c>
      <c r="F49" s="44">
        <v>97453.7</v>
      </c>
      <c r="G49" s="44">
        <v>97219.5</v>
      </c>
      <c r="H49" s="45">
        <v>0</v>
      </c>
    </row>
    <row r="50" spans="2:8" x14ac:dyDescent="0.25">
      <c r="B50" s="46" t="s">
        <v>23</v>
      </c>
      <c r="C50" s="47">
        <v>12474.8</v>
      </c>
      <c r="D50" s="47">
        <v>16700.7</v>
      </c>
      <c r="E50" s="48">
        <v>0.34</v>
      </c>
      <c r="F50" s="47">
        <v>70457.2</v>
      </c>
      <c r="G50" s="47">
        <v>70543.399999999994</v>
      </c>
      <c r="H50" s="48">
        <v>0</v>
      </c>
    </row>
    <row r="51" spans="2:8" x14ac:dyDescent="0.25">
      <c r="B51" s="46" t="s">
        <v>94</v>
      </c>
      <c r="C51" s="47">
        <v>5116</v>
      </c>
      <c r="D51" s="47">
        <v>7177.7</v>
      </c>
      <c r="E51" s="48">
        <v>0.4</v>
      </c>
      <c r="F51" s="47">
        <v>24424.7</v>
      </c>
      <c r="G51" s="47">
        <v>25085.1</v>
      </c>
      <c r="H51" s="48">
        <v>0.03</v>
      </c>
    </row>
    <row r="52" spans="2:8" x14ac:dyDescent="0.25">
      <c r="B52" s="46" t="s">
        <v>79</v>
      </c>
      <c r="C52" s="49">
        <v>416.5</v>
      </c>
      <c r="D52" s="49">
        <v>497.9</v>
      </c>
      <c r="E52" s="48">
        <v>0.2</v>
      </c>
      <c r="F52" s="47">
        <v>2571.8000000000002</v>
      </c>
      <c r="G52" s="47">
        <v>1591</v>
      </c>
      <c r="H52" s="48">
        <v>-0.38</v>
      </c>
    </row>
    <row r="53" spans="2:8" x14ac:dyDescent="0.25">
      <c r="B53" s="43" t="s">
        <v>69</v>
      </c>
      <c r="C53" s="44">
        <v>40594.300000000003</v>
      </c>
      <c r="D53" s="44">
        <v>54778.3</v>
      </c>
      <c r="E53" s="45">
        <v>0.35</v>
      </c>
      <c r="F53" s="44">
        <v>202552.3</v>
      </c>
      <c r="G53" s="44">
        <v>219891.5</v>
      </c>
      <c r="H53" s="45">
        <v>0.09</v>
      </c>
    </row>
    <row r="54" spans="2:8" x14ac:dyDescent="0.25">
      <c r="B54" s="25" t="s">
        <v>95</v>
      </c>
      <c r="C54" s="26">
        <v>4844473.7</v>
      </c>
      <c r="D54" s="26">
        <v>6537690.9000000004</v>
      </c>
      <c r="E54" s="27">
        <v>0.35</v>
      </c>
      <c r="F54" s="26">
        <v>20923169.5</v>
      </c>
      <c r="G54" s="26">
        <v>25715038.5</v>
      </c>
      <c r="H54" s="27">
        <v>0.23</v>
      </c>
    </row>
    <row r="56" spans="2:8" x14ac:dyDescent="0.25">
      <c r="B56" s="69" t="s">
        <v>96</v>
      </c>
    </row>
    <row r="57" spans="2:8" x14ac:dyDescent="0.25">
      <c r="B57" s="69" t="s">
        <v>97</v>
      </c>
    </row>
  </sheetData>
  <mergeCells count="1">
    <mergeCell ref="B4:H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H57"/>
  <sheetViews>
    <sheetView workbookViewId="0">
      <pane ySplit="5" topLeftCell="A42" activePane="bottomLeft" state="frozen"/>
      <selection activeCell="A6" sqref="A6"/>
      <selection pane="bottomLeft"/>
    </sheetView>
  </sheetViews>
  <sheetFormatPr baseColWidth="10" defaultRowHeight="15" x14ac:dyDescent="0.25"/>
  <cols>
    <col min="1" max="1" width="11.42578125" style="1"/>
    <col min="2" max="2" width="49.7109375" style="1" bestFit="1" customWidth="1"/>
    <col min="3" max="4" width="13.5703125" style="1" bestFit="1" customWidth="1"/>
    <col min="5" max="5" width="13.5703125" style="48" customWidth="1"/>
    <col min="6" max="7" width="13.85546875" style="1" bestFit="1" customWidth="1"/>
    <col min="8" max="8" width="13.5703125" style="48" bestFit="1" customWidth="1"/>
    <col min="9" max="16384" width="11.42578125" style="1"/>
  </cols>
  <sheetData>
    <row r="4" spans="2:8" x14ac:dyDescent="0.25">
      <c r="B4" s="71" t="s">
        <v>70</v>
      </c>
      <c r="C4" s="71"/>
      <c r="D4" s="71"/>
      <c r="E4" s="71"/>
      <c r="F4" s="71"/>
      <c r="G4" s="71"/>
      <c r="H4" s="71"/>
    </row>
    <row r="5" spans="2:8" x14ac:dyDescent="0.25">
      <c r="B5" s="22" t="s">
        <v>71</v>
      </c>
      <c r="C5" s="22" t="s">
        <v>72</v>
      </c>
      <c r="D5" s="22" t="s">
        <v>73</v>
      </c>
      <c r="E5" s="23" t="s">
        <v>61</v>
      </c>
      <c r="F5" s="24" t="s">
        <v>74</v>
      </c>
      <c r="G5" s="24" t="s">
        <v>75</v>
      </c>
      <c r="H5" s="23" t="s">
        <v>61</v>
      </c>
    </row>
    <row r="6" spans="2:8" x14ac:dyDescent="0.25">
      <c r="B6" s="43" t="s">
        <v>76</v>
      </c>
      <c r="C6" s="44">
        <v>27466.9</v>
      </c>
      <c r="D6" s="44">
        <v>37601.199999999997</v>
      </c>
      <c r="E6" s="45">
        <v>0.37</v>
      </c>
      <c r="F6" s="44">
        <v>45705.9</v>
      </c>
      <c r="G6" s="44">
        <v>100627.9</v>
      </c>
      <c r="H6" s="45">
        <v>1.2</v>
      </c>
    </row>
    <row r="7" spans="2:8" x14ac:dyDescent="0.25">
      <c r="B7" s="46" t="s">
        <v>77</v>
      </c>
      <c r="C7" s="47">
        <v>4339.1000000000004</v>
      </c>
      <c r="D7" s="47">
        <v>17634.5</v>
      </c>
      <c r="E7" s="48">
        <v>3.06</v>
      </c>
      <c r="F7" s="47">
        <v>15361.1</v>
      </c>
      <c r="G7" s="47">
        <v>59748</v>
      </c>
      <c r="H7" s="48">
        <v>2.89</v>
      </c>
    </row>
    <row r="8" spans="2:8" x14ac:dyDescent="0.25">
      <c r="B8" s="46" t="s">
        <v>64</v>
      </c>
      <c r="C8" s="49">
        <v>206.8</v>
      </c>
      <c r="D8" s="47">
        <v>9179</v>
      </c>
      <c r="E8" s="48">
        <v>43.39</v>
      </c>
      <c r="F8" s="47">
        <v>1651.1</v>
      </c>
      <c r="G8" s="47">
        <v>12319.5</v>
      </c>
      <c r="H8" s="48">
        <v>6.46</v>
      </c>
    </row>
    <row r="9" spans="2:8" x14ac:dyDescent="0.25">
      <c r="B9" s="46" t="s">
        <v>78</v>
      </c>
      <c r="C9" s="49">
        <v>20.6</v>
      </c>
      <c r="D9" s="47">
        <v>1051.4000000000001</v>
      </c>
      <c r="E9" s="48">
        <v>50.08</v>
      </c>
      <c r="F9" s="49">
        <v>47.2</v>
      </c>
      <c r="G9" s="47">
        <v>8426.9</v>
      </c>
      <c r="H9" s="48">
        <v>177.64</v>
      </c>
    </row>
    <row r="10" spans="2:8" x14ac:dyDescent="0.25">
      <c r="B10" s="46" t="s">
        <v>50</v>
      </c>
      <c r="C10" s="49">
        <v>646.6</v>
      </c>
      <c r="D10" s="47">
        <v>5689.3</v>
      </c>
      <c r="E10" s="48">
        <v>7.8</v>
      </c>
      <c r="F10" s="47">
        <v>1045.3</v>
      </c>
      <c r="G10" s="47">
        <v>7503.1</v>
      </c>
      <c r="H10" s="48">
        <v>6.18</v>
      </c>
    </row>
    <row r="11" spans="2:8" x14ac:dyDescent="0.25">
      <c r="B11" s="46" t="s">
        <v>37</v>
      </c>
      <c r="C11" s="47">
        <v>1013.4</v>
      </c>
      <c r="D11" s="49">
        <v>648.9</v>
      </c>
      <c r="E11" s="48">
        <v>-0.36</v>
      </c>
      <c r="F11" s="47">
        <v>1381.7</v>
      </c>
      <c r="G11" s="47">
        <v>5025.1000000000004</v>
      </c>
      <c r="H11" s="48">
        <v>2.64</v>
      </c>
    </row>
    <row r="12" spans="2:8" x14ac:dyDescent="0.25">
      <c r="B12" s="46" t="s">
        <v>79</v>
      </c>
      <c r="C12" s="47">
        <v>21240.5</v>
      </c>
      <c r="D12" s="47">
        <v>3398.2</v>
      </c>
      <c r="E12" s="48">
        <v>-0.84</v>
      </c>
      <c r="F12" s="47">
        <v>26219.4</v>
      </c>
      <c r="G12" s="47">
        <v>7605.3</v>
      </c>
      <c r="H12" s="48">
        <v>-0.71</v>
      </c>
    </row>
    <row r="13" spans="2:8" x14ac:dyDescent="0.25">
      <c r="B13" s="43" t="s">
        <v>80</v>
      </c>
      <c r="C13" s="44">
        <v>1961534.1</v>
      </c>
      <c r="D13" s="44">
        <v>2165967.7999999998</v>
      </c>
      <c r="E13" s="45">
        <v>0.1</v>
      </c>
      <c r="F13" s="44">
        <v>5386053.7999999998</v>
      </c>
      <c r="G13" s="44">
        <v>6141050.7999999998</v>
      </c>
      <c r="H13" s="45">
        <v>0.14000000000000001</v>
      </c>
    </row>
    <row r="14" spans="2:8" x14ac:dyDescent="0.25">
      <c r="B14" s="46" t="s">
        <v>81</v>
      </c>
      <c r="C14" s="47">
        <v>859293.2</v>
      </c>
      <c r="D14" s="47">
        <v>1125544.3</v>
      </c>
      <c r="E14" s="48">
        <v>0.31</v>
      </c>
      <c r="F14" s="47">
        <v>2508440</v>
      </c>
      <c r="G14" s="47">
        <v>3228084</v>
      </c>
      <c r="H14" s="48">
        <v>0.28999999999999998</v>
      </c>
    </row>
    <row r="15" spans="2:8" x14ac:dyDescent="0.25">
      <c r="B15" s="46" t="s">
        <v>2</v>
      </c>
      <c r="C15" s="47">
        <v>292636.90000000002</v>
      </c>
      <c r="D15" s="47">
        <v>254190.2</v>
      </c>
      <c r="E15" s="48">
        <v>-0.13</v>
      </c>
      <c r="F15" s="47">
        <v>800120.2</v>
      </c>
      <c r="G15" s="47">
        <v>792962.7</v>
      </c>
      <c r="H15" s="48">
        <v>-0.01</v>
      </c>
    </row>
    <row r="16" spans="2:8" x14ac:dyDescent="0.25">
      <c r="B16" s="46" t="s">
        <v>82</v>
      </c>
      <c r="C16" s="47">
        <v>134853.29999999999</v>
      </c>
      <c r="D16" s="47">
        <v>130164.9</v>
      </c>
      <c r="E16" s="48">
        <v>-0.03</v>
      </c>
      <c r="F16" s="47">
        <v>387324</v>
      </c>
      <c r="G16" s="47">
        <v>461214.5</v>
      </c>
      <c r="H16" s="48">
        <v>0.19</v>
      </c>
    </row>
    <row r="17" spans="2:8" x14ac:dyDescent="0.25">
      <c r="B17" s="46" t="s">
        <v>83</v>
      </c>
      <c r="C17" s="47">
        <v>188608.2</v>
      </c>
      <c r="D17" s="47">
        <v>221363.20000000001</v>
      </c>
      <c r="E17" s="48">
        <v>0.17</v>
      </c>
      <c r="F17" s="47">
        <v>319783.09999999998</v>
      </c>
      <c r="G17" s="47">
        <v>387355.1</v>
      </c>
      <c r="H17" s="48">
        <v>0.21</v>
      </c>
    </row>
    <row r="18" spans="2:8" x14ac:dyDescent="0.25">
      <c r="B18" s="46" t="s">
        <v>84</v>
      </c>
      <c r="C18" s="47">
        <v>91649.4</v>
      </c>
      <c r="D18" s="47">
        <v>120997.4</v>
      </c>
      <c r="E18" s="48">
        <v>0.32</v>
      </c>
      <c r="F18" s="47">
        <v>332365.2</v>
      </c>
      <c r="G18" s="47">
        <v>338797.1</v>
      </c>
      <c r="H18" s="48">
        <v>0.02</v>
      </c>
    </row>
    <row r="19" spans="2:8" x14ac:dyDescent="0.25">
      <c r="B19" s="46" t="s">
        <v>3</v>
      </c>
      <c r="C19" s="47">
        <v>88299.5</v>
      </c>
      <c r="D19" s="47">
        <v>70471.199999999997</v>
      </c>
      <c r="E19" s="48">
        <v>-0.2</v>
      </c>
      <c r="F19" s="47">
        <v>250683.3</v>
      </c>
      <c r="G19" s="47">
        <v>216031.4</v>
      </c>
      <c r="H19" s="48">
        <v>-0.14000000000000001</v>
      </c>
    </row>
    <row r="20" spans="2:8" x14ac:dyDescent="0.25">
      <c r="B20" s="46" t="s">
        <v>5</v>
      </c>
      <c r="C20" s="47">
        <v>93883.6</v>
      </c>
      <c r="D20" s="47">
        <v>70205.2</v>
      </c>
      <c r="E20" s="48">
        <v>-0.25</v>
      </c>
      <c r="F20" s="47">
        <v>215032.3</v>
      </c>
      <c r="G20" s="47">
        <v>184402.5</v>
      </c>
      <c r="H20" s="48">
        <v>-0.14000000000000001</v>
      </c>
    </row>
    <row r="21" spans="2:8" x14ac:dyDescent="0.25">
      <c r="B21" s="46" t="s">
        <v>4</v>
      </c>
      <c r="C21" s="47">
        <v>45082.7</v>
      </c>
      <c r="D21" s="47">
        <v>39272.400000000001</v>
      </c>
      <c r="E21" s="48">
        <v>-0.13</v>
      </c>
      <c r="F21" s="47">
        <v>123109.3</v>
      </c>
      <c r="G21" s="47">
        <v>110980.5</v>
      </c>
      <c r="H21" s="48">
        <v>-0.1</v>
      </c>
    </row>
    <row r="22" spans="2:8" x14ac:dyDescent="0.25">
      <c r="B22" s="46" t="s">
        <v>39</v>
      </c>
      <c r="C22" s="47">
        <v>38908.199999999997</v>
      </c>
      <c r="D22" s="47">
        <v>26004.7</v>
      </c>
      <c r="E22" s="48">
        <v>-0.33</v>
      </c>
      <c r="F22" s="47">
        <v>97147.1</v>
      </c>
      <c r="G22" s="47">
        <v>81461.3</v>
      </c>
      <c r="H22" s="48">
        <v>-0.16</v>
      </c>
    </row>
    <row r="23" spans="2:8" x14ac:dyDescent="0.25">
      <c r="B23" s="46" t="s">
        <v>40</v>
      </c>
      <c r="C23" s="47">
        <v>24674</v>
      </c>
      <c r="D23" s="47">
        <v>27649</v>
      </c>
      <c r="E23" s="48">
        <v>0.12</v>
      </c>
      <c r="F23" s="47">
        <v>58710.5</v>
      </c>
      <c r="G23" s="47">
        <v>70505.399999999994</v>
      </c>
      <c r="H23" s="48">
        <v>0.2</v>
      </c>
    </row>
    <row r="24" spans="2:8" x14ac:dyDescent="0.25">
      <c r="B24" s="46" t="s">
        <v>79</v>
      </c>
      <c r="C24" s="47">
        <v>103645.1</v>
      </c>
      <c r="D24" s="47">
        <v>80105.399999999994</v>
      </c>
      <c r="E24" s="48">
        <v>-0.23</v>
      </c>
      <c r="F24" s="47">
        <v>293338.8</v>
      </c>
      <c r="G24" s="47">
        <v>269256.09999999998</v>
      </c>
      <c r="H24" s="48">
        <v>-0.08</v>
      </c>
    </row>
    <row r="25" spans="2:8" x14ac:dyDescent="0.25">
      <c r="B25" s="43" t="s">
        <v>7</v>
      </c>
      <c r="C25" s="44">
        <v>2609375.7999999998</v>
      </c>
      <c r="D25" s="44">
        <v>2834103.5</v>
      </c>
      <c r="E25" s="45">
        <v>0.09</v>
      </c>
      <c r="F25" s="44">
        <v>7962360.9000000004</v>
      </c>
      <c r="G25" s="44">
        <v>9737529.9000000004</v>
      </c>
      <c r="H25" s="45">
        <v>0.22</v>
      </c>
    </row>
    <row r="26" spans="2:8" x14ac:dyDescent="0.25">
      <c r="B26" s="46" t="s">
        <v>8</v>
      </c>
      <c r="C26" s="47">
        <v>1370116</v>
      </c>
      <c r="D26" s="47">
        <v>1651399.6</v>
      </c>
      <c r="E26" s="48">
        <v>0.21</v>
      </c>
      <c r="F26" s="47">
        <v>4372159</v>
      </c>
      <c r="G26" s="47">
        <v>5528056.5</v>
      </c>
      <c r="H26" s="48">
        <v>0.26</v>
      </c>
    </row>
    <row r="27" spans="2:8" x14ac:dyDescent="0.25">
      <c r="B27" s="46" t="s">
        <v>85</v>
      </c>
      <c r="C27" s="47">
        <v>480049.2</v>
      </c>
      <c r="D27" s="47">
        <v>466826</v>
      </c>
      <c r="E27" s="48">
        <v>-0.03</v>
      </c>
      <c r="F27" s="47">
        <v>1453702.4</v>
      </c>
      <c r="G27" s="47">
        <v>1830817.4</v>
      </c>
      <c r="H27" s="48">
        <v>0.26</v>
      </c>
    </row>
    <row r="28" spans="2:8" x14ac:dyDescent="0.25">
      <c r="B28" s="46" t="s">
        <v>86</v>
      </c>
      <c r="C28" s="47">
        <v>338961.1</v>
      </c>
      <c r="D28" s="47">
        <v>365488.2</v>
      </c>
      <c r="E28" s="48">
        <v>0.08</v>
      </c>
      <c r="F28" s="47">
        <v>994572.6</v>
      </c>
      <c r="G28" s="47">
        <v>1100238.8</v>
      </c>
      <c r="H28" s="48">
        <v>0.11</v>
      </c>
    </row>
    <row r="29" spans="2:8" x14ac:dyDescent="0.25">
      <c r="B29" s="46" t="s">
        <v>10</v>
      </c>
      <c r="C29" s="47">
        <v>135175.9</v>
      </c>
      <c r="D29" s="47">
        <v>93209.600000000006</v>
      </c>
      <c r="E29" s="48">
        <v>-0.31</v>
      </c>
      <c r="F29" s="47">
        <v>413315.8</v>
      </c>
      <c r="G29" s="47">
        <v>454282.2</v>
      </c>
      <c r="H29" s="48">
        <v>0.1</v>
      </c>
    </row>
    <row r="30" spans="2:8" x14ac:dyDescent="0.25">
      <c r="B30" s="46" t="s">
        <v>87</v>
      </c>
      <c r="C30" s="47">
        <v>100775.6</v>
      </c>
      <c r="D30" s="47">
        <v>119568.2</v>
      </c>
      <c r="E30" s="48">
        <v>0.19</v>
      </c>
      <c r="F30" s="47">
        <v>283691.59999999998</v>
      </c>
      <c r="G30" s="47">
        <v>328147.09999999998</v>
      </c>
      <c r="H30" s="48">
        <v>0.16</v>
      </c>
    </row>
    <row r="31" spans="2:8" x14ac:dyDescent="0.25">
      <c r="B31" s="46" t="s">
        <v>53</v>
      </c>
      <c r="C31" s="47">
        <v>29282.1</v>
      </c>
      <c r="D31" s="47">
        <v>38278.9</v>
      </c>
      <c r="E31" s="48">
        <v>0.31</v>
      </c>
      <c r="F31" s="47">
        <v>96169</v>
      </c>
      <c r="G31" s="47">
        <v>111885.8</v>
      </c>
      <c r="H31" s="48">
        <v>0.16</v>
      </c>
    </row>
    <row r="32" spans="2:8" x14ac:dyDescent="0.25">
      <c r="B32" s="46" t="s">
        <v>11</v>
      </c>
      <c r="C32" s="47">
        <v>24084.1</v>
      </c>
      <c r="D32" s="47">
        <v>25613.5</v>
      </c>
      <c r="E32" s="48">
        <v>0.06</v>
      </c>
      <c r="F32" s="47">
        <v>64750.6</v>
      </c>
      <c r="G32" s="47">
        <v>72769.600000000006</v>
      </c>
      <c r="H32" s="48">
        <v>0.12</v>
      </c>
    </row>
    <row r="33" spans="2:8" x14ac:dyDescent="0.25">
      <c r="B33" s="46" t="s">
        <v>12</v>
      </c>
      <c r="C33" s="47">
        <v>4335</v>
      </c>
      <c r="D33" s="47">
        <v>4403.6000000000004</v>
      </c>
      <c r="E33" s="48">
        <v>0.02</v>
      </c>
      <c r="F33" s="47">
        <v>32714.799999999999</v>
      </c>
      <c r="G33" s="47">
        <v>59563.1</v>
      </c>
      <c r="H33" s="48">
        <v>0.82</v>
      </c>
    </row>
    <row r="34" spans="2:8" x14ac:dyDescent="0.25">
      <c r="B34" s="46" t="s">
        <v>88</v>
      </c>
      <c r="C34" s="47">
        <v>6515.7</v>
      </c>
      <c r="D34" s="47">
        <v>9380.6</v>
      </c>
      <c r="E34" s="48">
        <v>0.44</v>
      </c>
      <c r="F34" s="47">
        <v>34823.800000000003</v>
      </c>
      <c r="G34" s="47">
        <v>40634.1</v>
      </c>
      <c r="H34" s="48">
        <v>0.17</v>
      </c>
    </row>
    <row r="35" spans="2:8" x14ac:dyDescent="0.25">
      <c r="B35" s="46" t="s">
        <v>89</v>
      </c>
      <c r="C35" s="47">
        <v>1560</v>
      </c>
      <c r="D35" s="49">
        <v>757.6</v>
      </c>
      <c r="E35" s="48">
        <v>-0.51</v>
      </c>
      <c r="F35" s="47">
        <v>2622.5</v>
      </c>
      <c r="G35" s="47">
        <v>36753.199999999997</v>
      </c>
      <c r="H35" s="48">
        <v>13.01</v>
      </c>
    </row>
    <row r="36" spans="2:8" x14ac:dyDescent="0.25">
      <c r="B36" s="46" t="s">
        <v>79</v>
      </c>
      <c r="C36" s="47">
        <v>118521.1</v>
      </c>
      <c r="D36" s="47">
        <v>59177.8</v>
      </c>
      <c r="E36" s="48">
        <v>-0.5</v>
      </c>
      <c r="F36" s="47">
        <v>213838.9</v>
      </c>
      <c r="G36" s="47">
        <v>174382.1</v>
      </c>
      <c r="H36" s="48">
        <v>-0.18</v>
      </c>
    </row>
    <row r="37" spans="2:8" x14ac:dyDescent="0.25">
      <c r="B37" s="43" t="s">
        <v>15</v>
      </c>
      <c r="C37" s="44">
        <v>890693.2</v>
      </c>
      <c r="D37" s="44">
        <v>1058857.6000000001</v>
      </c>
      <c r="E37" s="45">
        <v>0.19</v>
      </c>
      <c r="F37" s="44">
        <v>2443170.9</v>
      </c>
      <c r="G37" s="44">
        <v>2960182.7</v>
      </c>
      <c r="H37" s="45">
        <v>0.21</v>
      </c>
    </row>
    <row r="38" spans="2:8" x14ac:dyDescent="0.25">
      <c r="B38" s="46" t="s">
        <v>90</v>
      </c>
      <c r="C38" s="47">
        <v>155208.79999999999</v>
      </c>
      <c r="D38" s="47">
        <v>158770.20000000001</v>
      </c>
      <c r="E38" s="48">
        <v>0.02</v>
      </c>
      <c r="F38" s="47">
        <v>408459.1</v>
      </c>
      <c r="G38" s="47">
        <v>445127.6</v>
      </c>
      <c r="H38" s="48">
        <v>0.09</v>
      </c>
    </row>
    <row r="39" spans="2:8" x14ac:dyDescent="0.25">
      <c r="B39" s="46" t="s">
        <v>19</v>
      </c>
      <c r="C39" s="47">
        <v>152129</v>
      </c>
      <c r="D39" s="47">
        <v>148834.5</v>
      </c>
      <c r="E39" s="48">
        <v>-0.02</v>
      </c>
      <c r="F39" s="47">
        <v>407052.9</v>
      </c>
      <c r="G39" s="47">
        <v>433225.2</v>
      </c>
      <c r="H39" s="48">
        <v>0.06</v>
      </c>
    </row>
    <row r="40" spans="2:8" x14ac:dyDescent="0.25">
      <c r="B40" s="46" t="s">
        <v>16</v>
      </c>
      <c r="C40" s="47">
        <v>79399.199999999997</v>
      </c>
      <c r="D40" s="47">
        <v>113451.7</v>
      </c>
      <c r="E40" s="48">
        <v>0.43</v>
      </c>
      <c r="F40" s="47">
        <v>227734.8</v>
      </c>
      <c r="G40" s="47">
        <v>295114.2</v>
      </c>
      <c r="H40" s="48">
        <v>0.3</v>
      </c>
    </row>
    <row r="41" spans="2:8" x14ac:dyDescent="0.25">
      <c r="B41" s="46" t="s">
        <v>41</v>
      </c>
      <c r="C41" s="47">
        <v>68728.899999999994</v>
      </c>
      <c r="D41" s="47">
        <v>115523.5</v>
      </c>
      <c r="E41" s="48">
        <v>0.68</v>
      </c>
      <c r="F41" s="47">
        <v>147542.9</v>
      </c>
      <c r="G41" s="47">
        <v>275944</v>
      </c>
      <c r="H41" s="48">
        <v>0.87</v>
      </c>
    </row>
    <row r="42" spans="2:8" x14ac:dyDescent="0.25">
      <c r="B42" s="46" t="s">
        <v>18</v>
      </c>
      <c r="C42" s="47">
        <v>61281.7</v>
      </c>
      <c r="D42" s="47">
        <v>103330.3</v>
      </c>
      <c r="E42" s="48">
        <v>0.69</v>
      </c>
      <c r="F42" s="47">
        <v>193210.6</v>
      </c>
      <c r="G42" s="47">
        <v>270131.20000000001</v>
      </c>
      <c r="H42" s="48">
        <v>0.4</v>
      </c>
    </row>
    <row r="43" spans="2:8" x14ac:dyDescent="0.25">
      <c r="B43" s="46" t="s">
        <v>20</v>
      </c>
      <c r="C43" s="47">
        <v>59370.3</v>
      </c>
      <c r="D43" s="47">
        <v>87329.9</v>
      </c>
      <c r="E43" s="48">
        <v>0.47</v>
      </c>
      <c r="F43" s="47">
        <v>182901</v>
      </c>
      <c r="G43" s="47">
        <v>234834.3</v>
      </c>
      <c r="H43" s="48">
        <v>0.28000000000000003</v>
      </c>
    </row>
    <row r="44" spans="2:8" x14ac:dyDescent="0.25">
      <c r="B44" s="46" t="s">
        <v>91</v>
      </c>
      <c r="C44" s="47">
        <v>58264.800000000003</v>
      </c>
      <c r="D44" s="47">
        <v>65189.4</v>
      </c>
      <c r="E44" s="48">
        <v>0.12</v>
      </c>
      <c r="F44" s="47">
        <v>168053.8</v>
      </c>
      <c r="G44" s="47">
        <v>199991.3</v>
      </c>
      <c r="H44" s="48">
        <v>0.19</v>
      </c>
    </row>
    <row r="45" spans="2:8" x14ac:dyDescent="0.25">
      <c r="B45" s="46" t="s">
        <v>17</v>
      </c>
      <c r="C45" s="47">
        <v>56771</v>
      </c>
      <c r="D45" s="47">
        <v>51013</v>
      </c>
      <c r="E45" s="48">
        <v>-0.1</v>
      </c>
      <c r="F45" s="47">
        <v>193141.6</v>
      </c>
      <c r="G45" s="47">
        <v>184553.5</v>
      </c>
      <c r="H45" s="48">
        <v>-0.04</v>
      </c>
    </row>
    <row r="46" spans="2:8" x14ac:dyDescent="0.25">
      <c r="B46" s="46" t="s">
        <v>92</v>
      </c>
      <c r="C46" s="47">
        <v>44230.5</v>
      </c>
      <c r="D46" s="47">
        <v>37488.800000000003</v>
      </c>
      <c r="E46" s="48">
        <v>-0.15</v>
      </c>
      <c r="F46" s="47">
        <v>128550.9</v>
      </c>
      <c r="G46" s="47">
        <v>151730.9</v>
      </c>
      <c r="H46" s="48">
        <v>0.18</v>
      </c>
    </row>
    <row r="47" spans="2:8" x14ac:dyDescent="0.25">
      <c r="B47" s="46" t="s">
        <v>66</v>
      </c>
      <c r="C47" s="47">
        <v>47694</v>
      </c>
      <c r="D47" s="47">
        <v>37401.199999999997</v>
      </c>
      <c r="E47" s="48">
        <v>-0.22</v>
      </c>
      <c r="F47" s="47">
        <v>102884.4</v>
      </c>
      <c r="G47" s="47">
        <v>109014.8</v>
      </c>
      <c r="H47" s="48">
        <v>0.06</v>
      </c>
    </row>
    <row r="48" spans="2:8" x14ac:dyDescent="0.25">
      <c r="B48" s="46" t="s">
        <v>79</v>
      </c>
      <c r="C48" s="47">
        <v>107614.9</v>
      </c>
      <c r="D48" s="47">
        <v>140525</v>
      </c>
      <c r="E48" s="48">
        <v>0.31</v>
      </c>
      <c r="F48" s="47">
        <v>283638.90000000002</v>
      </c>
      <c r="G48" s="47">
        <v>360515.8</v>
      </c>
      <c r="H48" s="48">
        <v>0.27</v>
      </c>
    </row>
    <row r="49" spans="2:8" x14ac:dyDescent="0.25">
      <c r="B49" s="43" t="s">
        <v>93</v>
      </c>
      <c r="C49" s="44">
        <v>38480.300000000003</v>
      </c>
      <c r="D49" s="44">
        <v>22568.799999999999</v>
      </c>
      <c r="E49" s="45">
        <v>-0.41</v>
      </c>
      <c r="F49" s="44">
        <v>79446.3</v>
      </c>
      <c r="G49" s="44">
        <v>72843.199999999997</v>
      </c>
      <c r="H49" s="45">
        <v>-0.08</v>
      </c>
    </row>
    <row r="50" spans="2:8" x14ac:dyDescent="0.25">
      <c r="B50" s="46" t="s">
        <v>23</v>
      </c>
      <c r="C50" s="47">
        <v>29583.7</v>
      </c>
      <c r="D50" s="47">
        <v>16348</v>
      </c>
      <c r="E50" s="48">
        <v>-0.45</v>
      </c>
      <c r="F50" s="47">
        <v>57982.400000000001</v>
      </c>
      <c r="G50" s="47">
        <v>53842.7</v>
      </c>
      <c r="H50" s="48">
        <v>-7.0000000000000007E-2</v>
      </c>
    </row>
    <row r="51" spans="2:8" x14ac:dyDescent="0.25">
      <c r="B51" s="46" t="s">
        <v>94</v>
      </c>
      <c r="C51" s="47">
        <v>7456.4</v>
      </c>
      <c r="D51" s="47">
        <v>6106.2</v>
      </c>
      <c r="E51" s="48">
        <v>-0.18</v>
      </c>
      <c r="F51" s="47">
        <v>19308.7</v>
      </c>
      <c r="G51" s="47">
        <v>17907.400000000001</v>
      </c>
      <c r="H51" s="48">
        <v>-7.0000000000000007E-2</v>
      </c>
    </row>
    <row r="52" spans="2:8" x14ac:dyDescent="0.25">
      <c r="B52" s="46" t="s">
        <v>79</v>
      </c>
      <c r="C52" s="47">
        <v>1440.2</v>
      </c>
      <c r="D52" s="49">
        <v>114.6</v>
      </c>
      <c r="E52" s="48">
        <v>-0.92</v>
      </c>
      <c r="F52" s="47">
        <v>2155.3000000000002</v>
      </c>
      <c r="G52" s="47">
        <v>1093.0999999999999</v>
      </c>
      <c r="H52" s="48">
        <v>-0.49</v>
      </c>
    </row>
    <row r="53" spans="2:8" x14ac:dyDescent="0.25">
      <c r="B53" s="43" t="s">
        <v>69</v>
      </c>
      <c r="C53" s="44">
        <v>51156.800000000003</v>
      </c>
      <c r="D53" s="44">
        <v>68709.5</v>
      </c>
      <c r="E53" s="45">
        <v>0.34</v>
      </c>
      <c r="F53" s="44">
        <v>161958</v>
      </c>
      <c r="G53" s="44">
        <v>165113.20000000001</v>
      </c>
      <c r="H53" s="45">
        <v>0.02</v>
      </c>
    </row>
    <row r="54" spans="2:8" x14ac:dyDescent="0.25">
      <c r="B54" s="25" t="s">
        <v>95</v>
      </c>
      <c r="C54" s="26">
        <v>5578707.0999999996</v>
      </c>
      <c r="D54" s="26">
        <v>6187808.5</v>
      </c>
      <c r="E54" s="27">
        <v>0.11</v>
      </c>
      <c r="F54" s="26">
        <v>16078695.800000001</v>
      </c>
      <c r="G54" s="26">
        <v>19177347.600000001</v>
      </c>
      <c r="H54" s="27">
        <v>0.19</v>
      </c>
    </row>
    <row r="56" spans="2:8" x14ac:dyDescent="0.25">
      <c r="B56" s="69" t="s">
        <v>96</v>
      </c>
    </row>
    <row r="57" spans="2:8" x14ac:dyDescent="0.25">
      <c r="B57" s="69" t="s">
        <v>97</v>
      </c>
    </row>
  </sheetData>
  <mergeCells count="1">
    <mergeCell ref="B4:H4"/>
  </mergeCells>
  <pageMargins left="0.7" right="0.7" top="0.75" bottom="0.75" header="0.3" footer="0.3"/>
  <pageSetup paperSize="141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58"/>
  <sheetViews>
    <sheetView zoomScaleNormal="100" workbookViewId="0">
      <pane xSplit="1" ySplit="4" topLeftCell="B32" activePane="bottomRight" state="frozen"/>
      <selection pane="topRight" activeCell="B1" sqref="B1"/>
      <selection pane="bottomLeft" activeCell="A5" sqref="A5"/>
      <selection pane="bottomRight"/>
    </sheetView>
  </sheetViews>
  <sheetFormatPr baseColWidth="10" defaultRowHeight="15" x14ac:dyDescent="0.25"/>
  <cols>
    <col min="1" max="1" width="6.42578125" style="1" customWidth="1"/>
    <col min="2" max="2" width="11" style="1" bestFit="1" customWidth="1"/>
    <col min="3" max="3" width="20.42578125" style="1" customWidth="1"/>
    <col min="4" max="5" width="15.7109375" style="1" customWidth="1"/>
    <col min="6" max="6" width="11.28515625" style="1" bestFit="1" customWidth="1"/>
    <col min="7" max="8" width="16.85546875" style="1" customWidth="1"/>
    <col min="9" max="9" width="11.28515625" style="1" bestFit="1" customWidth="1"/>
    <col min="10" max="12" width="22.85546875" style="1" customWidth="1"/>
    <col min="13" max="13" width="26.5703125" style="1" customWidth="1"/>
    <col min="14" max="14" width="27.42578125" style="1" customWidth="1"/>
    <col min="15" max="17" width="22.85546875" style="1" bestFit="1" customWidth="1"/>
    <col min="18" max="18" width="25.7109375" style="1" bestFit="1" customWidth="1"/>
    <col min="19" max="19" width="26.5703125" style="1" bestFit="1" customWidth="1"/>
    <col min="20" max="20" width="27.42578125" style="1" bestFit="1" customWidth="1"/>
    <col min="21" max="22" width="22.85546875" style="1" bestFit="1" customWidth="1"/>
    <col min="23" max="23" width="25.7109375" style="1" bestFit="1" customWidth="1"/>
    <col min="24" max="24" width="26.7109375" style="1" bestFit="1" customWidth="1"/>
    <col min="25" max="25" width="26.5703125" style="1" bestFit="1" customWidth="1"/>
    <col min="26" max="26" width="27.42578125" style="1" bestFit="1" customWidth="1"/>
    <col min="27" max="27" width="26.140625" style="1" bestFit="1" customWidth="1"/>
    <col min="28" max="28" width="27.140625" style="1" bestFit="1" customWidth="1"/>
    <col min="29" max="29" width="27" style="1" bestFit="1" customWidth="1"/>
    <col min="30" max="30" width="27.85546875" style="1" bestFit="1" customWidth="1"/>
    <col min="31" max="16384" width="11.42578125" style="1"/>
  </cols>
  <sheetData>
    <row r="3" spans="2:9" x14ac:dyDescent="0.25">
      <c r="B3" s="76" t="s">
        <v>46</v>
      </c>
      <c r="C3" s="77"/>
      <c r="D3" s="77"/>
      <c r="E3" s="77"/>
      <c r="F3" s="77"/>
      <c r="G3" s="77"/>
      <c r="H3" s="77"/>
      <c r="I3" s="78"/>
    </row>
    <row r="4" spans="2:9" x14ac:dyDescent="0.25">
      <c r="B4" s="50" t="s">
        <v>45</v>
      </c>
      <c r="C4" s="51" t="s">
        <v>58</v>
      </c>
      <c r="D4" s="52" t="s">
        <v>59</v>
      </c>
      <c r="E4" s="52" t="s">
        <v>60</v>
      </c>
      <c r="F4" s="53" t="s">
        <v>61</v>
      </c>
      <c r="G4" s="52" t="s">
        <v>62</v>
      </c>
      <c r="H4" s="52" t="s">
        <v>63</v>
      </c>
      <c r="I4" s="54" t="s">
        <v>61</v>
      </c>
    </row>
    <row r="5" spans="2:9" x14ac:dyDescent="0.25">
      <c r="B5" s="79" t="s">
        <v>31</v>
      </c>
      <c r="C5" s="2" t="s">
        <v>32</v>
      </c>
      <c r="D5" s="3">
        <v>8933.2654899999961</v>
      </c>
      <c r="E5" s="3">
        <v>10070.259350000002</v>
      </c>
      <c r="F5" s="15">
        <v>0.12727639867781501</v>
      </c>
      <c r="G5" s="3">
        <v>10963.388389999996</v>
      </c>
      <c r="H5" s="3">
        <v>42112.409670000001</v>
      </c>
      <c r="I5" s="4">
        <v>2.8411856053929339</v>
      </c>
    </row>
    <row r="6" spans="2:9" x14ac:dyDescent="0.25">
      <c r="B6" s="80"/>
      <c r="C6" s="5" t="s">
        <v>36</v>
      </c>
      <c r="D6" s="6">
        <v>0</v>
      </c>
      <c r="E6" s="6">
        <v>915.15200000000004</v>
      </c>
      <c r="F6" s="16" t="s">
        <v>51</v>
      </c>
      <c r="G6" s="6">
        <v>26.587119999999999</v>
      </c>
      <c r="H6" s="6">
        <v>7375.5262499999999</v>
      </c>
      <c r="I6" s="7">
        <v>276.40974765224666</v>
      </c>
    </row>
    <row r="7" spans="2:9" x14ac:dyDescent="0.25">
      <c r="B7" s="80"/>
      <c r="C7" s="5" t="s">
        <v>37</v>
      </c>
      <c r="D7" s="6">
        <v>105.77668</v>
      </c>
      <c r="E7" s="6">
        <v>2675.9239600000001</v>
      </c>
      <c r="F7" s="16">
        <v>24.297863007233733</v>
      </c>
      <c r="G7" s="6">
        <v>368.34841999999998</v>
      </c>
      <c r="H7" s="6">
        <v>4376.1830099999997</v>
      </c>
      <c r="I7" s="7">
        <v>10.880553227294962</v>
      </c>
    </row>
    <row r="8" spans="2:9" x14ac:dyDescent="0.25">
      <c r="B8" s="80"/>
      <c r="C8" s="5" t="s">
        <v>64</v>
      </c>
      <c r="D8" s="6">
        <v>1043.4792500000001</v>
      </c>
      <c r="E8" s="6">
        <v>2674.2166899999997</v>
      </c>
      <c r="F8" s="16">
        <v>1.5627885652733386</v>
      </c>
      <c r="G8" s="6">
        <v>1444.34447</v>
      </c>
      <c r="H8" s="6">
        <v>3140.5239100000003</v>
      </c>
      <c r="I8" s="7">
        <v>1.174359354870518</v>
      </c>
    </row>
    <row r="9" spans="2:9" x14ac:dyDescent="0.25">
      <c r="B9" s="80"/>
      <c r="C9" s="5" t="s">
        <v>50</v>
      </c>
      <c r="D9" s="6">
        <v>398.74602000000004</v>
      </c>
      <c r="E9" s="6">
        <v>1141.9788600000002</v>
      </c>
      <c r="F9" s="16">
        <v>1.8639254129734011</v>
      </c>
      <c r="G9" s="6">
        <v>398.74602000000004</v>
      </c>
      <c r="H9" s="6">
        <v>1813.82053</v>
      </c>
      <c r="I9" s="7">
        <v>3.5488116219943708</v>
      </c>
    </row>
    <row r="10" spans="2:9" x14ac:dyDescent="0.25">
      <c r="B10" s="80"/>
      <c r="C10" s="8" t="s">
        <v>52</v>
      </c>
      <c r="D10" s="9">
        <f>+D11-D5-D6-D7-D8-D9</f>
        <v>1367.8125400000024</v>
      </c>
      <c r="E10" s="9">
        <f>+E11-E5-E6-E7-E8-E9</f>
        <v>1263.4383099999982</v>
      </c>
      <c r="F10" s="17">
        <f>(E10-D10)/D10</f>
        <v>-7.6307408323661105E-2</v>
      </c>
      <c r="G10" s="9">
        <f>+G11-G5-G6-G7-G8-G9</f>
        <v>5108.0721899999953</v>
      </c>
      <c r="H10" s="9">
        <f>+H11-H5-H6-H7-H8-H9</f>
        <v>4166.3008400000081</v>
      </c>
      <c r="I10" s="10">
        <f>(H10-G10)/G10</f>
        <v>-0.18436923265173905</v>
      </c>
    </row>
    <row r="11" spans="2:9" x14ac:dyDescent="0.25">
      <c r="B11" s="81"/>
      <c r="C11" s="11" t="s">
        <v>26</v>
      </c>
      <c r="D11" s="12">
        <v>11849.079979999999</v>
      </c>
      <c r="E11" s="12">
        <v>18740.96917</v>
      </c>
      <c r="F11" s="18">
        <v>0.58163918225151545</v>
      </c>
      <c r="G11" s="12">
        <v>18309.486609999993</v>
      </c>
      <c r="H11" s="12">
        <v>62984.764210000008</v>
      </c>
      <c r="I11" s="13">
        <v>2.4400071149783065</v>
      </c>
    </row>
    <row r="12" spans="2:9" x14ac:dyDescent="0.25">
      <c r="B12" s="79" t="s">
        <v>1</v>
      </c>
      <c r="C12" s="2" t="s">
        <v>30</v>
      </c>
      <c r="D12" s="3">
        <v>878731.66932999983</v>
      </c>
      <c r="E12" s="3">
        <v>972107.43741999916</v>
      </c>
      <c r="F12" s="15">
        <v>0.10626198115881595</v>
      </c>
      <c r="G12" s="3">
        <v>1697133.5428799996</v>
      </c>
      <c r="H12" s="3">
        <v>2093992.4139899956</v>
      </c>
      <c r="I12" s="4">
        <v>0.23384068553411236</v>
      </c>
    </row>
    <row r="13" spans="2:9" x14ac:dyDescent="0.25">
      <c r="B13" s="80"/>
      <c r="C13" s="5" t="s">
        <v>2</v>
      </c>
      <c r="D13" s="6">
        <v>210781.65759000002</v>
      </c>
      <c r="E13" s="6">
        <v>206054.99146999998</v>
      </c>
      <c r="F13" s="16">
        <v>-2.242446602822561E-2</v>
      </c>
      <c r="G13" s="6">
        <v>516195.13394999993</v>
      </c>
      <c r="H13" s="6">
        <v>534961.23726999981</v>
      </c>
      <c r="I13" s="7">
        <v>3.635466916628783E-2</v>
      </c>
    </row>
    <row r="14" spans="2:9" x14ac:dyDescent="0.25">
      <c r="B14" s="80"/>
      <c r="C14" s="5" t="s">
        <v>28</v>
      </c>
      <c r="D14" s="6">
        <v>112592.31810000002</v>
      </c>
      <c r="E14" s="6">
        <v>140897.16978999999</v>
      </c>
      <c r="F14" s="16">
        <v>0.2513923877547376</v>
      </c>
      <c r="G14" s="6">
        <v>256661.32223000014</v>
      </c>
      <c r="H14" s="6">
        <v>327865.07341000001</v>
      </c>
      <c r="I14" s="7">
        <v>0.27742298902439438</v>
      </c>
    </row>
    <row r="15" spans="2:9" x14ac:dyDescent="0.25">
      <c r="B15" s="80"/>
      <c r="C15" s="5" t="s">
        <v>27</v>
      </c>
      <c r="D15" s="6">
        <v>128454.65671999985</v>
      </c>
      <c r="E15" s="6">
        <v>82369.862560000023</v>
      </c>
      <c r="F15" s="16">
        <v>-0.3587631257343481</v>
      </c>
      <c r="G15" s="6">
        <v>240634.6527199999</v>
      </c>
      <c r="H15" s="6">
        <v>217720.75143999993</v>
      </c>
      <c r="I15" s="7">
        <v>-9.5222782841099571E-2</v>
      </c>
    </row>
    <row r="16" spans="2:9" x14ac:dyDescent="0.25">
      <c r="B16" s="80"/>
      <c r="C16" s="5" t="s">
        <v>29</v>
      </c>
      <c r="D16" s="6">
        <v>53706.777770000022</v>
      </c>
      <c r="E16" s="6">
        <v>49743.338270000007</v>
      </c>
      <c r="F16" s="16">
        <v>-7.3797752622089832E-2</v>
      </c>
      <c r="G16" s="6">
        <v>134315.29338999998</v>
      </c>
      <c r="H16" s="6">
        <v>165971.26115000006</v>
      </c>
      <c r="I16" s="7">
        <v>0.23568401602700093</v>
      </c>
    </row>
    <row r="17" spans="2:9" x14ac:dyDescent="0.25">
      <c r="B17" s="80"/>
      <c r="C17" s="5" t="s">
        <v>3</v>
      </c>
      <c r="D17" s="6">
        <v>73868.114470000102</v>
      </c>
      <c r="E17" s="6">
        <v>64768.511529999974</v>
      </c>
      <c r="F17" s="16">
        <v>-0.12318715599131382</v>
      </c>
      <c r="G17" s="6">
        <v>162497.66834000015</v>
      </c>
      <c r="H17" s="6">
        <v>144084.27983999997</v>
      </c>
      <c r="I17" s="7">
        <v>-0.1133147859172547</v>
      </c>
    </row>
    <row r="18" spans="2:9" x14ac:dyDescent="0.25">
      <c r="B18" s="80"/>
      <c r="C18" s="5" t="s">
        <v>5</v>
      </c>
      <c r="D18" s="6">
        <v>61657.130059999945</v>
      </c>
      <c r="E18" s="6">
        <v>52512.686859999958</v>
      </c>
      <c r="F18" s="16">
        <v>-0.14831120409109738</v>
      </c>
      <c r="G18" s="6">
        <v>121458.71404999995</v>
      </c>
      <c r="H18" s="6">
        <v>112129.14328999991</v>
      </c>
      <c r="I18" s="7">
        <v>-7.6812691727984342E-2</v>
      </c>
    </row>
    <row r="19" spans="2:9" x14ac:dyDescent="0.25">
      <c r="B19" s="80"/>
      <c r="C19" s="5" t="s">
        <v>4</v>
      </c>
      <c r="D19" s="6">
        <v>37020.670430000027</v>
      </c>
      <c r="E19" s="6">
        <v>30579.868730000017</v>
      </c>
      <c r="F19" s="16">
        <v>-0.17397852673085709</v>
      </c>
      <c r="G19" s="6">
        <v>79273.786050000068</v>
      </c>
      <c r="H19" s="6">
        <v>71277.134369999985</v>
      </c>
      <c r="I19" s="7">
        <v>-0.10087384592627358</v>
      </c>
    </row>
    <row r="20" spans="2:9" x14ac:dyDescent="0.25">
      <c r="B20" s="80"/>
      <c r="C20" s="5" t="s">
        <v>39</v>
      </c>
      <c r="D20" s="6">
        <v>26053.157239999946</v>
      </c>
      <c r="E20" s="6">
        <v>21714.275189999975</v>
      </c>
      <c r="F20" s="16">
        <v>-0.16653958712299163</v>
      </c>
      <c r="G20" s="6">
        <v>59076.619999999937</v>
      </c>
      <c r="H20" s="6">
        <v>55460.666689999955</v>
      </c>
      <c r="I20" s="7">
        <v>-6.1207857016870405E-2</v>
      </c>
    </row>
    <row r="21" spans="2:9" x14ac:dyDescent="0.25">
      <c r="B21" s="80"/>
      <c r="C21" s="5" t="s">
        <v>40</v>
      </c>
      <c r="D21" s="6">
        <v>17752.705449999994</v>
      </c>
      <c r="E21" s="6">
        <v>17434.023510000003</v>
      </c>
      <c r="F21" s="16">
        <v>-1.79511759994864E-2</v>
      </c>
      <c r="G21" s="6">
        <v>33948.120729999988</v>
      </c>
      <c r="H21" s="6">
        <v>42854.095529999991</v>
      </c>
      <c r="I21" s="7">
        <v>0.26234073075302178</v>
      </c>
    </row>
    <row r="22" spans="2:9" x14ac:dyDescent="0.25">
      <c r="B22" s="80"/>
      <c r="C22" s="8" t="s">
        <v>52</v>
      </c>
      <c r="D22" s="9">
        <f>+D23-D12-D13-D14-D15-D16-D17-D18-D20-D19-D21</f>
        <v>83852.723040000143</v>
      </c>
      <c r="E22" s="9">
        <f>+E23-E12-E13-E14-E15-E16-E17-E18-E20-E19-E21</f>
        <v>80412.982099999892</v>
      </c>
      <c r="F22" s="17">
        <f>(E22-D22)/D22</f>
        <v>-4.1021219291344849E-2</v>
      </c>
      <c r="G22" s="9">
        <f>+G23-G12-G13-G14-G15-G16-G17-G18-G20-G19-G21</f>
        <v>189752.85362999971</v>
      </c>
      <c r="H22" s="9">
        <f>+H23-H12-H13-H14-H15-H16-H17-H18-H20-H19-H21</f>
        <v>189021.72738999961</v>
      </c>
      <c r="I22" s="19">
        <f>(H22-G22)/G22</f>
        <v>-3.853044768568948E-3</v>
      </c>
    </row>
    <row r="23" spans="2:9" x14ac:dyDescent="0.25">
      <c r="B23" s="81"/>
      <c r="C23" s="11" t="s">
        <v>6</v>
      </c>
      <c r="D23" s="12">
        <v>1684471.5802</v>
      </c>
      <c r="E23" s="12">
        <v>1718595.147429999</v>
      </c>
      <c r="F23" s="18">
        <v>2.0257728079892835E-2</v>
      </c>
      <c r="G23" s="12">
        <v>3490947.7079699994</v>
      </c>
      <c r="H23" s="12">
        <v>3955337.7843699949</v>
      </c>
      <c r="I23" s="13">
        <v>0.13302693573431962</v>
      </c>
    </row>
    <row r="24" spans="2:9" x14ac:dyDescent="0.25">
      <c r="B24" s="79" t="s">
        <v>7</v>
      </c>
      <c r="C24" s="2" t="s">
        <v>8</v>
      </c>
      <c r="D24" s="3">
        <v>1135479.9082199982</v>
      </c>
      <c r="E24" s="3">
        <v>1641493.6799099999</v>
      </c>
      <c r="F24" s="15">
        <v>0.4456386837202953</v>
      </c>
      <c r="G24" s="3">
        <v>3211577.0549799986</v>
      </c>
      <c r="H24" s="3">
        <v>3872060.3494799985</v>
      </c>
      <c r="I24" s="4">
        <v>0.20565699754138805</v>
      </c>
    </row>
    <row r="25" spans="2:9" x14ac:dyDescent="0.25">
      <c r="B25" s="80"/>
      <c r="C25" s="5" t="s">
        <v>33</v>
      </c>
      <c r="D25" s="6">
        <v>406947.14106000017</v>
      </c>
      <c r="E25" s="6">
        <v>675026.75434999971</v>
      </c>
      <c r="F25" s="16">
        <v>0.65875782439880559</v>
      </c>
      <c r="G25" s="6">
        <v>997548.2967399999</v>
      </c>
      <c r="H25" s="6">
        <v>1373621.254969999</v>
      </c>
      <c r="I25" s="7">
        <v>0.37699724360114706</v>
      </c>
    </row>
    <row r="26" spans="2:9" x14ac:dyDescent="0.25">
      <c r="B26" s="80"/>
      <c r="C26" s="5" t="s">
        <v>9</v>
      </c>
      <c r="D26" s="6">
        <v>264620.00819000014</v>
      </c>
      <c r="E26" s="6">
        <v>326034.2981399998</v>
      </c>
      <c r="F26" s="16">
        <v>0.23208483126454862</v>
      </c>
      <c r="G26" s="6">
        <v>667291.06756999996</v>
      </c>
      <c r="H26" s="6">
        <v>734616.64328999969</v>
      </c>
      <c r="I26" s="7">
        <v>0.10089386624816039</v>
      </c>
    </row>
    <row r="27" spans="2:9" x14ac:dyDescent="0.25">
      <c r="B27" s="80"/>
      <c r="C27" s="5" t="s">
        <v>10</v>
      </c>
      <c r="D27" s="6">
        <v>168154.77565999993</v>
      </c>
      <c r="E27" s="6">
        <v>167358.21335999997</v>
      </c>
      <c r="F27" s="16">
        <v>-4.7370780691389242E-3</v>
      </c>
      <c r="G27" s="6">
        <v>287508.41873999994</v>
      </c>
      <c r="H27" s="6">
        <v>361072.45301999996</v>
      </c>
      <c r="I27" s="7">
        <v>0.25586740938715108</v>
      </c>
    </row>
    <row r="28" spans="2:9" x14ac:dyDescent="0.25">
      <c r="B28" s="80"/>
      <c r="C28" s="5" t="s">
        <v>44</v>
      </c>
      <c r="D28" s="6">
        <v>124471.50845999997</v>
      </c>
      <c r="E28" s="6">
        <v>106967.34264999995</v>
      </c>
      <c r="F28" s="16">
        <v>-0.1406278916883629</v>
      </c>
      <c r="G28" s="6">
        <v>191077.90242999999</v>
      </c>
      <c r="H28" s="6">
        <v>202480.27013999998</v>
      </c>
      <c r="I28" s="7">
        <v>5.9673921290700614E-2</v>
      </c>
    </row>
    <row r="29" spans="2:9" x14ac:dyDescent="0.25">
      <c r="B29" s="80"/>
      <c r="C29" s="5" t="s">
        <v>53</v>
      </c>
      <c r="D29" s="6">
        <v>25091.911699999993</v>
      </c>
      <c r="E29" s="6">
        <v>27905.498709999993</v>
      </c>
      <c r="F29" s="16">
        <v>0.11213123350820656</v>
      </c>
      <c r="G29" s="6">
        <v>67270.721509999988</v>
      </c>
      <c r="H29" s="6">
        <v>73606.356150000021</v>
      </c>
      <c r="I29" s="7">
        <v>9.4181160804975503E-2</v>
      </c>
    </row>
    <row r="30" spans="2:9" x14ac:dyDescent="0.25">
      <c r="B30" s="80"/>
      <c r="C30" s="5" t="s">
        <v>12</v>
      </c>
      <c r="D30" s="6">
        <v>15804.97983</v>
      </c>
      <c r="E30" s="6">
        <v>22310.556589999993</v>
      </c>
      <c r="F30" s="16">
        <v>0.41161563190681988</v>
      </c>
      <c r="G30" s="6">
        <v>28989.809270000002</v>
      </c>
      <c r="H30" s="6">
        <v>55162.509579999984</v>
      </c>
      <c r="I30" s="7">
        <v>0.90282416369964547</v>
      </c>
    </row>
    <row r="31" spans="2:9" x14ac:dyDescent="0.25">
      <c r="B31" s="80"/>
      <c r="C31" s="5" t="s">
        <v>11</v>
      </c>
      <c r="D31" s="6">
        <v>20276.022079999995</v>
      </c>
      <c r="E31" s="6">
        <v>20478.090899999999</v>
      </c>
      <c r="F31" s="16">
        <v>9.9659005697829706E-3</v>
      </c>
      <c r="G31" s="6">
        <v>40768.510709999995</v>
      </c>
      <c r="H31" s="6">
        <v>47155.967649999991</v>
      </c>
      <c r="I31" s="7">
        <v>0.15667623930234065</v>
      </c>
    </row>
    <row r="32" spans="2:9" x14ac:dyDescent="0.25">
      <c r="B32" s="80"/>
      <c r="C32" s="5" t="s">
        <v>65</v>
      </c>
      <c r="D32" s="6">
        <v>156.96160999999998</v>
      </c>
      <c r="E32" s="6">
        <v>34622.561560000002</v>
      </c>
      <c r="F32" s="16">
        <v>219.57980648898803</v>
      </c>
      <c r="G32" s="6">
        <v>1062.4493500000001</v>
      </c>
      <c r="H32" s="6">
        <v>35995.612270000005</v>
      </c>
      <c r="I32" s="7">
        <v>32.879838384766295</v>
      </c>
    </row>
    <row r="33" spans="2:9" x14ac:dyDescent="0.25">
      <c r="B33" s="80"/>
      <c r="C33" s="5" t="s">
        <v>54</v>
      </c>
      <c r="D33" s="6">
        <v>11594.883410000002</v>
      </c>
      <c r="E33" s="6">
        <v>7331.5572500000007</v>
      </c>
      <c r="F33" s="16">
        <v>-0.36769030004416409</v>
      </c>
      <c r="G33" s="6">
        <v>29905.348659999996</v>
      </c>
      <c r="H33" s="6">
        <v>30964.646880000022</v>
      </c>
      <c r="I33" s="7">
        <v>3.5421697705096282E-2</v>
      </c>
    </row>
    <row r="34" spans="2:9" x14ac:dyDescent="0.25">
      <c r="B34" s="80"/>
      <c r="C34" s="8" t="s">
        <v>52</v>
      </c>
      <c r="D34" s="9">
        <f>+D35-D24-D25-D26-D27-D28-D29-D30-D31-D32-D33</f>
        <v>48235.380829999769</v>
      </c>
      <c r="E34" s="9">
        <f>+E35-E24-E25-E26-E27-E28-E29-E30-E31-E32-E33</f>
        <v>40737.977149999671</v>
      </c>
      <c r="F34" s="17">
        <f>(E34-D34)/D34</f>
        <v>-0.15543369930930706</v>
      </c>
      <c r="G34" s="9">
        <f>+G35-G24-G25-G26-G27-G28-G29-G30-G31-G32-G33</f>
        <v>94629.140580000822</v>
      </c>
      <c r="H34" s="9">
        <f>+H35-H24-H25-H26-H27-H28-H29-H30-H31-H32-H33</f>
        <v>115186.30090000128</v>
      </c>
      <c r="I34" s="10">
        <f>(H34-G34)/G34</f>
        <v>0.21723921610194849</v>
      </c>
    </row>
    <row r="35" spans="2:9" x14ac:dyDescent="0.25">
      <c r="B35" s="81"/>
      <c r="C35" s="11" t="s">
        <v>14</v>
      </c>
      <c r="D35" s="12">
        <v>2220833.4810499982</v>
      </c>
      <c r="E35" s="12">
        <v>3070266.530569999</v>
      </c>
      <c r="F35" s="18">
        <v>0.38248389929639992</v>
      </c>
      <c r="G35" s="12">
        <v>5617628.7205399992</v>
      </c>
      <c r="H35" s="12">
        <v>6901922.3643299984</v>
      </c>
      <c r="I35" s="13">
        <v>0.22861846299919683</v>
      </c>
    </row>
    <row r="36" spans="2:9" x14ac:dyDescent="0.25">
      <c r="B36" s="79" t="s">
        <v>15</v>
      </c>
      <c r="C36" s="2" t="s">
        <v>34</v>
      </c>
      <c r="D36" s="3">
        <v>94397.972469999979</v>
      </c>
      <c r="E36" s="3">
        <v>147581.2234300001</v>
      </c>
      <c r="F36" s="15">
        <v>0.56339399637955101</v>
      </c>
      <c r="G36" s="3">
        <v>256331.33247999966</v>
      </c>
      <c r="H36" s="3">
        <v>286130.54586000001</v>
      </c>
      <c r="I36" s="4">
        <v>0.11625271515461515</v>
      </c>
    </row>
    <row r="37" spans="2:9" x14ac:dyDescent="0.25">
      <c r="B37" s="80"/>
      <c r="C37" s="5" t="s">
        <v>19</v>
      </c>
      <c r="D37" s="6">
        <v>143091.14582000009</v>
      </c>
      <c r="E37" s="6">
        <v>134909.05927000006</v>
      </c>
      <c r="F37" s="16">
        <v>-5.7180942280611831E-2</v>
      </c>
      <c r="G37" s="6">
        <v>274576.89450000011</v>
      </c>
      <c r="H37" s="6">
        <v>284419.68331000005</v>
      </c>
      <c r="I37" s="7">
        <v>3.5847112437932885E-2</v>
      </c>
    </row>
    <row r="38" spans="2:9" x14ac:dyDescent="0.25">
      <c r="B38" s="80"/>
      <c r="C38" s="5" t="s">
        <v>16</v>
      </c>
      <c r="D38" s="6">
        <v>91841.673249999891</v>
      </c>
      <c r="E38" s="6">
        <v>71689.193029999951</v>
      </c>
      <c r="F38" s="16">
        <v>-0.21942631821551623</v>
      </c>
      <c r="G38" s="6">
        <v>149832.10929999984</v>
      </c>
      <c r="H38" s="6">
        <v>181067.63674999995</v>
      </c>
      <c r="I38" s="7">
        <v>0.20847018436788531</v>
      </c>
    </row>
    <row r="39" spans="2:9" x14ac:dyDescent="0.25">
      <c r="B39" s="80"/>
      <c r="C39" s="5" t="s">
        <v>18</v>
      </c>
      <c r="D39" s="6">
        <v>62446.777439999991</v>
      </c>
      <c r="E39" s="6">
        <v>69554.900849999991</v>
      </c>
      <c r="F39" s="16">
        <v>0.11382690510858812</v>
      </c>
      <c r="G39" s="6">
        <v>137000.05694000001</v>
      </c>
      <c r="H39" s="6">
        <v>165384.26972999994</v>
      </c>
      <c r="I39" s="7">
        <v>0.20718394885361957</v>
      </c>
    </row>
    <row r="40" spans="2:9" x14ac:dyDescent="0.25">
      <c r="B40" s="80"/>
      <c r="C40" s="5" t="s">
        <v>41</v>
      </c>
      <c r="D40" s="6">
        <v>28814.896550000001</v>
      </c>
      <c r="E40" s="6">
        <v>75199.897289999979</v>
      </c>
      <c r="F40" s="16">
        <v>1.6097576702908543</v>
      </c>
      <c r="G40" s="6">
        <v>78965.107199999999</v>
      </c>
      <c r="H40" s="6">
        <v>160543.47460999998</v>
      </c>
      <c r="I40" s="7">
        <v>1.0330938600941959</v>
      </c>
    </row>
    <row r="41" spans="2:9" x14ac:dyDescent="0.25">
      <c r="B41" s="80"/>
      <c r="C41" s="5" t="s">
        <v>20</v>
      </c>
      <c r="D41" s="6">
        <v>52960.347270000013</v>
      </c>
      <c r="E41" s="6">
        <v>73567.819249999986</v>
      </c>
      <c r="F41" s="16">
        <v>0.38911134541735359</v>
      </c>
      <c r="G41" s="6">
        <v>124471.0675</v>
      </c>
      <c r="H41" s="6">
        <v>147499.18740999998</v>
      </c>
      <c r="I41" s="7">
        <v>0.18500781243801881</v>
      </c>
    </row>
    <row r="42" spans="2:9" x14ac:dyDescent="0.25">
      <c r="B42" s="80"/>
      <c r="C42" s="5" t="s">
        <v>55</v>
      </c>
      <c r="D42" s="6">
        <v>54470.078840000031</v>
      </c>
      <c r="E42" s="6">
        <v>65684.060960000032</v>
      </c>
      <c r="F42" s="16">
        <v>0.20587416722747659</v>
      </c>
      <c r="G42" s="6">
        <v>114410.52550000006</v>
      </c>
      <c r="H42" s="6">
        <v>134754.43594000002</v>
      </c>
      <c r="I42" s="7">
        <v>0.17781502489471523</v>
      </c>
    </row>
    <row r="43" spans="2:9" x14ac:dyDescent="0.25">
      <c r="B43" s="80"/>
      <c r="C43" s="5" t="s">
        <v>17</v>
      </c>
      <c r="D43" s="6">
        <v>67672.653049999964</v>
      </c>
      <c r="E43" s="6">
        <v>66442.745030000005</v>
      </c>
      <c r="F43" s="16">
        <v>-1.8174372727654712E-2</v>
      </c>
      <c r="G43" s="6">
        <v>141683.25379999998</v>
      </c>
      <c r="H43" s="6">
        <v>133472.55549</v>
      </c>
      <c r="I43" s="7">
        <v>-5.7951085183222825E-2</v>
      </c>
    </row>
    <row r="44" spans="2:9" x14ac:dyDescent="0.25">
      <c r="B44" s="80"/>
      <c r="C44" s="5" t="s">
        <v>35</v>
      </c>
      <c r="D44" s="6">
        <v>50070.589390000008</v>
      </c>
      <c r="E44" s="6">
        <v>52185.144419999975</v>
      </c>
      <c r="F44" s="16">
        <v>4.2231478713575542E-2</v>
      </c>
      <c r="G44" s="6">
        <v>87018.629430000001</v>
      </c>
      <c r="H44" s="6">
        <v>113644.22584999996</v>
      </c>
      <c r="I44" s="7">
        <v>0.30597581913673172</v>
      </c>
    </row>
    <row r="45" spans="2:9" x14ac:dyDescent="0.25">
      <c r="B45" s="80"/>
      <c r="C45" s="5" t="s">
        <v>66</v>
      </c>
      <c r="D45" s="6">
        <v>19008.824209999999</v>
      </c>
      <c r="E45" s="6">
        <v>34567.299730000006</v>
      </c>
      <c r="F45" s="16">
        <v>0.81848700099057881</v>
      </c>
      <c r="G45" s="6">
        <v>55190.503469999996</v>
      </c>
      <c r="H45" s="6">
        <v>71613.565670000011</v>
      </c>
      <c r="I45" s="7">
        <v>0.29757043635101332</v>
      </c>
    </row>
    <row r="46" spans="2:9" x14ac:dyDescent="0.25">
      <c r="B46" s="80"/>
      <c r="C46" s="5" t="s">
        <v>52</v>
      </c>
      <c r="D46" s="6">
        <f>+D47-D36-D37-D38-D39-D40-D41-D42-D43-D44-D45</f>
        <v>94784.909610000061</v>
      </c>
      <c r="E46" s="6">
        <f>+E47-E36-E37-E38-E39-E40-E41-E42-E43-E44-E45</f>
        <v>85286.294850000035</v>
      </c>
      <c r="F46" s="16">
        <f>(E46-D46)/D46</f>
        <v>-0.10021231015657261</v>
      </c>
      <c r="G46" s="6">
        <f>+G47-G36-G37-G38-G39-G40-G41-G42-G43-G44-G45</f>
        <v>181109.14357999989</v>
      </c>
      <c r="H46" s="6">
        <f>+H47-H36-H37-H38-H39-H40-H41-H42-H43-H44-H45</f>
        <v>220396.03817000045</v>
      </c>
      <c r="I46" s="7">
        <f>(H46-G46)/G46</f>
        <v>0.21692386046012457</v>
      </c>
    </row>
    <row r="47" spans="2:9" x14ac:dyDescent="0.25">
      <c r="B47" s="81"/>
      <c r="C47" s="11" t="s">
        <v>21</v>
      </c>
      <c r="D47" s="12">
        <v>759559.86790000007</v>
      </c>
      <c r="E47" s="12">
        <v>876667.63811000017</v>
      </c>
      <c r="F47" s="18">
        <v>0.15417845934090074</v>
      </c>
      <c r="G47" s="12">
        <v>1600588.6236999996</v>
      </c>
      <c r="H47" s="12">
        <v>1898925.6187900004</v>
      </c>
      <c r="I47" s="13">
        <v>0.18639205019485286</v>
      </c>
    </row>
    <row r="48" spans="2:9" x14ac:dyDescent="0.25">
      <c r="B48" s="79" t="s">
        <v>22</v>
      </c>
      <c r="C48" s="2" t="s">
        <v>23</v>
      </c>
      <c r="D48" s="3">
        <v>15058.512500000001</v>
      </c>
      <c r="E48" s="3">
        <v>14298.185539999995</v>
      </c>
      <c r="F48" s="15">
        <v>-5.0491505054035435E-2</v>
      </c>
      <c r="G48" s="3">
        <v>28398.697030000003</v>
      </c>
      <c r="H48" s="3">
        <v>37478.736889999986</v>
      </c>
      <c r="I48" s="4">
        <v>0.31973438254607067</v>
      </c>
    </row>
    <row r="49" spans="2:9" x14ac:dyDescent="0.25">
      <c r="B49" s="80"/>
      <c r="C49" s="5" t="s">
        <v>57</v>
      </c>
      <c r="D49" s="6">
        <v>6078.1228500000007</v>
      </c>
      <c r="E49" s="6">
        <v>5560.4831599999989</v>
      </c>
      <c r="F49" s="16">
        <v>-8.5164400716251032E-2</v>
      </c>
      <c r="G49" s="6">
        <v>11962.529669999998</v>
      </c>
      <c r="H49" s="6">
        <v>11799.75043</v>
      </c>
      <c r="I49" s="7">
        <v>-1.3607426229271627E-2</v>
      </c>
    </row>
    <row r="50" spans="2:9" x14ac:dyDescent="0.25">
      <c r="B50" s="80"/>
      <c r="C50" s="8" t="s">
        <v>52</v>
      </c>
      <c r="D50" s="9">
        <f>+D51-D48-D49</f>
        <v>223.7256699999989</v>
      </c>
      <c r="E50" s="9">
        <f>+E51-E48-E49</f>
        <v>326.03776000000016</v>
      </c>
      <c r="F50" s="17">
        <f>(E50-D50)/D50</f>
        <v>0.45731046419484078</v>
      </c>
      <c r="G50" s="9">
        <f>+G51-G48-G49</f>
        <v>722.78610000000299</v>
      </c>
      <c r="H50" s="9">
        <f>+H51-H48-H49</f>
        <v>971.55071000000316</v>
      </c>
      <c r="I50" s="10">
        <f>(H50-G50)/G50</f>
        <v>0.34417459051854921</v>
      </c>
    </row>
    <row r="51" spans="2:9" x14ac:dyDescent="0.25">
      <c r="B51" s="80"/>
      <c r="C51" s="11" t="s">
        <v>67</v>
      </c>
      <c r="D51" s="12">
        <v>21360.36102</v>
      </c>
      <c r="E51" s="12">
        <v>20184.706459999994</v>
      </c>
      <c r="F51" s="18">
        <v>-5.5039077237469196E-2</v>
      </c>
      <c r="G51" s="12">
        <v>41084.012800000004</v>
      </c>
      <c r="H51" s="12">
        <v>50250.038029999989</v>
      </c>
      <c r="I51" s="13">
        <v>0.22310442932195718</v>
      </c>
    </row>
    <row r="52" spans="2:9" x14ac:dyDescent="0.25">
      <c r="B52" s="72" t="s">
        <v>69</v>
      </c>
      <c r="C52" s="73"/>
      <c r="D52" s="55">
        <v>61430.247240000004</v>
      </c>
      <c r="E52" s="55">
        <v>47089.883679999999</v>
      </c>
      <c r="F52" s="56">
        <v>-0.23344141045003555</v>
      </c>
      <c r="G52" s="55">
        <v>110798.06790000002</v>
      </c>
      <c r="H52" s="55">
        <v>96404.731260000015</v>
      </c>
      <c r="I52" s="57">
        <v>-0.12990602555444025</v>
      </c>
    </row>
    <row r="53" spans="2:9" x14ac:dyDescent="0.25">
      <c r="B53" s="74" t="s">
        <v>25</v>
      </c>
      <c r="C53" s="75"/>
      <c r="D53" s="58">
        <v>4759504.6173899984</v>
      </c>
      <c r="E53" s="58">
        <v>5751544.8754199976</v>
      </c>
      <c r="F53" s="59">
        <v>0.20843351100140564</v>
      </c>
      <c r="G53" s="58">
        <v>10879356.619519992</v>
      </c>
      <c r="H53" s="58">
        <v>12965825.300989989</v>
      </c>
      <c r="I53" s="60">
        <v>0.19178235942063038</v>
      </c>
    </row>
    <row r="54" spans="2:9" x14ac:dyDescent="0.25">
      <c r="B54" s="20" t="s">
        <v>43</v>
      </c>
    </row>
    <row r="55" spans="2:9" x14ac:dyDescent="0.25">
      <c r="B55" s="20" t="s">
        <v>68</v>
      </c>
    </row>
    <row r="57" spans="2:9" x14ac:dyDescent="0.25">
      <c r="D57" s="21"/>
      <c r="E57" s="21"/>
      <c r="F57" s="21"/>
      <c r="G57" s="21"/>
      <c r="H57" s="21"/>
      <c r="I57" s="21"/>
    </row>
    <row r="58" spans="2:9" x14ac:dyDescent="0.25">
      <c r="D58" s="21"/>
      <c r="E58" s="21"/>
      <c r="F58" s="21"/>
      <c r="G58" s="21"/>
      <c r="H58" s="21"/>
      <c r="I58" s="21"/>
    </row>
  </sheetData>
  <mergeCells count="8">
    <mergeCell ref="B52:C52"/>
    <mergeCell ref="B53:C53"/>
    <mergeCell ref="B3:I3"/>
    <mergeCell ref="B5:B11"/>
    <mergeCell ref="B12:B23"/>
    <mergeCell ref="B24:B35"/>
    <mergeCell ref="B36:B47"/>
    <mergeCell ref="B48:B5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70"/>
  <sheetViews>
    <sheetView workbookViewId="0">
      <pane xSplit="1" ySplit="4" topLeftCell="B44" activePane="bottomRight" state="frozen"/>
      <selection pane="topRight" activeCell="B1" sqref="B1"/>
      <selection pane="bottomLeft" activeCell="A6" sqref="A6"/>
      <selection pane="bottomRight"/>
    </sheetView>
  </sheetViews>
  <sheetFormatPr baseColWidth="10" defaultRowHeight="15" x14ac:dyDescent="0.25"/>
  <cols>
    <col min="1" max="1" width="6.28515625" style="1" customWidth="1"/>
    <col min="2" max="2" width="12.5703125" style="1" customWidth="1"/>
    <col min="3" max="3" width="15.140625" style="1" bestFit="1" customWidth="1"/>
    <col min="4" max="8" width="15.7109375" style="1" customWidth="1"/>
    <col min="9" max="9" width="16.85546875" style="1" customWidth="1"/>
    <col min="10" max="13" width="22.85546875" style="1" customWidth="1"/>
    <col min="14" max="14" width="26.5703125" style="1" customWidth="1"/>
    <col min="15" max="15" width="27.42578125" style="1" customWidth="1"/>
    <col min="16" max="18" width="22.85546875" style="1" bestFit="1" customWidth="1"/>
    <col min="19" max="19" width="25.7109375" style="1" bestFit="1" customWidth="1"/>
    <col min="20" max="20" width="26.5703125" style="1" bestFit="1" customWidth="1"/>
    <col min="21" max="21" width="27.42578125" style="1" bestFit="1" customWidth="1"/>
    <col min="22" max="23" width="22.85546875" style="1" bestFit="1" customWidth="1"/>
    <col min="24" max="24" width="25.7109375" style="1" bestFit="1" customWidth="1"/>
    <col min="25" max="25" width="26.7109375" style="1" bestFit="1" customWidth="1"/>
    <col min="26" max="26" width="26.5703125" style="1" bestFit="1" customWidth="1"/>
    <col min="27" max="27" width="27.42578125" style="1" bestFit="1" customWidth="1"/>
    <col min="28" max="28" width="26.140625" style="1" bestFit="1" customWidth="1"/>
    <col min="29" max="29" width="27.140625" style="1" bestFit="1" customWidth="1"/>
    <col min="30" max="30" width="27" style="1" bestFit="1" customWidth="1"/>
    <col min="31" max="31" width="27.85546875" style="1" bestFit="1" customWidth="1"/>
    <col min="32" max="16384" width="11.42578125" style="1"/>
  </cols>
  <sheetData>
    <row r="3" spans="2:6" x14ac:dyDescent="0.25">
      <c r="B3" s="76" t="s">
        <v>46</v>
      </c>
      <c r="C3" s="77"/>
      <c r="D3" s="77"/>
      <c r="E3" s="77"/>
      <c r="F3" s="78"/>
    </row>
    <row r="4" spans="2:6" x14ac:dyDescent="0.25">
      <c r="B4" s="50" t="s">
        <v>45</v>
      </c>
      <c r="C4" s="53" t="s">
        <v>0</v>
      </c>
      <c r="D4" s="61" t="s">
        <v>47</v>
      </c>
      <c r="E4" s="61" t="s">
        <v>48</v>
      </c>
      <c r="F4" s="62" t="s">
        <v>49</v>
      </c>
    </row>
    <row r="5" spans="2:6" x14ac:dyDescent="0.25">
      <c r="B5" s="80" t="s">
        <v>31</v>
      </c>
      <c r="C5" s="2" t="s">
        <v>32</v>
      </c>
      <c r="D5" s="3">
        <v>2030.1229000000005</v>
      </c>
      <c r="E5" s="3">
        <v>32042.150320000001</v>
      </c>
      <c r="F5" s="4">
        <v>14.783354948609265</v>
      </c>
    </row>
    <row r="6" spans="2:6" x14ac:dyDescent="0.25">
      <c r="B6" s="80"/>
      <c r="C6" s="5" t="s">
        <v>36</v>
      </c>
      <c r="D6" s="6">
        <v>26.587119999999999</v>
      </c>
      <c r="E6" s="6">
        <v>6460.3742499999998</v>
      </c>
      <c r="F6" s="7">
        <v>241.98887017473123</v>
      </c>
    </row>
    <row r="7" spans="2:6" x14ac:dyDescent="0.25">
      <c r="B7" s="80"/>
      <c r="C7" s="5" t="s">
        <v>37</v>
      </c>
      <c r="D7" s="6">
        <v>262.57174000000003</v>
      </c>
      <c r="E7" s="6">
        <v>1700.2590499999999</v>
      </c>
      <c r="F7" s="7">
        <v>5.475407635261889</v>
      </c>
    </row>
    <row r="8" spans="2:6" x14ac:dyDescent="0.25">
      <c r="B8" s="80"/>
      <c r="C8" s="5" t="s">
        <v>38</v>
      </c>
      <c r="D8" s="6">
        <v>15.003</v>
      </c>
      <c r="E8" s="6">
        <v>1183.8030000000001</v>
      </c>
      <c r="F8" s="7">
        <v>77.904419116176783</v>
      </c>
    </row>
    <row r="9" spans="2:6" x14ac:dyDescent="0.25">
      <c r="B9" s="80"/>
      <c r="C9" s="5" t="s">
        <v>50</v>
      </c>
      <c r="D9" s="6">
        <v>0</v>
      </c>
      <c r="E9" s="6">
        <v>671.84167000000002</v>
      </c>
      <c r="F9" s="7" t="s">
        <v>51</v>
      </c>
    </row>
    <row r="10" spans="2:6" x14ac:dyDescent="0.25">
      <c r="B10" s="80"/>
      <c r="C10" s="8" t="s">
        <v>52</v>
      </c>
      <c r="D10" s="9">
        <v>4126.1218699999999</v>
      </c>
      <c r="E10" s="9">
        <v>2185.3667499999974</v>
      </c>
      <c r="F10" s="10">
        <v>-0.4703581670989283</v>
      </c>
    </row>
    <row r="11" spans="2:6" x14ac:dyDescent="0.25">
      <c r="B11" s="81"/>
      <c r="C11" s="11" t="s">
        <v>26</v>
      </c>
      <c r="D11" s="12">
        <v>6460.4066300000004</v>
      </c>
      <c r="E11" s="12">
        <v>44243.795039999997</v>
      </c>
      <c r="F11" s="13">
        <v>5.8484535995840243</v>
      </c>
    </row>
    <row r="12" spans="2:6" x14ac:dyDescent="0.25">
      <c r="B12" s="79" t="s">
        <v>1</v>
      </c>
      <c r="C12" s="2" t="s">
        <v>30</v>
      </c>
      <c r="D12" s="3">
        <v>818401.8735499999</v>
      </c>
      <c r="E12" s="3">
        <v>1121884.9765699997</v>
      </c>
      <c r="F12" s="4">
        <v>0.37082405701684729</v>
      </c>
    </row>
    <row r="13" spans="2:6" x14ac:dyDescent="0.25">
      <c r="B13" s="80"/>
      <c r="C13" s="5" t="s">
        <v>2</v>
      </c>
      <c r="D13" s="6">
        <v>305413.47635999991</v>
      </c>
      <c r="E13" s="6">
        <v>328906.24580000021</v>
      </c>
      <c r="F13" s="7">
        <v>7.6921194572005955E-2</v>
      </c>
    </row>
    <row r="14" spans="2:6" x14ac:dyDescent="0.25">
      <c r="B14" s="80"/>
      <c r="C14" s="5" t="s">
        <v>28</v>
      </c>
      <c r="D14" s="6">
        <v>144069.0041300001</v>
      </c>
      <c r="E14" s="6">
        <v>186967.90361999991</v>
      </c>
      <c r="F14" s="7">
        <v>0.29776633599334212</v>
      </c>
    </row>
    <row r="15" spans="2:6" x14ac:dyDescent="0.25">
      <c r="B15" s="80"/>
      <c r="C15" s="5" t="s">
        <v>27</v>
      </c>
      <c r="D15" s="6">
        <v>112179.99600000004</v>
      </c>
      <c r="E15" s="6">
        <v>135350.88887999998</v>
      </c>
      <c r="F15" s="7">
        <v>0.20655102251920149</v>
      </c>
    </row>
    <row r="16" spans="2:6" x14ac:dyDescent="0.25">
      <c r="B16" s="80"/>
      <c r="C16" s="5" t="s">
        <v>29</v>
      </c>
      <c r="D16" s="6">
        <v>80608.515619999947</v>
      </c>
      <c r="E16" s="6">
        <v>116227.92287999997</v>
      </c>
      <c r="F16" s="7">
        <v>0.4418814437411922</v>
      </c>
    </row>
    <row r="17" spans="2:6" x14ac:dyDescent="0.25">
      <c r="B17" s="80"/>
      <c r="C17" s="5" t="s">
        <v>3</v>
      </c>
      <c r="D17" s="6">
        <v>88629.553870000047</v>
      </c>
      <c r="E17" s="6">
        <v>79315.768309999898</v>
      </c>
      <c r="F17" s="7">
        <v>-0.10508667993140768</v>
      </c>
    </row>
    <row r="18" spans="2:6" x14ac:dyDescent="0.25">
      <c r="B18" s="80"/>
      <c r="C18" s="5" t="s">
        <v>5</v>
      </c>
      <c r="D18" s="6">
        <v>59801.583990000014</v>
      </c>
      <c r="E18" s="6">
        <v>59616.456429999998</v>
      </c>
      <c r="F18" s="7">
        <v>-3.0956965961131109E-3</v>
      </c>
    </row>
    <row r="19" spans="2:6" x14ac:dyDescent="0.25">
      <c r="B19" s="80"/>
      <c r="C19" s="5" t="s">
        <v>4</v>
      </c>
      <c r="D19" s="6">
        <v>42253.115620000048</v>
      </c>
      <c r="E19" s="6">
        <v>40697.265639999998</v>
      </c>
      <c r="F19" s="7">
        <v>-3.6822136241797171E-2</v>
      </c>
    </row>
    <row r="20" spans="2:6" x14ac:dyDescent="0.25">
      <c r="B20" s="80"/>
      <c r="C20" s="5" t="s">
        <v>39</v>
      </c>
      <c r="D20" s="6">
        <v>33023.462759999988</v>
      </c>
      <c r="E20" s="6">
        <v>33746.391499999976</v>
      </c>
      <c r="F20" s="7">
        <v>2.1891366912486339E-2</v>
      </c>
    </row>
    <row r="21" spans="2:6" x14ac:dyDescent="0.25">
      <c r="B21" s="80"/>
      <c r="C21" s="5" t="s">
        <v>40</v>
      </c>
      <c r="D21" s="6">
        <v>16195.415279999996</v>
      </c>
      <c r="E21" s="6">
        <v>25420.072019999996</v>
      </c>
      <c r="F21" s="7">
        <v>0.56958445217466525</v>
      </c>
    </row>
    <row r="22" spans="2:6" x14ac:dyDescent="0.25">
      <c r="B22" s="80"/>
      <c r="C22" s="8" t="s">
        <v>52</v>
      </c>
      <c r="D22" s="9">
        <v>105900.13058999954</v>
      </c>
      <c r="E22" s="9">
        <v>108608.74529000011</v>
      </c>
      <c r="F22" s="10">
        <v>2.5577066665641635E-2</v>
      </c>
    </row>
    <row r="23" spans="2:6" x14ac:dyDescent="0.25">
      <c r="B23" s="81"/>
      <c r="C23" s="11" t="s">
        <v>6</v>
      </c>
      <c r="D23" s="12">
        <v>1806476.1277699997</v>
      </c>
      <c r="E23" s="12">
        <v>2236742.6369399996</v>
      </c>
      <c r="F23" s="13">
        <v>0.2381800138710615</v>
      </c>
    </row>
    <row r="24" spans="2:6" x14ac:dyDescent="0.25">
      <c r="B24" s="79" t="s">
        <v>7</v>
      </c>
      <c r="C24" s="2" t="s">
        <v>8</v>
      </c>
      <c r="D24" s="3">
        <v>2076097.1467600006</v>
      </c>
      <c r="E24" s="3">
        <v>2230566.6695700004</v>
      </c>
      <c r="F24" s="4">
        <v>7.4403802852418557E-2</v>
      </c>
    </row>
    <row r="25" spans="2:6" x14ac:dyDescent="0.25">
      <c r="B25" s="80"/>
      <c r="C25" s="5" t="s">
        <v>33</v>
      </c>
      <c r="D25" s="6">
        <v>590601.15567999973</v>
      </c>
      <c r="E25" s="6">
        <v>698594.50061999995</v>
      </c>
      <c r="F25" s="7">
        <v>0.18285325706086716</v>
      </c>
    </row>
    <row r="26" spans="2:6" x14ac:dyDescent="0.25">
      <c r="B26" s="80"/>
      <c r="C26" s="5" t="s">
        <v>9</v>
      </c>
      <c r="D26" s="6">
        <v>402671.05937999976</v>
      </c>
      <c r="E26" s="6">
        <v>408582.34514999989</v>
      </c>
      <c r="F26" s="7">
        <v>1.4680185308330457E-2</v>
      </c>
    </row>
    <row r="27" spans="2:6" x14ac:dyDescent="0.25">
      <c r="B27" s="80"/>
      <c r="C27" s="5" t="s">
        <v>10</v>
      </c>
      <c r="D27" s="6">
        <v>119353.64307999999</v>
      </c>
      <c r="E27" s="6">
        <v>193714.23965999999</v>
      </c>
      <c r="F27" s="7">
        <v>0.62302745572799823</v>
      </c>
    </row>
    <row r="28" spans="2:6" x14ac:dyDescent="0.25">
      <c r="B28" s="80"/>
      <c r="C28" s="5" t="s">
        <v>44</v>
      </c>
      <c r="D28" s="6">
        <v>66606.393970000019</v>
      </c>
      <c r="E28" s="6">
        <v>95512.927490000031</v>
      </c>
      <c r="F28" s="7">
        <v>0.43399036934831986</v>
      </c>
    </row>
    <row r="29" spans="2:6" x14ac:dyDescent="0.25">
      <c r="B29" s="80"/>
      <c r="C29" s="5" t="s">
        <v>53</v>
      </c>
      <c r="D29" s="6">
        <v>42178.809809999999</v>
      </c>
      <c r="E29" s="6">
        <v>45700.85744</v>
      </c>
      <c r="F29" s="7">
        <v>8.3502774162322935E-2</v>
      </c>
    </row>
    <row r="30" spans="2:6" x14ac:dyDescent="0.25">
      <c r="B30" s="80"/>
      <c r="C30" s="5" t="s">
        <v>12</v>
      </c>
      <c r="D30" s="6">
        <v>13184.829440000005</v>
      </c>
      <c r="E30" s="6">
        <v>32851.952989999998</v>
      </c>
      <c r="F30" s="7">
        <v>1.491647930638683</v>
      </c>
    </row>
    <row r="31" spans="2:6" x14ac:dyDescent="0.25">
      <c r="B31" s="80"/>
      <c r="C31" s="5" t="s">
        <v>11</v>
      </c>
      <c r="D31" s="6">
        <v>20492.48863</v>
      </c>
      <c r="E31" s="6">
        <v>26677.876750000003</v>
      </c>
      <c r="F31" s="7">
        <v>0.30183684527924531</v>
      </c>
    </row>
    <row r="32" spans="2:6" x14ac:dyDescent="0.25">
      <c r="B32" s="80"/>
      <c r="C32" s="5" t="s">
        <v>54</v>
      </c>
      <c r="D32" s="6">
        <v>18310.465249999997</v>
      </c>
      <c r="E32" s="6">
        <v>23633.089630000002</v>
      </c>
      <c r="F32" s="7">
        <v>0.29068755530392681</v>
      </c>
    </row>
    <row r="33" spans="2:6" x14ac:dyDescent="0.25">
      <c r="B33" s="80"/>
      <c r="C33" s="5" t="s">
        <v>13</v>
      </c>
      <c r="D33" s="6">
        <v>10735.23727</v>
      </c>
      <c r="E33" s="6">
        <v>14989.479710000003</v>
      </c>
      <c r="F33" s="7">
        <v>0.3962876956514631</v>
      </c>
    </row>
    <row r="34" spans="2:6" x14ac:dyDescent="0.25">
      <c r="B34" s="80"/>
      <c r="C34" s="8" t="s">
        <v>52</v>
      </c>
      <c r="D34" s="9">
        <v>36407.123420000375</v>
      </c>
      <c r="E34" s="9">
        <v>60831.851790000052</v>
      </c>
      <c r="F34" s="10">
        <v>0.67087773148762064</v>
      </c>
    </row>
    <row r="35" spans="2:6" x14ac:dyDescent="0.25">
      <c r="B35" s="81"/>
      <c r="C35" s="11" t="s">
        <v>14</v>
      </c>
      <c r="D35" s="12">
        <v>3396795.2394900005</v>
      </c>
      <c r="E35" s="12">
        <v>3831655.8337600003</v>
      </c>
      <c r="F35" s="13">
        <v>0.12802084424002264</v>
      </c>
    </row>
    <row r="36" spans="2:6" x14ac:dyDescent="0.25">
      <c r="B36" s="79" t="s">
        <v>15</v>
      </c>
      <c r="C36" s="2" t="s">
        <v>19</v>
      </c>
      <c r="D36" s="3">
        <v>131485.74868000005</v>
      </c>
      <c r="E36" s="3">
        <v>149510.62403999994</v>
      </c>
      <c r="F36" s="4">
        <v>0.13708615223287393</v>
      </c>
    </row>
    <row r="37" spans="2:6" x14ac:dyDescent="0.25">
      <c r="B37" s="80"/>
      <c r="C37" s="5" t="s">
        <v>34</v>
      </c>
      <c r="D37" s="6">
        <v>161933.36000999965</v>
      </c>
      <c r="E37" s="6">
        <v>138549.32242999994</v>
      </c>
      <c r="F37" s="7">
        <v>-0.14440531326315781</v>
      </c>
    </row>
    <row r="38" spans="2:6" x14ac:dyDescent="0.25">
      <c r="B38" s="80"/>
      <c r="C38" s="5" t="s">
        <v>16</v>
      </c>
      <c r="D38" s="6">
        <v>57990.436049999938</v>
      </c>
      <c r="E38" s="6">
        <v>109378.44371999998</v>
      </c>
      <c r="F38" s="7">
        <v>0.88614625393905966</v>
      </c>
    </row>
    <row r="39" spans="2:6" x14ac:dyDescent="0.25">
      <c r="B39" s="80"/>
      <c r="C39" s="5" t="s">
        <v>18</v>
      </c>
      <c r="D39" s="6">
        <v>74553.279500000019</v>
      </c>
      <c r="E39" s="6">
        <v>95829.36887999998</v>
      </c>
      <c r="F39" s="7">
        <v>0.28538099896732183</v>
      </c>
    </row>
    <row r="40" spans="2:6" x14ac:dyDescent="0.25">
      <c r="B40" s="80"/>
      <c r="C40" s="5" t="s">
        <v>41</v>
      </c>
      <c r="D40" s="6">
        <v>50150.210650000001</v>
      </c>
      <c r="E40" s="6">
        <v>85343.577319999982</v>
      </c>
      <c r="F40" s="7">
        <v>0.7017590995901426</v>
      </c>
    </row>
    <row r="41" spans="2:6" x14ac:dyDescent="0.25">
      <c r="B41" s="80"/>
      <c r="C41" s="5" t="s">
        <v>20</v>
      </c>
      <c r="D41" s="6">
        <v>71510.720229999992</v>
      </c>
      <c r="E41" s="6">
        <v>73931.368159999998</v>
      </c>
      <c r="F41" s="7">
        <v>3.3850140541368826E-2</v>
      </c>
    </row>
    <row r="42" spans="2:6" x14ac:dyDescent="0.25">
      <c r="B42" s="80"/>
      <c r="C42" s="5" t="s">
        <v>55</v>
      </c>
      <c r="D42" s="6">
        <v>59940.446660000016</v>
      </c>
      <c r="E42" s="6">
        <v>69070.374980000008</v>
      </c>
      <c r="F42" s="7">
        <v>0.1523166547588084</v>
      </c>
    </row>
    <row r="43" spans="2:6" x14ac:dyDescent="0.25">
      <c r="B43" s="80"/>
      <c r="C43" s="5" t="s">
        <v>17</v>
      </c>
      <c r="D43" s="6">
        <v>74010.600750000012</v>
      </c>
      <c r="E43" s="6">
        <v>67029.810460000008</v>
      </c>
      <c r="F43" s="7">
        <v>-9.4321492046529606E-2</v>
      </c>
    </row>
    <row r="44" spans="2:6" x14ac:dyDescent="0.25">
      <c r="B44" s="80"/>
      <c r="C44" s="5" t="s">
        <v>35</v>
      </c>
      <c r="D44" s="6">
        <v>36948.04004</v>
      </c>
      <c r="E44" s="6">
        <v>61459.081429999984</v>
      </c>
      <c r="F44" s="7">
        <v>0.66339219518719517</v>
      </c>
    </row>
    <row r="45" spans="2:6" x14ac:dyDescent="0.25">
      <c r="B45" s="80"/>
      <c r="C45" s="5" t="s">
        <v>42</v>
      </c>
      <c r="D45" s="6">
        <v>3684.0887000000002</v>
      </c>
      <c r="E45" s="6">
        <v>38112.882919999996</v>
      </c>
      <c r="F45" s="7">
        <v>9.3452674524367438</v>
      </c>
    </row>
    <row r="46" spans="2:6" x14ac:dyDescent="0.25">
      <c r="B46" s="80"/>
      <c r="C46" s="8" t="s">
        <v>52</v>
      </c>
      <c r="D46" s="9">
        <v>118821.82452999981</v>
      </c>
      <c r="E46" s="9">
        <v>134043.12634000022</v>
      </c>
      <c r="F46" s="10">
        <v>0.12810190274563052</v>
      </c>
    </row>
    <row r="47" spans="2:6" x14ac:dyDescent="0.25">
      <c r="B47" s="81"/>
      <c r="C47" s="11" t="s">
        <v>21</v>
      </c>
      <c r="D47" s="12">
        <v>841028.75579999958</v>
      </c>
      <c r="E47" s="12">
        <v>1022257.98068</v>
      </c>
      <c r="F47" s="13">
        <v>0.21548517054879107</v>
      </c>
    </row>
    <row r="48" spans="2:6" x14ac:dyDescent="0.25">
      <c r="B48" s="79" t="s">
        <v>56</v>
      </c>
      <c r="C48" s="2" t="s">
        <v>23</v>
      </c>
      <c r="D48" s="3">
        <v>13340.184529999999</v>
      </c>
      <c r="E48" s="3">
        <v>23180.551350000002</v>
      </c>
      <c r="F48" s="4">
        <v>0.73764847839027636</v>
      </c>
    </row>
    <row r="49" spans="2:6" x14ac:dyDescent="0.25">
      <c r="B49" s="80"/>
      <c r="C49" s="5" t="s">
        <v>57</v>
      </c>
      <c r="D49" s="6">
        <v>5884.4068199999983</v>
      </c>
      <c r="E49" s="6">
        <v>6239.2672699999994</v>
      </c>
      <c r="F49" s="7">
        <v>6.0305220365440532E-2</v>
      </c>
    </row>
    <row r="50" spans="2:6" x14ac:dyDescent="0.25">
      <c r="B50" s="80"/>
      <c r="C50" s="8" t="s">
        <v>52</v>
      </c>
      <c r="D50" s="9">
        <v>499.0604299999959</v>
      </c>
      <c r="E50" s="9">
        <v>645.51295000000118</v>
      </c>
      <c r="F50" s="7">
        <v>0.29345648582077821</v>
      </c>
    </row>
    <row r="51" spans="2:6" x14ac:dyDescent="0.25">
      <c r="B51" s="81"/>
      <c r="C51" s="11" t="s">
        <v>24</v>
      </c>
      <c r="D51" s="12">
        <v>19723.651779999993</v>
      </c>
      <c r="E51" s="12">
        <v>30065.331570000002</v>
      </c>
      <c r="F51" s="13">
        <v>0.52432885681375652</v>
      </c>
    </row>
    <row r="52" spans="2:6" x14ac:dyDescent="0.25">
      <c r="B52" s="72" t="s">
        <v>69</v>
      </c>
      <c r="C52" s="73"/>
      <c r="D52" s="55">
        <v>49367.820660000012</v>
      </c>
      <c r="E52" s="55">
        <v>49314.847580000009</v>
      </c>
      <c r="F52" s="57">
        <v>-1.0730285293497779E-3</v>
      </c>
    </row>
    <row r="53" spans="2:6" x14ac:dyDescent="0.25">
      <c r="B53" s="74" t="s">
        <v>25</v>
      </c>
      <c r="C53" s="75"/>
      <c r="D53" s="58">
        <v>6119852.0021299981</v>
      </c>
      <c r="E53" s="58">
        <v>7214280.4255699972</v>
      </c>
      <c r="F53" s="60">
        <v>0.17883249840994295</v>
      </c>
    </row>
    <row r="54" spans="2:6" x14ac:dyDescent="0.25">
      <c r="B54" s="20" t="s">
        <v>43</v>
      </c>
    </row>
    <row r="55" spans="2:6" x14ac:dyDescent="0.25">
      <c r="B55" s="20" t="s">
        <v>68</v>
      </c>
    </row>
    <row r="57" spans="2:6" x14ac:dyDescent="0.25">
      <c r="D57" s="21"/>
      <c r="E57" s="21"/>
    </row>
    <row r="59" spans="2:6" x14ac:dyDescent="0.25">
      <c r="D59" s="21"/>
      <c r="E59" s="21"/>
      <c r="F59" s="21"/>
    </row>
    <row r="64" spans="2:6" x14ac:dyDescent="0.25">
      <c r="D64" s="14"/>
      <c r="E64" s="14"/>
    </row>
    <row r="66" spans="4:5" x14ac:dyDescent="0.25">
      <c r="D66" s="14"/>
      <c r="E66" s="14"/>
    </row>
    <row r="67" spans="4:5" x14ac:dyDescent="0.25">
      <c r="D67" s="14"/>
      <c r="E67" s="14"/>
    </row>
    <row r="68" spans="4:5" x14ac:dyDescent="0.25">
      <c r="D68" s="14"/>
      <c r="E68" s="14"/>
    </row>
    <row r="69" spans="4:5" x14ac:dyDescent="0.25">
      <c r="D69" s="14"/>
      <c r="E69" s="14"/>
    </row>
    <row r="70" spans="4:5" x14ac:dyDescent="0.25">
      <c r="D70" s="14"/>
      <c r="E70" s="14"/>
    </row>
  </sheetData>
  <mergeCells count="8">
    <mergeCell ref="B52:C52"/>
    <mergeCell ref="B53:C53"/>
    <mergeCell ref="B3:F3"/>
    <mergeCell ref="B5:B11"/>
    <mergeCell ref="B12:B23"/>
    <mergeCell ref="B24:B35"/>
    <mergeCell ref="B36:B47"/>
    <mergeCell ref="B48:B5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Junio</vt:lpstr>
      <vt:lpstr>Mayo</vt:lpstr>
      <vt:lpstr>Abril</vt:lpstr>
      <vt:lpstr>Marzo</vt:lpstr>
      <vt:lpstr>Febrero</vt:lpstr>
      <vt:lpstr>Enero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Benjamin Varas Springmuller</dc:creator>
  <cp:lastModifiedBy>Paola Diaz Pintone</cp:lastModifiedBy>
  <dcterms:created xsi:type="dcterms:W3CDTF">2018-02-21T18:06:19Z</dcterms:created>
  <dcterms:modified xsi:type="dcterms:W3CDTF">2018-07-24T19:38:25Z</dcterms:modified>
</cp:coreProperties>
</file>