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aun\Desktop\Serie Tráfico Terrestre\"/>
    </mc:Choice>
  </mc:AlternateContent>
  <bookViews>
    <workbookView xWindow="0" yWindow="0" windowWidth="28800" windowHeight="12135"/>
  </bookViews>
  <sheets>
    <sheet name="Tráfico Terrestre 2005-2017" sheetId="1" r:id="rId1"/>
  </sheets>
  <externalReferences>
    <externalReference r:id="rId2"/>
  </externalReferences>
  <definedNames>
    <definedName name="_xlnm._FilterDatabase" localSheetId="0" hidden="1">'Tráfico Terrestre 2005-2017'!$B$6:$AR$95</definedName>
  </definedNames>
  <calcPr calcId="152511"/>
</workbook>
</file>

<file path=xl/calcChain.xml><?xml version="1.0" encoding="utf-8"?>
<calcChain xmlns="http://schemas.openxmlformats.org/spreadsheetml/2006/main">
  <c r="AM53" i="1" l="1"/>
  <c r="AN53" i="1"/>
  <c r="AO53" i="1"/>
  <c r="AM54" i="1"/>
  <c r="AN54" i="1"/>
  <c r="AO54" i="1"/>
  <c r="AM55" i="1"/>
  <c r="AN55" i="1"/>
  <c r="AO55" i="1"/>
  <c r="AM56" i="1"/>
  <c r="AN56" i="1"/>
  <c r="AO56" i="1"/>
  <c r="AM58" i="1"/>
  <c r="AN58" i="1"/>
  <c r="AO58" i="1"/>
  <c r="AM59" i="1"/>
  <c r="AN59" i="1"/>
  <c r="AO59" i="1"/>
  <c r="AM60" i="1"/>
  <c r="AN60" i="1"/>
  <c r="AO60" i="1"/>
  <c r="AM62" i="1"/>
  <c r="AN62" i="1"/>
  <c r="AO62" i="1"/>
  <c r="AM63" i="1"/>
  <c r="AN63" i="1"/>
  <c r="AO63" i="1"/>
  <c r="AM64" i="1"/>
  <c r="AN64" i="1"/>
  <c r="AO64" i="1"/>
  <c r="AM65" i="1"/>
  <c r="AN65" i="1"/>
  <c r="AO65" i="1"/>
  <c r="AM66" i="1"/>
  <c r="AN66" i="1"/>
  <c r="AO66" i="1"/>
  <c r="AM67" i="1"/>
  <c r="AN67" i="1"/>
  <c r="AO67" i="1"/>
  <c r="AM68" i="1"/>
  <c r="AN68" i="1"/>
  <c r="AO68" i="1"/>
  <c r="AM69" i="1"/>
  <c r="AN69" i="1"/>
  <c r="AO69" i="1"/>
  <c r="AM70" i="1"/>
  <c r="AN70" i="1"/>
  <c r="AO70" i="1"/>
  <c r="AM71" i="1"/>
  <c r="AN71" i="1"/>
  <c r="AO71" i="1"/>
  <c r="AM72" i="1"/>
  <c r="AN72" i="1"/>
  <c r="AO72" i="1"/>
  <c r="AM73" i="1"/>
  <c r="AN73" i="1"/>
  <c r="AO73" i="1"/>
  <c r="AM74" i="1"/>
  <c r="AN74" i="1"/>
  <c r="AO74" i="1"/>
  <c r="AM75" i="1"/>
  <c r="AN75" i="1"/>
  <c r="AO75" i="1"/>
  <c r="AM76" i="1"/>
  <c r="AN76" i="1"/>
  <c r="AO76" i="1"/>
  <c r="AM77" i="1"/>
  <c r="AN77" i="1"/>
  <c r="AO77" i="1"/>
  <c r="AM78" i="1"/>
  <c r="AN78" i="1"/>
  <c r="AO78" i="1"/>
  <c r="AM79" i="1"/>
  <c r="AN79" i="1"/>
  <c r="AO79" i="1"/>
  <c r="AM80" i="1"/>
  <c r="AN80" i="1"/>
  <c r="AO80" i="1"/>
  <c r="AM81" i="1"/>
  <c r="AN81" i="1"/>
  <c r="AO81" i="1"/>
  <c r="AM82" i="1"/>
  <c r="AN82" i="1"/>
  <c r="AO82" i="1"/>
  <c r="AM83" i="1"/>
  <c r="AN83" i="1"/>
  <c r="AO83" i="1"/>
  <c r="AM84" i="1"/>
  <c r="AN84" i="1"/>
  <c r="AO84" i="1"/>
  <c r="AM85" i="1"/>
  <c r="AN85" i="1"/>
  <c r="AO85" i="1"/>
  <c r="AM86" i="1"/>
  <c r="AN86" i="1"/>
  <c r="AO86" i="1"/>
  <c r="AM88" i="1"/>
  <c r="AN88" i="1"/>
  <c r="AO88" i="1"/>
  <c r="AM89" i="1"/>
  <c r="AN89" i="1"/>
  <c r="AO89" i="1"/>
  <c r="AM90" i="1"/>
  <c r="AN90" i="1"/>
  <c r="AO90" i="1"/>
  <c r="AM91" i="1"/>
  <c r="AN91" i="1"/>
  <c r="AO91" i="1"/>
  <c r="AM92" i="1"/>
  <c r="AN92" i="1"/>
  <c r="AO92" i="1"/>
  <c r="AM93" i="1"/>
  <c r="AN93" i="1"/>
  <c r="AO93" i="1"/>
  <c r="AM94" i="1"/>
  <c r="AN94" i="1"/>
  <c r="AO94" i="1"/>
  <c r="AO52" i="1"/>
  <c r="AN52" i="1"/>
  <c r="AM52" i="1"/>
  <c r="AO50" i="1" l="1"/>
  <c r="AN50" i="1"/>
  <c r="AM50" i="1"/>
  <c r="AO49" i="1"/>
  <c r="AN49" i="1"/>
  <c r="AM49" i="1"/>
  <c r="AO48" i="1"/>
  <c r="AN48" i="1"/>
  <c r="AM48" i="1"/>
  <c r="AO47" i="1"/>
  <c r="AN47" i="1"/>
  <c r="AM47" i="1"/>
  <c r="AO46" i="1"/>
  <c r="AN46" i="1"/>
  <c r="AM46" i="1"/>
  <c r="AO45" i="1"/>
  <c r="AN45" i="1"/>
  <c r="AM45" i="1"/>
  <c r="AO44" i="1"/>
  <c r="AN44" i="1"/>
  <c r="AM44" i="1"/>
  <c r="AO42" i="1"/>
  <c r="AN42" i="1"/>
  <c r="AM42" i="1"/>
  <c r="AO41" i="1"/>
  <c r="AN41" i="1"/>
  <c r="AM41" i="1"/>
  <c r="AO40" i="1"/>
  <c r="AN40" i="1"/>
  <c r="AM40" i="1"/>
  <c r="AO39" i="1"/>
  <c r="AN39" i="1"/>
  <c r="AM39" i="1"/>
  <c r="AO38" i="1"/>
  <c r="AN38" i="1"/>
  <c r="AM38" i="1"/>
  <c r="AO37" i="1"/>
  <c r="AN37" i="1"/>
  <c r="AM37" i="1"/>
  <c r="AO36" i="1"/>
  <c r="AN36" i="1"/>
  <c r="AM36" i="1"/>
  <c r="AO35" i="1"/>
  <c r="AN35" i="1"/>
  <c r="AM35" i="1"/>
  <c r="AO34" i="1"/>
  <c r="AN34" i="1"/>
  <c r="AM34" i="1"/>
  <c r="AO33" i="1"/>
  <c r="AN33" i="1"/>
  <c r="AM33" i="1"/>
  <c r="AO32" i="1"/>
  <c r="AN32" i="1"/>
  <c r="AM32" i="1"/>
  <c r="AO31" i="1"/>
  <c r="AN31" i="1"/>
  <c r="AM31" i="1"/>
  <c r="AO30" i="1"/>
  <c r="AN30" i="1"/>
  <c r="AM30" i="1"/>
  <c r="AO29" i="1"/>
  <c r="AN29" i="1"/>
  <c r="AM29" i="1"/>
  <c r="AO28" i="1"/>
  <c r="AN28" i="1"/>
  <c r="AM28" i="1"/>
  <c r="AO27" i="1"/>
  <c r="AN27" i="1"/>
  <c r="AM27" i="1"/>
  <c r="AO26" i="1"/>
  <c r="AN26" i="1"/>
  <c r="AM26" i="1"/>
  <c r="AO25" i="1"/>
  <c r="AN25" i="1"/>
  <c r="AM25" i="1"/>
  <c r="AO24" i="1"/>
  <c r="AN24" i="1"/>
  <c r="AM24" i="1"/>
  <c r="AO23" i="1"/>
  <c r="AN23" i="1"/>
  <c r="AM23" i="1"/>
  <c r="AO22" i="1"/>
  <c r="AN22" i="1"/>
  <c r="AM22" i="1"/>
  <c r="AO21" i="1"/>
  <c r="AN21" i="1"/>
  <c r="AM21" i="1"/>
  <c r="AO20" i="1"/>
  <c r="AN20" i="1"/>
  <c r="AM20" i="1"/>
  <c r="AO19" i="1"/>
  <c r="AN19" i="1"/>
  <c r="AM19" i="1"/>
  <c r="AO18" i="1"/>
  <c r="AN18" i="1"/>
  <c r="AM18" i="1"/>
  <c r="AO16" i="1"/>
  <c r="AN16" i="1"/>
  <c r="AM16" i="1"/>
  <c r="AO15" i="1"/>
  <c r="AN15" i="1"/>
  <c r="AM15" i="1"/>
  <c r="AO14" i="1"/>
  <c r="AN14" i="1"/>
  <c r="AM14" i="1"/>
  <c r="AO12" i="1"/>
  <c r="AN12" i="1"/>
  <c r="AM12" i="1"/>
  <c r="AO11" i="1"/>
  <c r="AN11" i="1"/>
  <c r="AM11" i="1"/>
  <c r="AO10" i="1"/>
  <c r="AN10" i="1"/>
  <c r="AM10" i="1"/>
  <c r="AO9" i="1"/>
  <c r="AN9" i="1"/>
  <c r="AM9" i="1"/>
  <c r="AO8" i="1"/>
  <c r="AN8" i="1"/>
  <c r="AM8" i="1"/>
  <c r="AR8" i="1" l="1"/>
  <c r="AQ8" i="1"/>
  <c r="AP8" i="1"/>
  <c r="AP53" i="1"/>
  <c r="AQ53" i="1"/>
  <c r="AR53" i="1"/>
  <c r="AP54" i="1"/>
  <c r="AQ54" i="1"/>
  <c r="AR54" i="1"/>
  <c r="AP55" i="1"/>
  <c r="AQ55" i="1"/>
  <c r="AR55" i="1"/>
  <c r="AP56" i="1"/>
  <c r="AQ56" i="1"/>
  <c r="AR56" i="1"/>
  <c r="AP57" i="1"/>
  <c r="AQ57" i="1"/>
  <c r="AR57" i="1"/>
  <c r="AP58" i="1"/>
  <c r="AQ58" i="1"/>
  <c r="AR58" i="1"/>
  <c r="AP59" i="1"/>
  <c r="AQ59" i="1"/>
  <c r="AR59" i="1"/>
  <c r="AP60" i="1"/>
  <c r="AQ60" i="1"/>
  <c r="AR60" i="1"/>
  <c r="AP61" i="1"/>
  <c r="AQ61" i="1"/>
  <c r="AR61" i="1"/>
  <c r="AP62" i="1"/>
  <c r="AQ62" i="1"/>
  <c r="AR62" i="1"/>
  <c r="AP63" i="1"/>
  <c r="AQ63" i="1"/>
  <c r="AR63" i="1"/>
  <c r="AP64" i="1"/>
  <c r="AQ64" i="1"/>
  <c r="AR64" i="1"/>
  <c r="AP65" i="1"/>
  <c r="AQ65" i="1"/>
  <c r="AR65" i="1"/>
  <c r="AP66" i="1"/>
  <c r="AQ66" i="1"/>
  <c r="AR66" i="1"/>
  <c r="AP67" i="1"/>
  <c r="AQ67" i="1"/>
  <c r="AR67" i="1"/>
  <c r="AP68" i="1"/>
  <c r="AQ68" i="1"/>
  <c r="AR68" i="1"/>
  <c r="AP69" i="1"/>
  <c r="AQ69" i="1"/>
  <c r="AR69" i="1"/>
  <c r="AP70" i="1"/>
  <c r="AQ70" i="1"/>
  <c r="AR70" i="1"/>
  <c r="AP71" i="1"/>
  <c r="AQ71" i="1"/>
  <c r="AR71" i="1"/>
  <c r="AP72" i="1"/>
  <c r="AQ72" i="1"/>
  <c r="AR72" i="1"/>
  <c r="AP73" i="1"/>
  <c r="AQ73" i="1"/>
  <c r="AR73" i="1"/>
  <c r="AP74" i="1"/>
  <c r="AQ74" i="1"/>
  <c r="AR74" i="1"/>
  <c r="AP75" i="1"/>
  <c r="AQ75" i="1"/>
  <c r="AR75" i="1"/>
  <c r="AP76" i="1"/>
  <c r="AQ76" i="1"/>
  <c r="AR76" i="1"/>
  <c r="AP77" i="1"/>
  <c r="AQ77" i="1"/>
  <c r="AR77" i="1"/>
  <c r="AP78" i="1"/>
  <c r="AQ78" i="1"/>
  <c r="AR78" i="1"/>
  <c r="AP79" i="1"/>
  <c r="AQ79" i="1"/>
  <c r="AR79" i="1"/>
  <c r="AP80" i="1"/>
  <c r="AQ80" i="1"/>
  <c r="AR80" i="1"/>
  <c r="AP81" i="1"/>
  <c r="AQ81" i="1"/>
  <c r="AR81" i="1"/>
  <c r="AP82" i="1"/>
  <c r="AQ82" i="1"/>
  <c r="AR82" i="1"/>
  <c r="AP83" i="1"/>
  <c r="AQ83" i="1"/>
  <c r="AR83" i="1"/>
  <c r="AP84" i="1"/>
  <c r="AQ84" i="1"/>
  <c r="AR84" i="1"/>
  <c r="AP85" i="1"/>
  <c r="AQ85" i="1"/>
  <c r="AR85" i="1"/>
  <c r="AP86" i="1"/>
  <c r="AQ86" i="1"/>
  <c r="AR86" i="1"/>
  <c r="AP87" i="1"/>
  <c r="AQ87" i="1"/>
  <c r="AR87" i="1"/>
  <c r="AP88" i="1"/>
  <c r="AQ88" i="1"/>
  <c r="AR88" i="1"/>
  <c r="AP89" i="1"/>
  <c r="AQ89" i="1"/>
  <c r="AR89" i="1"/>
  <c r="AP90" i="1"/>
  <c r="AQ90" i="1"/>
  <c r="AR90" i="1"/>
  <c r="AP91" i="1"/>
  <c r="AQ91" i="1"/>
  <c r="AR91" i="1"/>
  <c r="AP92" i="1"/>
  <c r="AQ92" i="1"/>
  <c r="AR92" i="1"/>
  <c r="AP93" i="1"/>
  <c r="AQ93" i="1"/>
  <c r="AR93" i="1"/>
  <c r="AP94" i="1"/>
  <c r="AQ94" i="1"/>
  <c r="AR94" i="1"/>
  <c r="AQ52" i="1"/>
  <c r="AR52" i="1"/>
  <c r="AP52" i="1"/>
  <c r="AP9" i="1"/>
  <c r="AQ9" i="1"/>
  <c r="AR9" i="1"/>
  <c r="AP10" i="1"/>
  <c r="AQ10" i="1"/>
  <c r="AR10" i="1"/>
  <c r="AP11" i="1"/>
  <c r="AQ11" i="1"/>
  <c r="AR11" i="1"/>
  <c r="AP12" i="1"/>
  <c r="AQ12" i="1"/>
  <c r="AR12" i="1"/>
  <c r="AP13" i="1"/>
  <c r="AQ13" i="1"/>
  <c r="AR13" i="1"/>
  <c r="AP14" i="1"/>
  <c r="AQ14" i="1"/>
  <c r="AR14" i="1"/>
  <c r="AP15" i="1"/>
  <c r="AQ15" i="1"/>
  <c r="AR15" i="1"/>
  <c r="AP16" i="1"/>
  <c r="AQ16" i="1"/>
  <c r="AR16" i="1"/>
  <c r="AP17" i="1"/>
  <c r="AQ17" i="1"/>
  <c r="AR17" i="1"/>
  <c r="AP18" i="1"/>
  <c r="AQ18" i="1"/>
  <c r="AR18" i="1"/>
  <c r="AP19" i="1"/>
  <c r="AQ19" i="1"/>
  <c r="AR19" i="1"/>
  <c r="AP20" i="1"/>
  <c r="AQ20" i="1"/>
  <c r="AR20" i="1"/>
  <c r="AP21" i="1"/>
  <c r="AQ21" i="1"/>
  <c r="AR21" i="1"/>
  <c r="AP22" i="1"/>
  <c r="AQ22" i="1"/>
  <c r="AR22" i="1"/>
  <c r="AP23" i="1"/>
  <c r="AQ23" i="1"/>
  <c r="AR23" i="1"/>
  <c r="AP24" i="1"/>
  <c r="AQ24" i="1"/>
  <c r="AR24" i="1"/>
  <c r="AP25" i="1"/>
  <c r="AQ25" i="1"/>
  <c r="AR25" i="1"/>
  <c r="AP26" i="1"/>
  <c r="AQ26" i="1"/>
  <c r="AR26" i="1"/>
  <c r="AP27" i="1"/>
  <c r="AQ27" i="1"/>
  <c r="AR27" i="1"/>
  <c r="AP28" i="1"/>
  <c r="AQ28" i="1"/>
  <c r="AR28" i="1"/>
  <c r="AP29" i="1"/>
  <c r="AQ29" i="1"/>
  <c r="AR29" i="1"/>
  <c r="AP30" i="1"/>
  <c r="AQ30" i="1"/>
  <c r="AR30" i="1"/>
  <c r="AP31" i="1"/>
  <c r="AQ31" i="1"/>
  <c r="AR31" i="1"/>
  <c r="AP32" i="1"/>
  <c r="AQ32" i="1"/>
  <c r="AR32" i="1"/>
  <c r="AP33" i="1"/>
  <c r="AQ33" i="1"/>
  <c r="AR33" i="1"/>
  <c r="AP34" i="1"/>
  <c r="AQ34" i="1"/>
  <c r="AR34" i="1"/>
  <c r="AP35" i="1"/>
  <c r="AQ35" i="1"/>
  <c r="AR35" i="1"/>
  <c r="AP36" i="1"/>
  <c r="AQ36" i="1"/>
  <c r="AR36" i="1"/>
  <c r="AP37" i="1"/>
  <c r="AQ37" i="1"/>
  <c r="AR37" i="1"/>
  <c r="AP38" i="1"/>
  <c r="AQ38" i="1"/>
  <c r="AR38" i="1"/>
  <c r="AP39" i="1"/>
  <c r="AQ39" i="1"/>
  <c r="AR39" i="1"/>
  <c r="AP40" i="1"/>
  <c r="AQ40" i="1"/>
  <c r="AR40" i="1"/>
  <c r="AP41" i="1"/>
  <c r="AQ41" i="1"/>
  <c r="AR41" i="1"/>
  <c r="AP42" i="1"/>
  <c r="AQ42" i="1"/>
  <c r="AR42" i="1"/>
  <c r="AP43" i="1"/>
  <c r="AQ43" i="1"/>
  <c r="AR43" i="1"/>
  <c r="AP44" i="1"/>
  <c r="AQ44" i="1"/>
  <c r="AR44" i="1"/>
  <c r="AP45" i="1"/>
  <c r="AQ45" i="1"/>
  <c r="AR45" i="1"/>
  <c r="AP46" i="1"/>
  <c r="AQ46" i="1"/>
  <c r="AR46" i="1"/>
  <c r="AP47" i="1"/>
  <c r="AQ47" i="1"/>
  <c r="AR47" i="1"/>
  <c r="AP48" i="1"/>
  <c r="AQ48" i="1"/>
  <c r="AR48" i="1"/>
  <c r="AP49" i="1"/>
  <c r="AQ49" i="1"/>
  <c r="AR49" i="1"/>
  <c r="AP50" i="1"/>
  <c r="AQ50" i="1"/>
  <c r="AR50" i="1"/>
  <c r="AO51" i="1"/>
  <c r="AR51" i="1" s="1"/>
  <c r="AN51" i="1"/>
  <c r="AQ51" i="1" s="1"/>
  <c r="AM51" i="1"/>
  <c r="AP51" i="1" s="1"/>
  <c r="AO7" i="1"/>
  <c r="AN7" i="1"/>
  <c r="AM7" i="1"/>
  <c r="AM95" i="1" l="1"/>
  <c r="AN95" i="1"/>
  <c r="AO95" i="1"/>
  <c r="AI51" i="1" l="1"/>
  <c r="AH51" i="1"/>
  <c r="AG51" i="1"/>
  <c r="AI7" i="1"/>
  <c r="AH7" i="1"/>
  <c r="AG7" i="1"/>
  <c r="AH95" i="1" l="1"/>
  <c r="AG95" i="1"/>
  <c r="AI95" i="1"/>
  <c r="AJ51" i="1"/>
  <c r="AK7" i="1"/>
  <c r="AQ7" i="1" s="1"/>
  <c r="AJ7" i="1"/>
  <c r="AK51" i="1"/>
  <c r="AL51" i="1"/>
  <c r="AL7" i="1"/>
  <c r="AR7" i="1" s="1"/>
  <c r="AK95" i="1" l="1"/>
  <c r="AJ95" i="1"/>
  <c r="AL95" i="1"/>
  <c r="AP7" i="1"/>
  <c r="AP95" i="1" s="1"/>
  <c r="AQ95" i="1"/>
  <c r="AR95" i="1"/>
</calcChain>
</file>

<file path=xl/sharedStrings.xml><?xml version="1.0" encoding="utf-8"?>
<sst xmlns="http://schemas.openxmlformats.org/spreadsheetml/2006/main" count="135" uniqueCount="56">
  <si>
    <t>Flujo / Avanzada</t>
  </si>
  <si>
    <t>Vehículos</t>
  </si>
  <si>
    <t>Pasajeros</t>
  </si>
  <si>
    <t>Entrada</t>
  </si>
  <si>
    <t>Salida</t>
  </si>
  <si>
    <t>Total general</t>
  </si>
  <si>
    <t>Carga (Kg)</t>
  </si>
  <si>
    <t>Total Carga (Kg)</t>
  </si>
  <si>
    <t>Total Vehículos</t>
  </si>
  <si>
    <t>Total Pasajeros</t>
  </si>
  <si>
    <t>"Vehículos" incluye Vehículos Particulares, Vehículos de Transporte de Pasajeros y Vehículos de Carga. "Pasajeros" incluye aquellos relacionados con todos los Medios de Transporte señalados anteriormente. "Carga (Kg)" incluye aquella transportada en Vehículos de Carga.</t>
  </si>
  <si>
    <t>Visviri</t>
  </si>
  <si>
    <t>Concordia (Chacalluta)</t>
  </si>
  <si>
    <t>Chungará</t>
  </si>
  <si>
    <t>Colchane</t>
  </si>
  <si>
    <t>Ollague</t>
  </si>
  <si>
    <t xml:space="preserve">HuaHum </t>
  </si>
  <si>
    <t>Río Encuentro (Alto Palena)</t>
  </si>
  <si>
    <t>Río Manso (El León) (1)</t>
  </si>
  <si>
    <t>Coyhaique Alto</t>
  </si>
  <si>
    <t>Rio Jeinemeni (Chile Chico)</t>
  </si>
  <si>
    <t>Huemules</t>
  </si>
  <si>
    <t>Río Frías (Appeleg) (1)</t>
  </si>
  <si>
    <t>Las Pampas (Lago Verde)(1)</t>
  </si>
  <si>
    <t>Ibáñez Pallavicini (1)</t>
  </si>
  <si>
    <t>Roballos (Backer) (1)</t>
  </si>
  <si>
    <t>Pampa Alta (1)</t>
  </si>
  <si>
    <t xml:space="preserve">Triana (1)  </t>
  </si>
  <si>
    <t>Integración Austral (Monte Aymond)</t>
  </si>
  <si>
    <t>San Sebastián</t>
  </si>
  <si>
    <t>Laurita (Casas Viejas)</t>
  </si>
  <si>
    <t>Río Bellavista</t>
  </si>
  <si>
    <t>Río Don Guillermo</t>
  </si>
  <si>
    <t>Socompa</t>
  </si>
  <si>
    <t>San Pedro de Atacama</t>
  </si>
  <si>
    <t>Jama</t>
  </si>
  <si>
    <t>Sico</t>
  </si>
  <si>
    <t>Tocorpuri</t>
  </si>
  <si>
    <t>San Francisco</t>
  </si>
  <si>
    <t>Pircas Negras</t>
  </si>
  <si>
    <t>Agua Negra (Rivadavia)</t>
  </si>
  <si>
    <t>Cristo Redentor (Los Libertadores)</t>
  </si>
  <si>
    <t>Vergara (Los Queñes)</t>
  </si>
  <si>
    <t>Pehuenche (El Maule)</t>
  </si>
  <si>
    <t>Icalma</t>
  </si>
  <si>
    <t>Pino Hachado (Liucura)</t>
  </si>
  <si>
    <t>Mamuil Malal (Puesco)</t>
  </si>
  <si>
    <t>Pichachén</t>
  </si>
  <si>
    <t>Cardenal Samoré (Puyehue)</t>
  </si>
  <si>
    <t>Carirriñe</t>
  </si>
  <si>
    <t>Pérez Rosales (Peulla)</t>
  </si>
  <si>
    <t>Futaleufú</t>
  </si>
  <si>
    <t>Lago O'higgins – San Martin</t>
  </si>
  <si>
    <t>Dorotea</t>
  </si>
  <si>
    <t>SERIE ANUAL TRÁFICO TERRESTRE, 2005 - 2017, AVANZADAS FRONTERIZAS SERVICIO NACIONAL DE ADUANAS</t>
  </si>
  <si>
    <t>Fuente: Registro de Tráfico Terrestre Servicio Nacional de Aduanas, Sistema de Vehiculos y Sistema de Registro  de Operaciones de Transporte Terrestre.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</si>
</sst>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€]#,##0.00_);[Red]\([$€]#,##0.0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3" tint="0.59999389629810485"/>
      </bottom>
      <diagonal/>
    </border>
    <border>
      <left/>
      <right/>
      <top style="thin">
        <color theme="3" tint="0.59999389629810485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" fillId="0" borderId="0"/>
  </cellStyleXfs>
  <cellXfs count="23">
    <xf numFmtId="0" fontId="0" fillId="0" borderId="0" xfId="0"/>
    <xf numFmtId="0" fontId="0" fillId="2" borderId="0" xfId="0" applyFill="1" applyAlignment="1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4" applyFont="1" applyFill="1" applyAlignment="1">
      <alignment horizontal="left" indent="1"/>
    </xf>
    <xf numFmtId="0" fontId="5" fillId="2" borderId="0" xfId="4" applyFont="1" applyFill="1" applyAlignment="1">
      <alignment horizontal="left" indent="1"/>
    </xf>
    <xf numFmtId="0" fontId="1" fillId="3" borderId="0" xfId="0" applyFont="1" applyFill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3" fontId="1" fillId="4" borderId="1" xfId="0" applyNumberFormat="1" applyFont="1" applyFill="1" applyBorder="1"/>
    <xf numFmtId="3" fontId="1" fillId="4" borderId="0" xfId="0" applyNumberFormat="1" applyFont="1" applyFill="1" applyBorder="1"/>
    <xf numFmtId="3" fontId="1" fillId="4" borderId="3" xfId="0" applyNumberFormat="1" applyFont="1" applyFill="1" applyBorder="1"/>
    <xf numFmtId="0" fontId="1" fillId="4" borderId="2" xfId="0" applyFont="1" applyFill="1" applyBorder="1" applyAlignment="1">
      <alignment horizontal="left"/>
    </xf>
    <xf numFmtId="3" fontId="1" fillId="4" borderId="2" xfId="0" applyNumberFormat="1" applyFont="1" applyFill="1" applyBorder="1"/>
    <xf numFmtId="3" fontId="1" fillId="4" borderId="4" xfId="0" applyNumberFormat="1" applyFont="1" applyFill="1" applyBorder="1"/>
    <xf numFmtId="3" fontId="0" fillId="2" borderId="0" xfId="0" applyNumberFormat="1" applyFill="1"/>
    <xf numFmtId="0" fontId="0" fillId="2" borderId="0" xfId="0" applyFill="1" applyAlignment="1">
      <alignment horizontal="left" indent="1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/>
    </xf>
  </cellXfs>
  <cellStyles count="5">
    <cellStyle name="Euro" xfId="1"/>
    <cellStyle name="Millares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colors>
    <mruColors>
      <color rgb="FFFAFED0"/>
      <color rgb="FFF2F2F2"/>
      <color rgb="FFDCE6F1"/>
      <color rgb="FFCCECFF"/>
      <color rgb="FFF8FE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ESTUDIOS\DATOS%20PAGINA%20WEB\2017_trafico_terrestre_mensual_web_ser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ño"/>
      <sheetName val="diciembre"/>
      <sheetName val="noviembre"/>
      <sheetName val="octubre"/>
      <sheetName val="septiembre"/>
      <sheetName val="agosto"/>
      <sheetName val="julio"/>
      <sheetName val="junio"/>
      <sheetName val="mayo"/>
      <sheetName val="abril"/>
      <sheetName val="marzo"/>
      <sheetName val="febrero"/>
      <sheetName val="enero"/>
    </sheetNames>
    <sheetDataSet>
      <sheetData sheetId="0">
        <row r="8">
          <cell r="A8" t="str">
            <v>Visviri</v>
          </cell>
          <cell r="B8">
            <v>277</v>
          </cell>
          <cell r="C8">
            <v>790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1430</v>
          </cell>
          <cell r="I8">
            <v>1567</v>
          </cell>
          <cell r="J8">
            <v>2279361</v>
          </cell>
          <cell r="K8">
            <v>1707</v>
          </cell>
          <cell r="L8">
            <v>2357</v>
          </cell>
          <cell r="M8">
            <v>2279361</v>
          </cell>
        </row>
        <row r="9">
          <cell r="A9" t="str">
            <v>Concordia (Chacalluta)</v>
          </cell>
          <cell r="B9">
            <v>349842</v>
          </cell>
          <cell r="C9">
            <v>1150055</v>
          </cell>
          <cell r="D9">
            <v>0</v>
          </cell>
          <cell r="E9">
            <v>221626</v>
          </cell>
          <cell r="F9">
            <v>2147803</v>
          </cell>
          <cell r="G9">
            <v>0</v>
          </cell>
          <cell r="H9">
            <v>27982</v>
          </cell>
          <cell r="I9">
            <v>29156</v>
          </cell>
          <cell r="J9">
            <v>288776425.25999999</v>
          </cell>
          <cell r="K9">
            <v>599450</v>
          </cell>
          <cell r="L9">
            <v>3327014</v>
          </cell>
          <cell r="M9">
            <v>288776425.25999999</v>
          </cell>
        </row>
        <row r="10">
          <cell r="A10" t="str">
            <v>Chungará</v>
          </cell>
          <cell r="B10">
            <v>6554</v>
          </cell>
          <cell r="C10">
            <v>23912</v>
          </cell>
          <cell r="D10">
            <v>0</v>
          </cell>
          <cell r="E10">
            <v>4439</v>
          </cell>
          <cell r="F10">
            <v>156582</v>
          </cell>
          <cell r="G10">
            <v>0</v>
          </cell>
          <cell r="H10">
            <v>94657</v>
          </cell>
          <cell r="I10">
            <v>98336</v>
          </cell>
          <cell r="J10">
            <v>1057461446.0700002</v>
          </cell>
          <cell r="K10">
            <v>105650</v>
          </cell>
          <cell r="L10">
            <v>278830</v>
          </cell>
          <cell r="M10">
            <v>1057461446.0700002</v>
          </cell>
        </row>
        <row r="11">
          <cell r="A11" t="str">
            <v>Colchane</v>
          </cell>
          <cell r="B11">
            <v>8330</v>
          </cell>
          <cell r="C11">
            <v>24534</v>
          </cell>
          <cell r="D11">
            <v>0</v>
          </cell>
          <cell r="E11">
            <v>11756</v>
          </cell>
          <cell r="F11">
            <v>322331</v>
          </cell>
          <cell r="G11">
            <v>0</v>
          </cell>
          <cell r="H11">
            <v>24423</v>
          </cell>
          <cell r="I11">
            <v>24784</v>
          </cell>
          <cell r="J11">
            <v>164416885</v>
          </cell>
          <cell r="K11">
            <v>44509</v>
          </cell>
          <cell r="L11">
            <v>371649</v>
          </cell>
          <cell r="M11">
            <v>164416885</v>
          </cell>
        </row>
        <row r="12">
          <cell r="A12" t="str">
            <v>Ollague</v>
          </cell>
          <cell r="B12">
            <v>4232</v>
          </cell>
          <cell r="C12">
            <v>12493</v>
          </cell>
          <cell r="D12">
            <v>0</v>
          </cell>
          <cell r="E12">
            <v>560</v>
          </cell>
          <cell r="F12">
            <v>19101</v>
          </cell>
          <cell r="G12">
            <v>0</v>
          </cell>
          <cell r="H12">
            <v>5296</v>
          </cell>
          <cell r="I12">
            <v>5381</v>
          </cell>
          <cell r="J12">
            <v>81193483.450000003</v>
          </cell>
          <cell r="K12">
            <v>10088</v>
          </cell>
          <cell r="L12">
            <v>36975</v>
          </cell>
          <cell r="M12">
            <v>81193483.450000003</v>
          </cell>
        </row>
        <row r="13">
          <cell r="A13" t="str">
            <v>San Pedro de Atacama</v>
          </cell>
          <cell r="B13">
            <v>547</v>
          </cell>
          <cell r="C13">
            <v>1216</v>
          </cell>
          <cell r="D13">
            <v>0</v>
          </cell>
          <cell r="E13">
            <v>6</v>
          </cell>
          <cell r="F13">
            <v>115</v>
          </cell>
          <cell r="G13">
            <v>0</v>
          </cell>
          <cell r="H13">
            <v>988</v>
          </cell>
          <cell r="I13">
            <v>996</v>
          </cell>
          <cell r="J13">
            <v>15229647.189999999</v>
          </cell>
          <cell r="K13">
            <v>1541</v>
          </cell>
          <cell r="L13">
            <v>2327</v>
          </cell>
          <cell r="M13">
            <v>15229647.189999999</v>
          </cell>
        </row>
        <row r="14">
          <cell r="A14" t="str">
            <v>Jama</v>
          </cell>
          <cell r="B14">
            <v>27450</v>
          </cell>
          <cell r="C14">
            <v>87216</v>
          </cell>
          <cell r="D14">
            <v>0</v>
          </cell>
          <cell r="E14">
            <v>1309</v>
          </cell>
          <cell r="F14">
            <v>46257</v>
          </cell>
          <cell r="G14">
            <v>0</v>
          </cell>
          <cell r="H14">
            <v>15770</v>
          </cell>
          <cell r="I14">
            <v>17216</v>
          </cell>
          <cell r="J14">
            <v>123192750.65000001</v>
          </cell>
          <cell r="K14">
            <v>44529</v>
          </cell>
          <cell r="L14">
            <v>150689</v>
          </cell>
          <cell r="M14">
            <v>123192750.65000001</v>
          </cell>
        </row>
        <row r="15">
          <cell r="A15" t="str">
            <v>Sico</v>
          </cell>
          <cell r="B15">
            <v>1986</v>
          </cell>
          <cell r="C15">
            <v>6854</v>
          </cell>
          <cell r="D15">
            <v>0</v>
          </cell>
          <cell r="E15">
            <v>27</v>
          </cell>
          <cell r="F15">
            <v>389</v>
          </cell>
          <cell r="G15">
            <v>0</v>
          </cell>
          <cell r="H15">
            <v>2</v>
          </cell>
          <cell r="I15">
            <v>2</v>
          </cell>
          <cell r="J15">
            <v>0</v>
          </cell>
          <cell r="K15">
            <v>2015</v>
          </cell>
          <cell r="L15">
            <v>7245</v>
          </cell>
          <cell r="M15">
            <v>0</v>
          </cell>
        </row>
        <row r="16">
          <cell r="A16" t="str">
            <v>San Francisco</v>
          </cell>
          <cell r="B16">
            <v>3534</v>
          </cell>
          <cell r="C16">
            <v>11556</v>
          </cell>
          <cell r="D16">
            <v>0</v>
          </cell>
          <cell r="E16">
            <v>24</v>
          </cell>
          <cell r="F16">
            <v>647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3558</v>
          </cell>
          <cell r="L16">
            <v>12203</v>
          </cell>
          <cell r="M16">
            <v>0</v>
          </cell>
        </row>
        <row r="17">
          <cell r="A17" t="str">
            <v>Pircas Negras</v>
          </cell>
          <cell r="B17">
            <v>552</v>
          </cell>
          <cell r="C17">
            <v>1806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552</v>
          </cell>
          <cell r="L17">
            <v>1806</v>
          </cell>
          <cell r="M17">
            <v>0</v>
          </cell>
        </row>
        <row r="18">
          <cell r="A18" t="str">
            <v>Agua Negra (Rivadavia)</v>
          </cell>
          <cell r="B18">
            <v>14959</v>
          </cell>
          <cell r="C18">
            <v>52415</v>
          </cell>
          <cell r="D18">
            <v>0</v>
          </cell>
          <cell r="E18">
            <v>78</v>
          </cell>
          <cell r="F18">
            <v>1574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15037</v>
          </cell>
          <cell r="L18">
            <v>53989</v>
          </cell>
          <cell r="M18">
            <v>0</v>
          </cell>
        </row>
        <row r="19">
          <cell r="A19" t="str">
            <v>Cristo Redentor (Los Libertadores)</v>
          </cell>
          <cell r="B19">
            <v>286989</v>
          </cell>
          <cell r="C19">
            <v>916344</v>
          </cell>
          <cell r="D19">
            <v>0</v>
          </cell>
          <cell r="E19">
            <v>14369</v>
          </cell>
          <cell r="F19">
            <v>516492</v>
          </cell>
          <cell r="G19">
            <v>0</v>
          </cell>
          <cell r="H19">
            <v>149430</v>
          </cell>
          <cell r="I19">
            <v>152849</v>
          </cell>
          <cell r="J19">
            <v>3212061130.5500002</v>
          </cell>
          <cell r="K19">
            <v>450788</v>
          </cell>
          <cell r="L19">
            <v>1585685</v>
          </cell>
          <cell r="M19">
            <v>3212061130.5500002</v>
          </cell>
        </row>
        <row r="20">
          <cell r="A20" t="str">
            <v>Vergara (Los Queñes)</v>
          </cell>
          <cell r="B20">
            <v>572</v>
          </cell>
          <cell r="C20">
            <v>1626</v>
          </cell>
          <cell r="D20">
            <v>0</v>
          </cell>
          <cell r="E20">
            <v>1</v>
          </cell>
          <cell r="F20">
            <v>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573</v>
          </cell>
          <cell r="L20">
            <v>1632</v>
          </cell>
          <cell r="M20">
            <v>0</v>
          </cell>
        </row>
        <row r="21">
          <cell r="A21" t="str">
            <v>Pehuenche (El Maule)</v>
          </cell>
          <cell r="B21">
            <v>18401</v>
          </cell>
          <cell r="C21">
            <v>58864</v>
          </cell>
          <cell r="D21">
            <v>0</v>
          </cell>
          <cell r="E21">
            <v>124</v>
          </cell>
          <cell r="F21">
            <v>3306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18525</v>
          </cell>
          <cell r="L21">
            <v>62170</v>
          </cell>
          <cell r="M21">
            <v>0</v>
          </cell>
        </row>
        <row r="22">
          <cell r="A22" t="str">
            <v>Icalma</v>
          </cell>
          <cell r="B22">
            <v>20066</v>
          </cell>
          <cell r="C22">
            <v>64402</v>
          </cell>
          <cell r="D22">
            <v>0</v>
          </cell>
          <cell r="E22">
            <v>16</v>
          </cell>
          <cell r="F22">
            <v>186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20082</v>
          </cell>
          <cell r="L22">
            <v>64588</v>
          </cell>
          <cell r="M22">
            <v>0</v>
          </cell>
        </row>
        <row r="23">
          <cell r="A23" t="str">
            <v>Pino Hachado (Liucura)</v>
          </cell>
          <cell r="B23">
            <v>60272</v>
          </cell>
          <cell r="C23">
            <v>194811</v>
          </cell>
          <cell r="D23">
            <v>0</v>
          </cell>
          <cell r="E23">
            <v>1499</v>
          </cell>
          <cell r="F23">
            <v>78454</v>
          </cell>
          <cell r="G23">
            <v>0</v>
          </cell>
          <cell r="H23">
            <v>16727</v>
          </cell>
          <cell r="I23">
            <v>22530</v>
          </cell>
          <cell r="J23">
            <v>400275609</v>
          </cell>
          <cell r="K23">
            <v>78498</v>
          </cell>
          <cell r="L23">
            <v>295795</v>
          </cell>
          <cell r="M23">
            <v>400275609</v>
          </cell>
        </row>
        <row r="24">
          <cell r="A24" t="str">
            <v>Mamuil Malal (Puesco)</v>
          </cell>
          <cell r="B24">
            <v>60797</v>
          </cell>
          <cell r="C24">
            <v>195803</v>
          </cell>
          <cell r="D24">
            <v>0</v>
          </cell>
          <cell r="E24">
            <v>1634</v>
          </cell>
          <cell r="F24">
            <v>42395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62431</v>
          </cell>
          <cell r="L24">
            <v>238198</v>
          </cell>
          <cell r="M24">
            <v>0</v>
          </cell>
        </row>
        <row r="25">
          <cell r="A25" t="str">
            <v>Pichachén</v>
          </cell>
          <cell r="B25">
            <v>1603</v>
          </cell>
          <cell r="C25">
            <v>5640</v>
          </cell>
          <cell r="D25">
            <v>0</v>
          </cell>
          <cell r="E25">
            <v>9</v>
          </cell>
          <cell r="F25">
            <v>126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1612</v>
          </cell>
          <cell r="L25">
            <v>5766</v>
          </cell>
          <cell r="M25">
            <v>0</v>
          </cell>
        </row>
        <row r="26">
          <cell r="A26" t="str">
            <v>Cardenal Samoré (Puyehue)</v>
          </cell>
          <cell r="B26">
            <v>155921</v>
          </cell>
          <cell r="C26">
            <v>486103</v>
          </cell>
          <cell r="D26">
            <v>0</v>
          </cell>
          <cell r="E26">
            <v>4532</v>
          </cell>
          <cell r="F26">
            <v>144096</v>
          </cell>
          <cell r="G26">
            <v>0</v>
          </cell>
          <cell r="H26">
            <v>12587</v>
          </cell>
          <cell r="I26">
            <v>14192</v>
          </cell>
          <cell r="J26">
            <v>76914595.039999992</v>
          </cell>
          <cell r="K26">
            <v>173040</v>
          </cell>
          <cell r="L26">
            <v>644391</v>
          </cell>
          <cell r="M26">
            <v>76914595.039999992</v>
          </cell>
        </row>
        <row r="27">
          <cell r="A27" t="str">
            <v xml:space="preserve">HuaHum </v>
          </cell>
          <cell r="B27">
            <v>4995</v>
          </cell>
          <cell r="C27">
            <v>16384</v>
          </cell>
          <cell r="D27">
            <v>0</v>
          </cell>
          <cell r="E27">
            <v>86</v>
          </cell>
          <cell r="F27">
            <v>1393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5081</v>
          </cell>
          <cell r="L27">
            <v>17777</v>
          </cell>
          <cell r="M27">
            <v>0</v>
          </cell>
        </row>
        <row r="28">
          <cell r="A28" t="str">
            <v>Carirriñe</v>
          </cell>
          <cell r="B28">
            <v>1359</v>
          </cell>
          <cell r="C28">
            <v>4213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  <cell r="I28">
            <v>1</v>
          </cell>
          <cell r="J28">
            <v>13222</v>
          </cell>
          <cell r="K28">
            <v>1360</v>
          </cell>
          <cell r="L28">
            <v>4214</v>
          </cell>
          <cell r="M28">
            <v>13222</v>
          </cell>
        </row>
        <row r="29">
          <cell r="A29" t="str">
            <v>Pérez Rosales (Peulla)</v>
          </cell>
          <cell r="B29">
            <v>5</v>
          </cell>
          <cell r="C29">
            <v>19</v>
          </cell>
          <cell r="D29">
            <v>0</v>
          </cell>
          <cell r="E29">
            <v>1009</v>
          </cell>
          <cell r="F29">
            <v>12844</v>
          </cell>
          <cell r="G29">
            <v>0</v>
          </cell>
          <cell r="H29">
            <v>134</v>
          </cell>
          <cell r="I29">
            <v>266</v>
          </cell>
          <cell r="J29">
            <v>0</v>
          </cell>
          <cell r="K29">
            <v>1148</v>
          </cell>
          <cell r="L29">
            <v>13129</v>
          </cell>
          <cell r="M29">
            <v>0</v>
          </cell>
        </row>
        <row r="30">
          <cell r="A30" t="str">
            <v>Futaleufú</v>
          </cell>
          <cell r="B30">
            <v>27977</v>
          </cell>
          <cell r="C30">
            <v>81797</v>
          </cell>
          <cell r="D30">
            <v>0</v>
          </cell>
          <cell r="E30">
            <v>338</v>
          </cell>
          <cell r="F30">
            <v>4089</v>
          </cell>
          <cell r="G30">
            <v>0</v>
          </cell>
          <cell r="H30">
            <v>145</v>
          </cell>
          <cell r="I30">
            <v>168</v>
          </cell>
          <cell r="J30">
            <v>2556012</v>
          </cell>
          <cell r="K30">
            <v>28460</v>
          </cell>
          <cell r="L30">
            <v>86054</v>
          </cell>
          <cell r="M30">
            <v>2556012</v>
          </cell>
        </row>
        <row r="31">
          <cell r="A31" t="str">
            <v>Río Encuentro (Alto Palena)</v>
          </cell>
          <cell r="B31">
            <v>7704</v>
          </cell>
          <cell r="C31">
            <v>20613</v>
          </cell>
          <cell r="D31">
            <v>0</v>
          </cell>
          <cell r="E31">
            <v>50</v>
          </cell>
          <cell r="F31">
            <v>405</v>
          </cell>
          <cell r="G31">
            <v>0</v>
          </cell>
          <cell r="H31">
            <v>2</v>
          </cell>
          <cell r="I31">
            <v>3</v>
          </cell>
          <cell r="J31">
            <v>47100</v>
          </cell>
          <cell r="K31">
            <v>7756</v>
          </cell>
          <cell r="L31">
            <v>21021</v>
          </cell>
          <cell r="M31">
            <v>47100</v>
          </cell>
        </row>
        <row r="32">
          <cell r="A32" t="str">
            <v>Río Manso (El León) (1)</v>
          </cell>
          <cell r="B32">
            <v>394</v>
          </cell>
          <cell r="C32">
            <v>1069</v>
          </cell>
          <cell r="D32">
            <v>0</v>
          </cell>
          <cell r="E32">
            <v>6</v>
          </cell>
          <cell r="F32">
            <v>39</v>
          </cell>
          <cell r="G32">
            <v>0</v>
          </cell>
          <cell r="H32">
            <v>5</v>
          </cell>
          <cell r="I32">
            <v>11</v>
          </cell>
          <cell r="J32">
            <v>5870</v>
          </cell>
          <cell r="K32">
            <v>405</v>
          </cell>
          <cell r="L32">
            <v>1119</v>
          </cell>
          <cell r="M32">
            <v>5870</v>
          </cell>
        </row>
        <row r="33">
          <cell r="A33" t="str">
            <v>Coyhaique Alto</v>
          </cell>
          <cell r="B33">
            <v>7372</v>
          </cell>
          <cell r="C33">
            <v>23596</v>
          </cell>
          <cell r="D33">
            <v>0</v>
          </cell>
          <cell r="E33">
            <v>213</v>
          </cell>
          <cell r="F33">
            <v>5866</v>
          </cell>
          <cell r="G33">
            <v>0</v>
          </cell>
          <cell r="H33">
            <v>358</v>
          </cell>
          <cell r="I33">
            <v>419</v>
          </cell>
          <cell r="J33">
            <v>3363429</v>
          </cell>
          <cell r="K33">
            <v>7943</v>
          </cell>
          <cell r="L33">
            <v>29881</v>
          </cell>
          <cell r="M33">
            <v>3363429</v>
          </cell>
        </row>
        <row r="34">
          <cell r="A34" t="str">
            <v>Rio Jeinemeni (Chile Chico)</v>
          </cell>
          <cell r="B34">
            <v>49022</v>
          </cell>
          <cell r="C34">
            <v>132709</v>
          </cell>
          <cell r="D34">
            <v>0</v>
          </cell>
          <cell r="E34">
            <v>217</v>
          </cell>
          <cell r="F34">
            <v>2688</v>
          </cell>
          <cell r="G34">
            <v>0</v>
          </cell>
          <cell r="H34">
            <v>282</v>
          </cell>
          <cell r="I34">
            <v>302</v>
          </cell>
          <cell r="J34">
            <v>4263767</v>
          </cell>
          <cell r="K34">
            <v>49521</v>
          </cell>
          <cell r="L34">
            <v>135699</v>
          </cell>
          <cell r="M34">
            <v>4263767</v>
          </cell>
        </row>
        <row r="35">
          <cell r="A35" t="str">
            <v>Huemules</v>
          </cell>
          <cell r="B35">
            <v>10546</v>
          </cell>
          <cell r="C35">
            <v>32617</v>
          </cell>
          <cell r="D35">
            <v>0</v>
          </cell>
          <cell r="E35">
            <v>37</v>
          </cell>
          <cell r="F35">
            <v>531</v>
          </cell>
          <cell r="G35">
            <v>0</v>
          </cell>
          <cell r="H35">
            <v>6066</v>
          </cell>
          <cell r="I35">
            <v>7084</v>
          </cell>
          <cell r="J35">
            <v>95088435.260000005</v>
          </cell>
          <cell r="K35">
            <v>16649</v>
          </cell>
          <cell r="L35">
            <v>40232</v>
          </cell>
          <cell r="M35">
            <v>95088435.260000005</v>
          </cell>
        </row>
        <row r="36">
          <cell r="A36" t="str">
            <v>Río Frías (Appeleg) (1)</v>
          </cell>
          <cell r="B36">
            <v>179</v>
          </cell>
          <cell r="C36">
            <v>352</v>
          </cell>
          <cell r="D36">
            <v>0</v>
          </cell>
          <cell r="E36">
            <v>0</v>
          </cell>
          <cell r="F36">
            <v>86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179</v>
          </cell>
          <cell r="L36">
            <v>438</v>
          </cell>
          <cell r="M36">
            <v>0</v>
          </cell>
        </row>
        <row r="37">
          <cell r="A37" t="str">
            <v>Las Pampas (Lago Verde)(1)</v>
          </cell>
          <cell r="B37">
            <v>162</v>
          </cell>
          <cell r="C37">
            <v>382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162</v>
          </cell>
          <cell r="L37">
            <v>382</v>
          </cell>
          <cell r="M37">
            <v>0</v>
          </cell>
        </row>
        <row r="38">
          <cell r="A38" t="str">
            <v>Ibáñez Pallavicini (1)</v>
          </cell>
          <cell r="B38">
            <v>3228</v>
          </cell>
          <cell r="C38">
            <v>9155</v>
          </cell>
          <cell r="D38">
            <v>0</v>
          </cell>
          <cell r="E38">
            <v>7</v>
          </cell>
          <cell r="F38">
            <v>109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3235</v>
          </cell>
          <cell r="L38">
            <v>9264</v>
          </cell>
          <cell r="M38">
            <v>0</v>
          </cell>
        </row>
        <row r="39">
          <cell r="A39" t="str">
            <v>Roballos (Backer) (1)</v>
          </cell>
          <cell r="B39">
            <v>840</v>
          </cell>
          <cell r="C39">
            <v>2305</v>
          </cell>
          <cell r="D39">
            <v>0</v>
          </cell>
          <cell r="E39">
            <v>7</v>
          </cell>
          <cell r="F39">
            <v>46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847</v>
          </cell>
          <cell r="L39">
            <v>2351</v>
          </cell>
          <cell r="M39">
            <v>0</v>
          </cell>
        </row>
        <row r="40">
          <cell r="A40" t="str">
            <v>Pampa Alta (1)</v>
          </cell>
          <cell r="B40">
            <v>1239</v>
          </cell>
          <cell r="C40">
            <v>3727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1239</v>
          </cell>
          <cell r="L40">
            <v>3727</v>
          </cell>
          <cell r="M40">
            <v>0</v>
          </cell>
        </row>
        <row r="41">
          <cell r="A41" t="str">
            <v xml:space="preserve">Triana (1)  </v>
          </cell>
          <cell r="B41">
            <v>1922</v>
          </cell>
          <cell r="C41">
            <v>5669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1922</v>
          </cell>
          <cell r="L41">
            <v>5669</v>
          </cell>
          <cell r="M41">
            <v>0</v>
          </cell>
        </row>
        <row r="42">
          <cell r="A42" t="str">
            <v>Dorotea</v>
          </cell>
          <cell r="B42">
            <v>73846</v>
          </cell>
          <cell r="C42">
            <v>188517</v>
          </cell>
          <cell r="D42">
            <v>0</v>
          </cell>
          <cell r="E42">
            <v>1020</v>
          </cell>
          <cell r="F42">
            <v>18334</v>
          </cell>
          <cell r="G42">
            <v>0</v>
          </cell>
          <cell r="H42">
            <v>290</v>
          </cell>
          <cell r="I42">
            <v>333</v>
          </cell>
          <cell r="J42">
            <v>4869934</v>
          </cell>
          <cell r="K42">
            <v>75156</v>
          </cell>
          <cell r="L42">
            <v>207184</v>
          </cell>
          <cell r="M42">
            <v>4869934</v>
          </cell>
        </row>
        <row r="43">
          <cell r="A43" t="str">
            <v>Integración Austral (Monte Aymond)</v>
          </cell>
          <cell r="B43">
            <v>110060</v>
          </cell>
          <cell r="C43">
            <v>338685</v>
          </cell>
          <cell r="D43">
            <v>0</v>
          </cell>
          <cell r="E43">
            <v>2336</v>
          </cell>
          <cell r="F43">
            <v>63051</v>
          </cell>
          <cell r="G43">
            <v>0</v>
          </cell>
          <cell r="H43">
            <v>45326</v>
          </cell>
          <cell r="I43">
            <v>51810</v>
          </cell>
          <cell r="J43">
            <v>666173779</v>
          </cell>
          <cell r="K43">
            <v>157722</v>
          </cell>
          <cell r="L43">
            <v>453546</v>
          </cell>
          <cell r="M43">
            <v>666173779</v>
          </cell>
        </row>
        <row r="44">
          <cell r="A44" t="str">
            <v>San Sebastián</v>
          </cell>
          <cell r="B44">
            <v>60632</v>
          </cell>
          <cell r="C44">
            <v>174795</v>
          </cell>
          <cell r="D44">
            <v>0</v>
          </cell>
          <cell r="E44">
            <v>1814</v>
          </cell>
          <cell r="F44">
            <v>46124</v>
          </cell>
          <cell r="G44">
            <v>0</v>
          </cell>
          <cell r="H44">
            <v>30502</v>
          </cell>
          <cell r="I44">
            <v>33428</v>
          </cell>
          <cell r="J44">
            <v>407887712</v>
          </cell>
          <cell r="K44">
            <v>92948</v>
          </cell>
          <cell r="L44">
            <v>254347</v>
          </cell>
          <cell r="M44">
            <v>407887712</v>
          </cell>
        </row>
        <row r="45">
          <cell r="A45" t="str">
            <v>Laurita (Casas Viejas)</v>
          </cell>
          <cell r="B45">
            <v>25841</v>
          </cell>
          <cell r="C45">
            <v>72660</v>
          </cell>
          <cell r="D45">
            <v>0</v>
          </cell>
          <cell r="E45">
            <v>200</v>
          </cell>
          <cell r="F45">
            <v>2692</v>
          </cell>
          <cell r="G45">
            <v>0</v>
          </cell>
          <cell r="H45">
            <v>16</v>
          </cell>
          <cell r="I45">
            <v>17</v>
          </cell>
          <cell r="J45">
            <v>30402941</v>
          </cell>
          <cell r="K45">
            <v>26057</v>
          </cell>
          <cell r="L45">
            <v>75369</v>
          </cell>
          <cell r="M45">
            <v>30402941</v>
          </cell>
        </row>
        <row r="46">
          <cell r="A46" t="str">
            <v>Río Bellavista</v>
          </cell>
          <cell r="B46">
            <v>895</v>
          </cell>
          <cell r="C46">
            <v>2286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895</v>
          </cell>
          <cell r="L46">
            <v>2286</v>
          </cell>
          <cell r="M46">
            <v>0</v>
          </cell>
        </row>
        <row r="47">
          <cell r="A47" t="str">
            <v>Río Don Guillermo</v>
          </cell>
          <cell r="B47">
            <v>6608</v>
          </cell>
          <cell r="C47">
            <v>18262</v>
          </cell>
          <cell r="D47">
            <v>0</v>
          </cell>
          <cell r="E47">
            <v>4520</v>
          </cell>
          <cell r="F47">
            <v>57160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11128</v>
          </cell>
          <cell r="L47">
            <v>75422</v>
          </cell>
          <cell r="M47">
            <v>0</v>
          </cell>
        </row>
        <row r="49">
          <cell r="A49" t="str">
            <v>Visviri</v>
          </cell>
          <cell r="B49">
            <v>315</v>
          </cell>
          <cell r="C49">
            <v>859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101</v>
          </cell>
          <cell r="I49">
            <v>105</v>
          </cell>
          <cell r="J49">
            <v>1325430.6200000001</v>
          </cell>
          <cell r="K49">
            <v>416</v>
          </cell>
          <cell r="L49">
            <v>964</v>
          </cell>
          <cell r="M49">
            <v>1325430.6200000001</v>
          </cell>
        </row>
        <row r="50">
          <cell r="A50" t="str">
            <v>Concordia (Chacalluta)</v>
          </cell>
          <cell r="B50">
            <v>353942</v>
          </cell>
          <cell r="C50">
            <v>1193575</v>
          </cell>
          <cell r="D50">
            <v>0</v>
          </cell>
          <cell r="E50">
            <v>221242</v>
          </cell>
          <cell r="F50">
            <v>2036438</v>
          </cell>
          <cell r="G50">
            <v>0</v>
          </cell>
          <cell r="H50">
            <v>26721</v>
          </cell>
          <cell r="I50">
            <v>33693</v>
          </cell>
          <cell r="J50">
            <v>217571216.64000002</v>
          </cell>
          <cell r="K50">
            <v>601905</v>
          </cell>
          <cell r="L50">
            <v>3263706</v>
          </cell>
          <cell r="M50">
            <v>217571216.64000002</v>
          </cell>
        </row>
        <row r="51">
          <cell r="A51" t="str">
            <v>Chungará</v>
          </cell>
          <cell r="B51">
            <v>6635</v>
          </cell>
          <cell r="C51">
            <v>23637</v>
          </cell>
          <cell r="D51">
            <v>0</v>
          </cell>
          <cell r="E51">
            <v>3669</v>
          </cell>
          <cell r="F51">
            <v>120922</v>
          </cell>
          <cell r="G51">
            <v>0</v>
          </cell>
          <cell r="H51">
            <v>100329</v>
          </cell>
          <cell r="I51">
            <v>102416</v>
          </cell>
          <cell r="J51">
            <v>1897007340.0799999</v>
          </cell>
          <cell r="K51">
            <v>110633</v>
          </cell>
          <cell r="L51">
            <v>246975</v>
          </cell>
          <cell r="M51">
            <v>1897007340.0799999</v>
          </cell>
        </row>
        <row r="52">
          <cell r="A52" t="str">
            <v>Colchane</v>
          </cell>
          <cell r="B52">
            <v>8576</v>
          </cell>
          <cell r="C52">
            <v>24742</v>
          </cell>
          <cell r="D52">
            <v>0</v>
          </cell>
          <cell r="E52">
            <v>12555</v>
          </cell>
          <cell r="F52">
            <v>295025</v>
          </cell>
          <cell r="G52">
            <v>0</v>
          </cell>
          <cell r="H52">
            <v>23327</v>
          </cell>
          <cell r="I52">
            <v>126127</v>
          </cell>
          <cell r="J52">
            <v>372630973.97000003</v>
          </cell>
          <cell r="K52">
            <v>44458</v>
          </cell>
          <cell r="L52">
            <v>445894</v>
          </cell>
          <cell r="M52">
            <v>372630973.97000003</v>
          </cell>
        </row>
        <row r="53">
          <cell r="A53" t="str">
            <v>Ollague</v>
          </cell>
          <cell r="B53">
            <v>4143</v>
          </cell>
          <cell r="C53">
            <v>11819</v>
          </cell>
          <cell r="D53">
            <v>0</v>
          </cell>
          <cell r="E53">
            <v>554</v>
          </cell>
          <cell r="F53">
            <v>18901</v>
          </cell>
          <cell r="G53">
            <v>0</v>
          </cell>
          <cell r="H53">
            <v>4310</v>
          </cell>
          <cell r="I53">
            <v>4323</v>
          </cell>
          <cell r="J53">
            <v>62323519.699999996</v>
          </cell>
          <cell r="K53">
            <v>9007</v>
          </cell>
          <cell r="L53">
            <v>35043</v>
          </cell>
          <cell r="M53">
            <v>62323519.699999996</v>
          </cell>
        </row>
        <row r="54">
          <cell r="A54" t="str">
            <v>San Pedro de Atacama</v>
          </cell>
          <cell r="B54">
            <v>577</v>
          </cell>
          <cell r="C54">
            <v>1350</v>
          </cell>
          <cell r="D54">
            <v>0</v>
          </cell>
          <cell r="E54">
            <v>8</v>
          </cell>
          <cell r="F54">
            <v>128</v>
          </cell>
          <cell r="G54">
            <v>0</v>
          </cell>
          <cell r="H54">
            <v>968</v>
          </cell>
          <cell r="I54">
            <v>969</v>
          </cell>
          <cell r="J54">
            <v>12201878.07</v>
          </cell>
          <cell r="K54">
            <v>1553</v>
          </cell>
          <cell r="L54">
            <v>2447</v>
          </cell>
          <cell r="M54">
            <v>12201878.07</v>
          </cell>
        </row>
        <row r="55">
          <cell r="A55" t="str">
            <v>Jama</v>
          </cell>
          <cell r="B55">
            <v>26603</v>
          </cell>
          <cell r="C55">
            <v>85132</v>
          </cell>
          <cell r="D55">
            <v>0</v>
          </cell>
          <cell r="E55">
            <v>1259</v>
          </cell>
          <cell r="F55">
            <v>48761</v>
          </cell>
          <cell r="G55">
            <v>0</v>
          </cell>
          <cell r="H55">
            <v>13792</v>
          </cell>
          <cell r="I55">
            <v>14550</v>
          </cell>
          <cell r="J55">
            <v>241860276.99999997</v>
          </cell>
          <cell r="K55">
            <v>41654</v>
          </cell>
          <cell r="L55">
            <v>148443</v>
          </cell>
          <cell r="M55">
            <v>241860276.99999997</v>
          </cell>
        </row>
        <row r="56">
          <cell r="A56" t="str">
            <v>Sico</v>
          </cell>
          <cell r="B56">
            <v>2232</v>
          </cell>
          <cell r="C56">
            <v>7534</v>
          </cell>
          <cell r="D56">
            <v>0</v>
          </cell>
          <cell r="E56">
            <v>40</v>
          </cell>
          <cell r="F56">
            <v>248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2272</v>
          </cell>
          <cell r="L56">
            <v>7782</v>
          </cell>
          <cell r="M56">
            <v>0</v>
          </cell>
        </row>
        <row r="57">
          <cell r="A57" t="str">
            <v>San Francisco</v>
          </cell>
          <cell r="B57">
            <v>3289</v>
          </cell>
          <cell r="C57">
            <v>10516</v>
          </cell>
          <cell r="D57">
            <v>0</v>
          </cell>
          <cell r="E57">
            <v>28</v>
          </cell>
          <cell r="F57">
            <v>754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3317</v>
          </cell>
          <cell r="L57">
            <v>11270</v>
          </cell>
          <cell r="M57">
            <v>0</v>
          </cell>
        </row>
        <row r="58">
          <cell r="A58" t="str">
            <v>Pircas Negras</v>
          </cell>
          <cell r="B58">
            <v>501</v>
          </cell>
          <cell r="C58">
            <v>1591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1</v>
          </cell>
          <cell r="I58">
            <v>1</v>
          </cell>
          <cell r="J58">
            <v>0</v>
          </cell>
          <cell r="K58">
            <v>502</v>
          </cell>
          <cell r="L58">
            <v>1592</v>
          </cell>
          <cell r="M58">
            <v>0</v>
          </cell>
        </row>
        <row r="59">
          <cell r="A59" t="str">
            <v>Agua Negra (Rivadavia)</v>
          </cell>
          <cell r="B59">
            <v>11141</v>
          </cell>
          <cell r="C59">
            <v>39036</v>
          </cell>
          <cell r="D59">
            <v>0</v>
          </cell>
          <cell r="E59">
            <v>77</v>
          </cell>
          <cell r="F59">
            <v>1578</v>
          </cell>
          <cell r="G59">
            <v>0</v>
          </cell>
          <cell r="H59">
            <v>1</v>
          </cell>
          <cell r="I59">
            <v>1</v>
          </cell>
          <cell r="J59">
            <v>0</v>
          </cell>
          <cell r="K59">
            <v>11219</v>
          </cell>
          <cell r="L59">
            <v>40615</v>
          </cell>
          <cell r="M59">
            <v>0</v>
          </cell>
        </row>
        <row r="60">
          <cell r="A60" t="str">
            <v>Cristo Redentor (Los Libertadores)</v>
          </cell>
          <cell r="B60">
            <v>289172</v>
          </cell>
          <cell r="C60">
            <v>927843</v>
          </cell>
          <cell r="D60">
            <v>0</v>
          </cell>
          <cell r="E60">
            <v>14172</v>
          </cell>
          <cell r="F60">
            <v>518697</v>
          </cell>
          <cell r="G60">
            <v>0</v>
          </cell>
          <cell r="H60">
            <v>140310</v>
          </cell>
          <cell r="I60">
            <v>143345</v>
          </cell>
          <cell r="J60">
            <v>1292150006.8600001</v>
          </cell>
          <cell r="K60">
            <v>443654</v>
          </cell>
          <cell r="L60">
            <v>1589885</v>
          </cell>
          <cell r="M60">
            <v>1292150006.8600001</v>
          </cell>
        </row>
        <row r="61">
          <cell r="A61" t="str">
            <v>Vergara (Los Queñes)</v>
          </cell>
          <cell r="B61">
            <v>728</v>
          </cell>
          <cell r="C61">
            <v>1941</v>
          </cell>
          <cell r="D61">
            <v>0</v>
          </cell>
          <cell r="E61">
            <v>1</v>
          </cell>
          <cell r="F61">
            <v>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729</v>
          </cell>
          <cell r="L61">
            <v>1947</v>
          </cell>
          <cell r="M61">
            <v>0</v>
          </cell>
        </row>
        <row r="62">
          <cell r="A62" t="str">
            <v>Pehuenche (El Maule)</v>
          </cell>
          <cell r="B62">
            <v>17583</v>
          </cell>
          <cell r="C62">
            <v>56186</v>
          </cell>
          <cell r="D62">
            <v>0</v>
          </cell>
          <cell r="E62">
            <v>120</v>
          </cell>
          <cell r="F62">
            <v>3249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17703</v>
          </cell>
          <cell r="L62">
            <v>59435</v>
          </cell>
          <cell r="M62">
            <v>0</v>
          </cell>
        </row>
        <row r="63">
          <cell r="A63" t="str">
            <v>Icalma</v>
          </cell>
          <cell r="B63">
            <v>18918</v>
          </cell>
          <cell r="C63">
            <v>60532</v>
          </cell>
          <cell r="D63">
            <v>0</v>
          </cell>
          <cell r="E63">
            <v>19</v>
          </cell>
          <cell r="F63">
            <v>211</v>
          </cell>
          <cell r="G63">
            <v>0</v>
          </cell>
          <cell r="H63">
            <v>2</v>
          </cell>
          <cell r="I63">
            <v>2</v>
          </cell>
          <cell r="J63">
            <v>0</v>
          </cell>
          <cell r="K63">
            <v>18939</v>
          </cell>
          <cell r="L63">
            <v>60745</v>
          </cell>
          <cell r="M63">
            <v>0</v>
          </cell>
        </row>
        <row r="64">
          <cell r="A64" t="str">
            <v>Pino Hachado (Liucura)</v>
          </cell>
          <cell r="B64">
            <v>56875</v>
          </cell>
          <cell r="C64">
            <v>183997</v>
          </cell>
          <cell r="D64">
            <v>0</v>
          </cell>
          <cell r="E64">
            <v>1583</v>
          </cell>
          <cell r="F64">
            <v>82167</v>
          </cell>
          <cell r="G64">
            <v>0</v>
          </cell>
          <cell r="H64">
            <v>16670</v>
          </cell>
          <cell r="I64">
            <v>16725</v>
          </cell>
          <cell r="J64">
            <v>126724197.25</v>
          </cell>
          <cell r="K64">
            <v>75128</v>
          </cell>
          <cell r="L64">
            <v>282889</v>
          </cell>
          <cell r="M64">
            <v>126724197.25</v>
          </cell>
        </row>
        <row r="65">
          <cell r="A65" t="str">
            <v>Mamuil Malal (Puesco)</v>
          </cell>
          <cell r="B65">
            <v>63859</v>
          </cell>
          <cell r="C65">
            <v>205633</v>
          </cell>
          <cell r="D65">
            <v>0</v>
          </cell>
          <cell r="E65">
            <v>1672</v>
          </cell>
          <cell r="F65">
            <v>39722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65531</v>
          </cell>
          <cell r="L65">
            <v>245355</v>
          </cell>
          <cell r="M65">
            <v>0</v>
          </cell>
        </row>
        <row r="66">
          <cell r="A66" t="str">
            <v>Pichachén</v>
          </cell>
          <cell r="B66">
            <v>1447</v>
          </cell>
          <cell r="C66">
            <v>5083</v>
          </cell>
          <cell r="D66">
            <v>0</v>
          </cell>
          <cell r="E66">
            <v>10</v>
          </cell>
          <cell r="F66">
            <v>132</v>
          </cell>
          <cell r="G66">
            <v>0</v>
          </cell>
          <cell r="H66">
            <v>6</v>
          </cell>
          <cell r="I66">
            <v>6</v>
          </cell>
          <cell r="J66">
            <v>86356.77</v>
          </cell>
          <cell r="K66">
            <v>1463</v>
          </cell>
          <cell r="L66">
            <v>5221</v>
          </cell>
          <cell r="M66">
            <v>86356.77</v>
          </cell>
        </row>
        <row r="67">
          <cell r="A67" t="str">
            <v>Cardenal Samoré (Puyehue)</v>
          </cell>
          <cell r="B67">
            <v>153816</v>
          </cell>
          <cell r="C67">
            <v>480018</v>
          </cell>
          <cell r="D67">
            <v>0</v>
          </cell>
          <cell r="E67">
            <v>4553</v>
          </cell>
          <cell r="F67">
            <v>142839</v>
          </cell>
          <cell r="G67">
            <v>0</v>
          </cell>
          <cell r="H67">
            <v>17220</v>
          </cell>
          <cell r="I67">
            <v>18715</v>
          </cell>
          <cell r="J67">
            <v>252071805.96000001</v>
          </cell>
          <cell r="K67">
            <v>175589</v>
          </cell>
          <cell r="L67">
            <v>641572</v>
          </cell>
          <cell r="M67">
            <v>252071805.96000001</v>
          </cell>
        </row>
        <row r="68">
          <cell r="A68" t="str">
            <v xml:space="preserve">HuaHum </v>
          </cell>
          <cell r="B68">
            <v>5668</v>
          </cell>
          <cell r="C68">
            <v>18771</v>
          </cell>
          <cell r="D68">
            <v>0</v>
          </cell>
          <cell r="E68">
            <v>84</v>
          </cell>
          <cell r="F68">
            <v>1404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5752</v>
          </cell>
          <cell r="L68">
            <v>20175</v>
          </cell>
          <cell r="M68">
            <v>0</v>
          </cell>
        </row>
        <row r="69">
          <cell r="A69" t="str">
            <v>Carirriñe</v>
          </cell>
          <cell r="B69">
            <v>1266</v>
          </cell>
          <cell r="C69">
            <v>3939</v>
          </cell>
          <cell r="D69">
            <v>0</v>
          </cell>
          <cell r="E69">
            <v>1</v>
          </cell>
          <cell r="F69">
            <v>9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1267</v>
          </cell>
          <cell r="L69">
            <v>3948</v>
          </cell>
          <cell r="M69">
            <v>0</v>
          </cell>
        </row>
        <row r="70">
          <cell r="A70" t="str">
            <v>Pérez Rosales (Peulla)</v>
          </cell>
          <cell r="B70">
            <v>4</v>
          </cell>
          <cell r="C70">
            <v>89</v>
          </cell>
          <cell r="D70">
            <v>0</v>
          </cell>
          <cell r="E70">
            <v>1012</v>
          </cell>
          <cell r="F70">
            <v>17720</v>
          </cell>
          <cell r="G70">
            <v>0</v>
          </cell>
          <cell r="H70">
            <v>135</v>
          </cell>
          <cell r="I70">
            <v>268</v>
          </cell>
          <cell r="J70">
            <v>0</v>
          </cell>
          <cell r="K70">
            <v>1151</v>
          </cell>
          <cell r="L70">
            <v>18077</v>
          </cell>
          <cell r="M70">
            <v>0</v>
          </cell>
        </row>
        <row r="71">
          <cell r="A71" t="str">
            <v>Futaleufú</v>
          </cell>
          <cell r="B71">
            <v>27809</v>
          </cell>
          <cell r="C71">
            <v>83153</v>
          </cell>
          <cell r="D71">
            <v>0</v>
          </cell>
          <cell r="E71">
            <v>375</v>
          </cell>
          <cell r="F71">
            <v>5687</v>
          </cell>
          <cell r="G71">
            <v>0</v>
          </cell>
          <cell r="H71">
            <v>159</v>
          </cell>
          <cell r="I71">
            <v>170</v>
          </cell>
          <cell r="J71">
            <v>279459</v>
          </cell>
          <cell r="K71">
            <v>28343</v>
          </cell>
          <cell r="L71">
            <v>89010</v>
          </cell>
          <cell r="M71">
            <v>279459</v>
          </cell>
        </row>
        <row r="72">
          <cell r="A72" t="str">
            <v>Río Encuentro (Alto Palena)</v>
          </cell>
          <cell r="B72">
            <v>8032</v>
          </cell>
          <cell r="C72">
            <v>21714</v>
          </cell>
          <cell r="D72">
            <v>0</v>
          </cell>
          <cell r="E72">
            <v>44</v>
          </cell>
          <cell r="F72">
            <v>379</v>
          </cell>
          <cell r="G72">
            <v>0</v>
          </cell>
          <cell r="H72">
            <v>3</v>
          </cell>
          <cell r="I72">
            <v>3</v>
          </cell>
          <cell r="J72">
            <v>0</v>
          </cell>
          <cell r="K72">
            <v>8079</v>
          </cell>
          <cell r="L72">
            <v>22096</v>
          </cell>
          <cell r="M72">
            <v>0</v>
          </cell>
        </row>
        <row r="73">
          <cell r="A73" t="str">
            <v>Río Manso (El León) (1)</v>
          </cell>
          <cell r="B73">
            <v>447</v>
          </cell>
          <cell r="C73">
            <v>1151</v>
          </cell>
          <cell r="D73">
            <v>0</v>
          </cell>
          <cell r="E73">
            <v>6</v>
          </cell>
          <cell r="F73">
            <v>50</v>
          </cell>
          <cell r="G73">
            <v>0</v>
          </cell>
          <cell r="H73">
            <v>8</v>
          </cell>
          <cell r="I73">
            <v>12</v>
          </cell>
          <cell r="J73">
            <v>0</v>
          </cell>
          <cell r="K73">
            <v>461</v>
          </cell>
          <cell r="L73">
            <v>1213</v>
          </cell>
          <cell r="M73">
            <v>0</v>
          </cell>
        </row>
        <row r="74">
          <cell r="A74" t="str">
            <v>Coyhaique Alto</v>
          </cell>
          <cell r="B74">
            <v>7789</v>
          </cell>
          <cell r="C74">
            <v>24718</v>
          </cell>
          <cell r="D74">
            <v>0</v>
          </cell>
          <cell r="E74">
            <v>215</v>
          </cell>
          <cell r="F74">
            <v>6493</v>
          </cell>
          <cell r="G74">
            <v>0</v>
          </cell>
          <cell r="H74">
            <v>417</v>
          </cell>
          <cell r="I74">
            <v>465</v>
          </cell>
          <cell r="J74">
            <v>1173523</v>
          </cell>
          <cell r="K74">
            <v>8421</v>
          </cell>
          <cell r="L74">
            <v>31676</v>
          </cell>
          <cell r="M74">
            <v>1173523</v>
          </cell>
        </row>
        <row r="75">
          <cell r="A75" t="str">
            <v>Rio Jeinemeni (Chile Chico)</v>
          </cell>
          <cell r="B75">
            <v>49948</v>
          </cell>
          <cell r="C75">
            <v>134149</v>
          </cell>
          <cell r="D75">
            <v>0</v>
          </cell>
          <cell r="E75">
            <v>184</v>
          </cell>
          <cell r="F75">
            <v>2116</v>
          </cell>
          <cell r="G75">
            <v>0</v>
          </cell>
          <cell r="H75">
            <v>291</v>
          </cell>
          <cell r="I75">
            <v>313</v>
          </cell>
          <cell r="J75">
            <v>982750</v>
          </cell>
          <cell r="K75">
            <v>50423</v>
          </cell>
          <cell r="L75">
            <v>136578</v>
          </cell>
          <cell r="M75">
            <v>982750</v>
          </cell>
        </row>
        <row r="76">
          <cell r="A76" t="str">
            <v>Huemules</v>
          </cell>
          <cell r="B76">
            <v>11559</v>
          </cell>
          <cell r="C76">
            <v>36033</v>
          </cell>
          <cell r="D76">
            <v>0</v>
          </cell>
          <cell r="E76">
            <v>39</v>
          </cell>
          <cell r="F76">
            <v>518</v>
          </cell>
          <cell r="G76">
            <v>0</v>
          </cell>
          <cell r="H76">
            <v>5899</v>
          </cell>
          <cell r="I76">
            <v>6242</v>
          </cell>
          <cell r="J76">
            <v>40819394.199999996</v>
          </cell>
          <cell r="K76">
            <v>17497</v>
          </cell>
          <cell r="L76">
            <v>42793</v>
          </cell>
          <cell r="M76">
            <v>40819394.199999996</v>
          </cell>
        </row>
        <row r="77">
          <cell r="A77" t="str">
            <v>Río Frías (Appeleg) (1)</v>
          </cell>
          <cell r="B77">
            <v>233</v>
          </cell>
          <cell r="C77">
            <v>602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233</v>
          </cell>
          <cell r="L77">
            <v>602</v>
          </cell>
          <cell r="M77">
            <v>0</v>
          </cell>
        </row>
        <row r="78">
          <cell r="A78" t="str">
            <v>Las Pampas (Lago Verde)(1)</v>
          </cell>
          <cell r="B78">
            <v>173</v>
          </cell>
          <cell r="C78">
            <v>398</v>
          </cell>
          <cell r="D78">
            <v>0</v>
          </cell>
          <cell r="E78">
            <v>2</v>
          </cell>
          <cell r="F78">
            <v>2</v>
          </cell>
          <cell r="G78">
            <v>0</v>
          </cell>
          <cell r="H78">
            <v>2</v>
          </cell>
          <cell r="I78">
            <v>2</v>
          </cell>
          <cell r="J78">
            <v>0</v>
          </cell>
          <cell r="K78">
            <v>177</v>
          </cell>
          <cell r="L78">
            <v>402</v>
          </cell>
          <cell r="M78">
            <v>0</v>
          </cell>
        </row>
        <row r="79">
          <cell r="A79" t="str">
            <v>Ibáñez Pallavicini (1)</v>
          </cell>
          <cell r="B79">
            <v>2484</v>
          </cell>
          <cell r="C79">
            <v>7026</v>
          </cell>
          <cell r="D79">
            <v>0</v>
          </cell>
          <cell r="E79">
            <v>5</v>
          </cell>
          <cell r="F79">
            <v>47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2489</v>
          </cell>
          <cell r="L79">
            <v>7073</v>
          </cell>
          <cell r="M79">
            <v>0</v>
          </cell>
        </row>
        <row r="80">
          <cell r="A80" t="str">
            <v>Roballos (Backer) (1)</v>
          </cell>
          <cell r="B80">
            <v>1103</v>
          </cell>
          <cell r="C80">
            <v>3899</v>
          </cell>
          <cell r="D80">
            <v>0</v>
          </cell>
          <cell r="E80">
            <v>14</v>
          </cell>
          <cell r="F80">
            <v>93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1117</v>
          </cell>
          <cell r="L80">
            <v>3992</v>
          </cell>
          <cell r="M80">
            <v>0</v>
          </cell>
        </row>
        <row r="81">
          <cell r="A81" t="str">
            <v>Pampa Alta (1)</v>
          </cell>
          <cell r="B81">
            <v>1299</v>
          </cell>
          <cell r="C81">
            <v>3887</v>
          </cell>
          <cell r="D81">
            <v>0</v>
          </cell>
          <cell r="E81">
            <v>1</v>
          </cell>
          <cell r="F81">
            <v>2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1300</v>
          </cell>
          <cell r="L81">
            <v>3889</v>
          </cell>
          <cell r="M81">
            <v>0</v>
          </cell>
        </row>
        <row r="82">
          <cell r="A82" t="str">
            <v xml:space="preserve">Triana (1)  </v>
          </cell>
          <cell r="B82">
            <v>1706</v>
          </cell>
          <cell r="C82">
            <v>5103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1706</v>
          </cell>
          <cell r="L82">
            <v>5103</v>
          </cell>
          <cell r="M82">
            <v>0</v>
          </cell>
        </row>
        <row r="83">
          <cell r="A83" t="str">
            <v>Dorotea</v>
          </cell>
          <cell r="B83">
            <v>74140</v>
          </cell>
          <cell r="C83">
            <v>199575</v>
          </cell>
          <cell r="D83">
            <v>0</v>
          </cell>
          <cell r="E83">
            <v>822</v>
          </cell>
          <cell r="F83">
            <v>16897</v>
          </cell>
          <cell r="G83">
            <v>0</v>
          </cell>
          <cell r="H83">
            <v>233</v>
          </cell>
          <cell r="I83">
            <v>268</v>
          </cell>
          <cell r="J83">
            <v>632386</v>
          </cell>
          <cell r="K83">
            <v>75195</v>
          </cell>
          <cell r="L83">
            <v>216740</v>
          </cell>
          <cell r="M83">
            <v>632386</v>
          </cell>
        </row>
        <row r="84">
          <cell r="A84" t="str">
            <v>Integración Austral (Monte Aymond)</v>
          </cell>
          <cell r="B84">
            <v>107412</v>
          </cell>
          <cell r="C84">
            <v>330449</v>
          </cell>
          <cell r="D84">
            <v>0</v>
          </cell>
          <cell r="E84">
            <v>2331</v>
          </cell>
          <cell r="F84">
            <v>60456</v>
          </cell>
          <cell r="G84">
            <v>0</v>
          </cell>
          <cell r="H84">
            <v>45964</v>
          </cell>
          <cell r="I84">
            <v>48809</v>
          </cell>
          <cell r="J84">
            <v>501951888</v>
          </cell>
          <cell r="K84">
            <v>155707</v>
          </cell>
          <cell r="L84">
            <v>439714</v>
          </cell>
          <cell r="M84">
            <v>501951888</v>
          </cell>
        </row>
        <row r="85">
          <cell r="A85" t="str">
            <v>San Sebastián</v>
          </cell>
          <cell r="B85">
            <v>59005</v>
          </cell>
          <cell r="C85">
            <v>172331</v>
          </cell>
          <cell r="D85">
            <v>0</v>
          </cell>
          <cell r="E85">
            <v>3252</v>
          </cell>
          <cell r="F85">
            <v>47295</v>
          </cell>
          <cell r="G85">
            <v>0</v>
          </cell>
          <cell r="H85">
            <v>30673</v>
          </cell>
          <cell r="I85">
            <v>33884</v>
          </cell>
          <cell r="J85">
            <v>461043646</v>
          </cell>
          <cell r="K85">
            <v>92930</v>
          </cell>
          <cell r="L85">
            <v>253510</v>
          </cell>
          <cell r="M85">
            <v>461043646</v>
          </cell>
        </row>
        <row r="86">
          <cell r="A86" t="str">
            <v>Laurita (Casas Viejas)</v>
          </cell>
          <cell r="B86">
            <v>26359</v>
          </cell>
          <cell r="C86">
            <v>74803</v>
          </cell>
          <cell r="D86">
            <v>0</v>
          </cell>
          <cell r="E86">
            <v>222</v>
          </cell>
          <cell r="F86">
            <v>3966</v>
          </cell>
          <cell r="G86">
            <v>0</v>
          </cell>
          <cell r="H86">
            <v>9</v>
          </cell>
          <cell r="I86">
            <v>11</v>
          </cell>
          <cell r="J86">
            <v>12500</v>
          </cell>
          <cell r="K86">
            <v>26590</v>
          </cell>
          <cell r="L86">
            <v>78780</v>
          </cell>
          <cell r="M86">
            <v>12500</v>
          </cell>
        </row>
        <row r="87">
          <cell r="A87" t="str">
            <v>Río Bellavista</v>
          </cell>
          <cell r="B87">
            <v>871</v>
          </cell>
          <cell r="C87">
            <v>1836</v>
          </cell>
          <cell r="D87">
            <v>0</v>
          </cell>
          <cell r="E87">
            <v>2</v>
          </cell>
          <cell r="F87">
            <v>12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873</v>
          </cell>
          <cell r="L87">
            <v>1848</v>
          </cell>
          <cell r="M87">
            <v>0</v>
          </cell>
        </row>
        <row r="88">
          <cell r="A88" t="str">
            <v>Río Don Guillermo</v>
          </cell>
          <cell r="B88">
            <v>9127</v>
          </cell>
          <cell r="C88">
            <v>25631</v>
          </cell>
          <cell r="D88">
            <v>0</v>
          </cell>
          <cell r="E88">
            <v>4922</v>
          </cell>
          <cell r="F88">
            <v>56933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14049</v>
          </cell>
          <cell r="L88">
            <v>82564</v>
          </cell>
          <cell r="M8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5"/>
  <sheetViews>
    <sheetView tabSelected="1" zoomScale="70" zoomScaleNormal="70" workbookViewId="0">
      <pane xSplit="2" ySplit="7" topLeftCell="C65" activePane="bottomRight" state="frozen"/>
      <selection pane="topRight" activeCell="C1" sqref="C1"/>
      <selection pane="bottomLeft" activeCell="A8" sqref="A8"/>
      <selection pane="bottomRight" activeCell="AJ5" sqref="AJ5:AL5"/>
    </sheetView>
  </sheetViews>
  <sheetFormatPr baseColWidth="10" defaultRowHeight="15" x14ac:dyDescent="0.25"/>
  <cols>
    <col min="1" max="1" width="6.5703125" style="2" customWidth="1"/>
    <col min="2" max="2" width="54.140625" style="2" customWidth="1"/>
    <col min="3" max="3" width="13" style="2" bestFit="1" customWidth="1"/>
    <col min="4" max="4" width="13.42578125" style="2" bestFit="1" customWidth="1"/>
    <col min="5" max="5" width="18.140625" style="2" bestFit="1" customWidth="1"/>
    <col min="6" max="6" width="13" style="2" bestFit="1" customWidth="1"/>
    <col min="7" max="7" width="13.42578125" style="2" bestFit="1" customWidth="1"/>
    <col min="8" max="8" width="18.140625" style="2" bestFit="1" customWidth="1"/>
    <col min="9" max="9" width="13.42578125" style="2" bestFit="1" customWidth="1"/>
    <col min="10" max="10" width="14" style="2" bestFit="1" customWidth="1"/>
    <col min="11" max="11" width="18.5703125" style="2" bestFit="1" customWidth="1"/>
    <col min="12" max="12" width="13" style="2" bestFit="1" customWidth="1"/>
    <col min="13" max="13" width="14" style="2" bestFit="1" customWidth="1"/>
    <col min="14" max="14" width="19.140625" style="2" bestFit="1" customWidth="1"/>
    <col min="15" max="15" width="13" style="2" bestFit="1" customWidth="1"/>
    <col min="16" max="16" width="13.42578125" style="2" bestFit="1" customWidth="1"/>
    <col min="17" max="17" width="18.5703125" style="2" bestFit="1" customWidth="1"/>
    <col min="18" max="18" width="13.42578125" style="2" bestFit="1" customWidth="1"/>
    <col min="19" max="19" width="14" style="2" bestFit="1" customWidth="1"/>
    <col min="20" max="20" width="19.5703125" style="2" bestFit="1" customWidth="1"/>
    <col min="21" max="21" width="13" style="2" bestFit="1" customWidth="1"/>
    <col min="22" max="22" width="14" style="2" bestFit="1" customWidth="1"/>
    <col min="23" max="23" width="18.7109375" style="2" bestFit="1" customWidth="1"/>
    <col min="24" max="24" width="13" style="2" bestFit="1" customWidth="1"/>
    <col min="25" max="25" width="14" style="2" bestFit="1" customWidth="1"/>
    <col min="26" max="26" width="19.140625" style="2" bestFit="1" customWidth="1"/>
    <col min="27" max="27" width="13" style="2" bestFit="1" customWidth="1"/>
    <col min="28" max="28" width="14" style="2" bestFit="1" customWidth="1"/>
    <col min="29" max="29" width="19.140625" style="2" bestFit="1" customWidth="1"/>
    <col min="30" max="30" width="13" style="2" bestFit="1" customWidth="1"/>
    <col min="31" max="31" width="14.42578125" style="2" bestFit="1" customWidth="1"/>
    <col min="32" max="32" width="19.140625" style="2" bestFit="1" customWidth="1"/>
    <col min="33" max="33" width="13" style="2" bestFit="1" customWidth="1"/>
    <col min="34" max="34" width="14.42578125" style="2" bestFit="1" customWidth="1"/>
    <col min="35" max="35" width="18.28515625" style="2" bestFit="1" customWidth="1"/>
    <col min="36" max="36" width="13.7109375" style="2" customWidth="1"/>
    <col min="37" max="37" width="14.42578125" style="2" bestFit="1" customWidth="1"/>
    <col min="38" max="38" width="18.7109375" style="2" bestFit="1" customWidth="1"/>
    <col min="39" max="40" width="13.7109375" style="2" customWidth="1"/>
    <col min="41" max="41" width="18.5703125" style="2" bestFit="1" customWidth="1"/>
    <col min="42" max="43" width="19.28515625" style="2" bestFit="1" customWidth="1"/>
    <col min="44" max="44" width="20.7109375" style="2" customWidth="1"/>
    <col min="45" max="16384" width="11.42578125" style="2"/>
  </cols>
  <sheetData>
    <row r="1" spans="2:44" ht="18.75" x14ac:dyDescent="0.3">
      <c r="B1" s="20" t="s">
        <v>54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2:44" x14ac:dyDescent="0.25">
      <c r="B2" s="19" t="s">
        <v>10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2:44" x14ac:dyDescent="0.25">
      <c r="B3" s="19" t="s">
        <v>55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5" spans="2:44" x14ac:dyDescent="0.25">
      <c r="B5" s="6"/>
      <c r="C5" s="22">
        <v>2005</v>
      </c>
      <c r="D5" s="22"/>
      <c r="E5" s="22"/>
      <c r="F5" s="22">
        <v>2006</v>
      </c>
      <c r="G5" s="22"/>
      <c r="H5" s="22"/>
      <c r="I5" s="22">
        <v>2007</v>
      </c>
      <c r="J5" s="22"/>
      <c r="K5" s="22"/>
      <c r="L5" s="22">
        <v>2008</v>
      </c>
      <c r="M5" s="22"/>
      <c r="N5" s="22"/>
      <c r="O5" s="22">
        <v>2009</v>
      </c>
      <c r="P5" s="22"/>
      <c r="Q5" s="22"/>
      <c r="R5" s="22">
        <v>2010</v>
      </c>
      <c r="S5" s="22"/>
      <c r="T5" s="22"/>
      <c r="U5" s="22">
        <v>2011</v>
      </c>
      <c r="V5" s="22"/>
      <c r="W5" s="22"/>
      <c r="X5" s="22">
        <v>2012</v>
      </c>
      <c r="Y5" s="22"/>
      <c r="Z5" s="22"/>
      <c r="AA5" s="22">
        <v>2013</v>
      </c>
      <c r="AB5" s="22"/>
      <c r="AC5" s="22"/>
      <c r="AD5" s="22">
        <v>2014</v>
      </c>
      <c r="AE5" s="22"/>
      <c r="AF5" s="22"/>
      <c r="AG5" s="22">
        <v>2015</v>
      </c>
      <c r="AH5" s="22"/>
      <c r="AI5" s="22"/>
      <c r="AJ5" s="22">
        <v>2016</v>
      </c>
      <c r="AK5" s="22"/>
      <c r="AL5" s="22"/>
      <c r="AM5" s="22">
        <v>2017</v>
      </c>
      <c r="AN5" s="22"/>
      <c r="AO5" s="22"/>
      <c r="AP5" s="21" t="s">
        <v>8</v>
      </c>
      <c r="AQ5" s="21" t="s">
        <v>9</v>
      </c>
      <c r="AR5" s="21" t="s">
        <v>7</v>
      </c>
    </row>
    <row r="6" spans="2:44" x14ac:dyDescent="0.25">
      <c r="B6" s="7" t="s">
        <v>0</v>
      </c>
      <c r="C6" s="8" t="s">
        <v>1</v>
      </c>
      <c r="D6" s="8" t="s">
        <v>2</v>
      </c>
      <c r="E6" s="8" t="s">
        <v>6</v>
      </c>
      <c r="F6" s="8" t="s">
        <v>1</v>
      </c>
      <c r="G6" s="8" t="s">
        <v>2</v>
      </c>
      <c r="H6" s="8" t="s">
        <v>6</v>
      </c>
      <c r="I6" s="8" t="s">
        <v>1</v>
      </c>
      <c r="J6" s="8" t="s">
        <v>2</v>
      </c>
      <c r="K6" s="8" t="s">
        <v>6</v>
      </c>
      <c r="L6" s="8" t="s">
        <v>1</v>
      </c>
      <c r="M6" s="8" t="s">
        <v>2</v>
      </c>
      <c r="N6" s="8" t="s">
        <v>6</v>
      </c>
      <c r="O6" s="8" t="s">
        <v>1</v>
      </c>
      <c r="P6" s="8" t="s">
        <v>2</v>
      </c>
      <c r="Q6" s="8" t="s">
        <v>6</v>
      </c>
      <c r="R6" s="8" t="s">
        <v>1</v>
      </c>
      <c r="S6" s="8" t="s">
        <v>2</v>
      </c>
      <c r="T6" s="8" t="s">
        <v>6</v>
      </c>
      <c r="U6" s="8" t="s">
        <v>1</v>
      </c>
      <c r="V6" s="8" t="s">
        <v>2</v>
      </c>
      <c r="W6" s="8" t="s">
        <v>6</v>
      </c>
      <c r="X6" s="8" t="s">
        <v>1</v>
      </c>
      <c r="Y6" s="8" t="s">
        <v>2</v>
      </c>
      <c r="Z6" s="8" t="s">
        <v>6</v>
      </c>
      <c r="AA6" s="8" t="s">
        <v>1</v>
      </c>
      <c r="AB6" s="8" t="s">
        <v>2</v>
      </c>
      <c r="AC6" s="8" t="s">
        <v>6</v>
      </c>
      <c r="AD6" s="8" t="s">
        <v>1</v>
      </c>
      <c r="AE6" s="8" t="s">
        <v>2</v>
      </c>
      <c r="AF6" s="8" t="s">
        <v>6</v>
      </c>
      <c r="AG6" s="8" t="s">
        <v>1</v>
      </c>
      <c r="AH6" s="8" t="s">
        <v>2</v>
      </c>
      <c r="AI6" s="8" t="s">
        <v>6</v>
      </c>
      <c r="AJ6" s="9" t="s">
        <v>1</v>
      </c>
      <c r="AK6" s="9" t="s">
        <v>2</v>
      </c>
      <c r="AL6" s="9" t="s">
        <v>6</v>
      </c>
      <c r="AM6" s="9" t="s">
        <v>1</v>
      </c>
      <c r="AN6" s="9" t="s">
        <v>2</v>
      </c>
      <c r="AO6" s="9" t="s">
        <v>6</v>
      </c>
      <c r="AP6" s="21"/>
      <c r="AQ6" s="21"/>
      <c r="AR6" s="21"/>
    </row>
    <row r="7" spans="2:44" x14ac:dyDescent="0.25">
      <c r="B7" s="10" t="s">
        <v>3</v>
      </c>
      <c r="C7" s="11">
        <v>965398</v>
      </c>
      <c r="D7" s="11">
        <v>4199643</v>
      </c>
      <c r="E7" s="11">
        <v>5801970431</v>
      </c>
      <c r="F7" s="11">
        <v>1091635</v>
      </c>
      <c r="G7" s="11">
        <v>4754848</v>
      </c>
      <c r="H7" s="11">
        <v>6086307515.29</v>
      </c>
      <c r="I7" s="11">
        <v>1190184</v>
      </c>
      <c r="J7" s="11">
        <v>5111473</v>
      </c>
      <c r="K7" s="11">
        <v>6465285363.3800001</v>
      </c>
      <c r="L7" s="11">
        <v>1210715</v>
      </c>
      <c r="M7" s="11">
        <v>5040544</v>
      </c>
      <c r="N7" s="11">
        <v>6606081778.1999998</v>
      </c>
      <c r="O7" s="11">
        <v>1152787</v>
      </c>
      <c r="P7" s="11">
        <v>4947683</v>
      </c>
      <c r="Q7" s="11">
        <v>6164032872.2200003</v>
      </c>
      <c r="R7" s="11">
        <v>1254766</v>
      </c>
      <c r="S7" s="11">
        <v>5322852</v>
      </c>
      <c r="T7" s="11">
        <v>6719825127.4400005</v>
      </c>
      <c r="U7" s="11">
        <v>1346169</v>
      </c>
      <c r="V7" s="11">
        <v>5686767</v>
      </c>
      <c r="W7" s="11">
        <v>6559787365.2300005</v>
      </c>
      <c r="X7" s="11">
        <v>1500270</v>
      </c>
      <c r="Y7" s="11">
        <v>6160987</v>
      </c>
      <c r="Z7" s="11">
        <v>7024305366.3899994</v>
      </c>
      <c r="AA7" s="11">
        <v>1564081</v>
      </c>
      <c r="AB7" s="11">
        <v>6325152</v>
      </c>
      <c r="AC7" s="11">
        <v>6986888777.4799995</v>
      </c>
      <c r="AD7" s="11">
        <v>1609392</v>
      </c>
      <c r="AE7" s="11">
        <v>6535501</v>
      </c>
      <c r="AF7" s="11">
        <v>6556915565.6000004</v>
      </c>
      <c r="AG7" s="11">
        <f t="shared" ref="AG7:AO7" si="0">SUM(AG8:AG50)</f>
        <v>1842766</v>
      </c>
      <c r="AH7" s="11">
        <f t="shared" si="0"/>
        <v>7374849</v>
      </c>
      <c r="AI7" s="11">
        <f t="shared" si="0"/>
        <v>6599815876.2999992</v>
      </c>
      <c r="AJ7" s="11">
        <f t="shared" si="0"/>
        <v>2081742</v>
      </c>
      <c r="AK7" s="11">
        <f t="shared" si="0"/>
        <v>8356826</v>
      </c>
      <c r="AL7" s="11">
        <f t="shared" si="0"/>
        <v>6555852319.6000004</v>
      </c>
      <c r="AM7" s="11">
        <f t="shared" si="0"/>
        <v>2123998</v>
      </c>
      <c r="AN7" s="11">
        <f t="shared" si="0"/>
        <v>8582420</v>
      </c>
      <c r="AO7" s="11">
        <f t="shared" si="0"/>
        <v>6636473534.4700003</v>
      </c>
      <c r="AP7" s="11">
        <f>AG7+AD7+AA7+X7+U7+R7+O7+L7+I7+F7+C7+AJ7</f>
        <v>16809905</v>
      </c>
      <c r="AQ7" s="11">
        <f>AH7+AE7+AB7+Y7+V7+S7+P7+M7+J7+G7+D7+AK7</f>
        <v>69817125</v>
      </c>
      <c r="AR7" s="11">
        <f>AI7+AF7+AC7+Z7+W7+T7+Q7+N7+K7+H7+E7+AL7</f>
        <v>78127068358.130005</v>
      </c>
    </row>
    <row r="8" spans="2:44" x14ac:dyDescent="0.25">
      <c r="B8" s="5" t="s">
        <v>11</v>
      </c>
      <c r="C8" s="17">
        <v>2935</v>
      </c>
      <c r="D8" s="17">
        <v>5312</v>
      </c>
      <c r="E8" s="17">
        <v>288387.53000000003</v>
      </c>
      <c r="F8" s="17">
        <v>3187</v>
      </c>
      <c r="G8" s="17">
        <v>5858</v>
      </c>
      <c r="H8" s="17">
        <v>0</v>
      </c>
      <c r="I8" s="17">
        <v>3474</v>
      </c>
      <c r="J8" s="17">
        <v>5021</v>
      </c>
      <c r="K8" s="17">
        <v>0</v>
      </c>
      <c r="L8" s="17">
        <v>2957</v>
      </c>
      <c r="M8" s="17">
        <v>4365</v>
      </c>
      <c r="N8" s="17">
        <v>0</v>
      </c>
      <c r="O8" s="17">
        <v>2585</v>
      </c>
      <c r="P8" s="17">
        <v>3662</v>
      </c>
      <c r="Q8" s="17">
        <v>0</v>
      </c>
      <c r="R8" s="17">
        <v>1133</v>
      </c>
      <c r="S8" s="17">
        <v>2203</v>
      </c>
      <c r="T8" s="17">
        <v>0</v>
      </c>
      <c r="U8" s="17">
        <v>498</v>
      </c>
      <c r="V8" s="17">
        <v>1572</v>
      </c>
      <c r="W8" s="17">
        <v>0</v>
      </c>
      <c r="X8" s="17">
        <v>569</v>
      </c>
      <c r="Y8" s="17">
        <v>1794</v>
      </c>
      <c r="Z8" s="17">
        <v>0</v>
      </c>
      <c r="AA8" s="17">
        <v>515</v>
      </c>
      <c r="AB8" s="17">
        <v>1902</v>
      </c>
      <c r="AC8" s="17">
        <v>19060</v>
      </c>
      <c r="AD8" s="17">
        <v>3019</v>
      </c>
      <c r="AE8" s="17">
        <v>4843</v>
      </c>
      <c r="AF8" s="17">
        <v>3421833</v>
      </c>
      <c r="AG8" s="17">
        <v>646</v>
      </c>
      <c r="AH8" s="17">
        <v>1265</v>
      </c>
      <c r="AI8" s="17">
        <v>207730</v>
      </c>
      <c r="AJ8" s="17">
        <v>948</v>
      </c>
      <c r="AK8" s="17">
        <v>1645</v>
      </c>
      <c r="AL8" s="17">
        <v>709374</v>
      </c>
      <c r="AM8" s="17">
        <f>VLOOKUP(B8,[1]año!$A$8:$M$47,11,FALSE)</f>
        <v>1707</v>
      </c>
      <c r="AN8" s="17">
        <f>VLOOKUP(B8,[1]año!$A$8:$M$47,12,FALSE)</f>
        <v>2357</v>
      </c>
      <c r="AO8" s="17">
        <f>VLOOKUP(B8,[1]año!$A$8:$M$47,13,FALSE)</f>
        <v>2279361</v>
      </c>
      <c r="AP8" s="17">
        <f>AG8+AD8+AA8+X8+U8+R8+O8+L8+I8+F8+C8+AJ8+AM8</f>
        <v>24173</v>
      </c>
      <c r="AQ8" s="17">
        <f>AH8+AE8+AB8+Y8+V8+S8+P8+M8+J8+G8+D8+AK8+AN8</f>
        <v>41799</v>
      </c>
      <c r="AR8" s="17">
        <f>AI8+AF8+AC8+Z8+W8+T8+Q8+N8+K8+H8+E8+AL8+AO8</f>
        <v>6925745.5300000003</v>
      </c>
    </row>
    <row r="9" spans="2:44" x14ac:dyDescent="0.25">
      <c r="B9" s="5" t="s">
        <v>12</v>
      </c>
      <c r="C9" s="17">
        <v>294347</v>
      </c>
      <c r="D9" s="17">
        <v>1885329</v>
      </c>
      <c r="E9" s="17">
        <v>85650698.269999996</v>
      </c>
      <c r="F9" s="17">
        <v>329092</v>
      </c>
      <c r="G9" s="17">
        <v>2094856</v>
      </c>
      <c r="H9" s="17">
        <v>99446417.74000001</v>
      </c>
      <c r="I9" s="17">
        <v>348595</v>
      </c>
      <c r="J9" s="17">
        <v>2217027</v>
      </c>
      <c r="K9" s="17">
        <v>128140554.62999998</v>
      </c>
      <c r="L9" s="17">
        <v>320801</v>
      </c>
      <c r="M9" s="17">
        <v>2009827</v>
      </c>
      <c r="N9" s="17">
        <v>123149589.01999998</v>
      </c>
      <c r="O9" s="17">
        <v>322390</v>
      </c>
      <c r="P9" s="17">
        <v>2077142</v>
      </c>
      <c r="Q9" s="17">
        <v>113282613.75000001</v>
      </c>
      <c r="R9" s="17">
        <v>339027</v>
      </c>
      <c r="S9" s="17">
        <v>2274553</v>
      </c>
      <c r="T9" s="17">
        <v>151004661.66999999</v>
      </c>
      <c r="U9" s="17">
        <v>374116</v>
      </c>
      <c r="V9" s="17">
        <v>2482628</v>
      </c>
      <c r="W9" s="17">
        <v>150333202.90000001</v>
      </c>
      <c r="X9" s="17">
        <v>403933</v>
      </c>
      <c r="Y9" s="17">
        <v>2585710</v>
      </c>
      <c r="Z9" s="17">
        <v>163397729.12</v>
      </c>
      <c r="AA9" s="17">
        <v>445336</v>
      </c>
      <c r="AB9" s="17">
        <v>2725941</v>
      </c>
      <c r="AC9" s="17">
        <v>212913000.66</v>
      </c>
      <c r="AD9" s="17">
        <v>461072</v>
      </c>
      <c r="AE9" s="17">
        <v>2756193</v>
      </c>
      <c r="AF9" s="17">
        <v>223164697.19999999</v>
      </c>
      <c r="AG9" s="17">
        <v>524258</v>
      </c>
      <c r="AH9" s="17">
        <v>3007035</v>
      </c>
      <c r="AI9" s="17">
        <v>230037605.38999996</v>
      </c>
      <c r="AJ9" s="17">
        <v>570292</v>
      </c>
      <c r="AK9" s="17">
        <v>3202676</v>
      </c>
      <c r="AL9" s="17">
        <v>263455365.76999998</v>
      </c>
      <c r="AM9" s="17">
        <f>VLOOKUP(B9,[1]año!$A$8:$M$47,11,FALSE)</f>
        <v>599450</v>
      </c>
      <c r="AN9" s="17">
        <f>VLOOKUP(B9,[1]año!$A$8:$M$47,12,FALSE)</f>
        <v>3327014</v>
      </c>
      <c r="AO9" s="17">
        <f>VLOOKUP(B9,[1]año!$A$8:$M$47,13,FALSE)</f>
        <v>288776425.25999999</v>
      </c>
      <c r="AP9" s="17">
        <f t="shared" ref="AP9:AP50" si="1">AG9+AD9+AA9+X9+U9+R9+O9+L9+I9+F9+C9+AJ9+AM9</f>
        <v>5332709</v>
      </c>
      <c r="AQ9" s="17">
        <f t="shared" ref="AQ9:AQ51" si="2">AH9+AE9+AB9+Y9+V9+S9+P9+M9+J9+G9+D9+AK9+AN9</f>
        <v>32645931</v>
      </c>
      <c r="AR9" s="17">
        <f t="shared" ref="AR9:AR51" si="3">AI9+AF9+AC9+Z9+W9+T9+Q9+N9+K9+H9+E9+AL9+AO9</f>
        <v>2232752561.3799996</v>
      </c>
    </row>
    <row r="10" spans="2:44" x14ac:dyDescent="0.25">
      <c r="B10" s="5" t="s">
        <v>13</v>
      </c>
      <c r="C10" s="17">
        <v>38786</v>
      </c>
      <c r="D10" s="17">
        <v>141593</v>
      </c>
      <c r="E10" s="17">
        <v>483204770.87999994</v>
      </c>
      <c r="F10" s="17">
        <v>43900</v>
      </c>
      <c r="G10" s="17">
        <v>173594</v>
      </c>
      <c r="H10" s="17">
        <v>524589220.47000009</v>
      </c>
      <c r="I10" s="17">
        <v>53982</v>
      </c>
      <c r="J10" s="17">
        <v>209145</v>
      </c>
      <c r="K10" s="17">
        <v>661315968.27999997</v>
      </c>
      <c r="L10" s="17">
        <v>69154</v>
      </c>
      <c r="M10" s="17">
        <v>228066</v>
      </c>
      <c r="N10" s="17">
        <v>845281647.5400002</v>
      </c>
      <c r="O10" s="17">
        <v>68510</v>
      </c>
      <c r="P10" s="17">
        <v>243055</v>
      </c>
      <c r="Q10" s="17">
        <v>863462409.82999992</v>
      </c>
      <c r="R10" s="17">
        <v>75073</v>
      </c>
      <c r="S10" s="17">
        <v>251111</v>
      </c>
      <c r="T10" s="17">
        <v>890911631.73000014</v>
      </c>
      <c r="U10" s="17">
        <v>94227</v>
      </c>
      <c r="V10" s="17">
        <v>284794</v>
      </c>
      <c r="W10" s="17">
        <v>997693856.19000006</v>
      </c>
      <c r="X10" s="17">
        <v>89812</v>
      </c>
      <c r="Y10" s="17">
        <v>268091</v>
      </c>
      <c r="Z10" s="17">
        <v>1121367547.77</v>
      </c>
      <c r="AA10" s="17">
        <v>98917</v>
      </c>
      <c r="AB10" s="17">
        <v>287158</v>
      </c>
      <c r="AC10" s="17">
        <v>1354598080.8199997</v>
      </c>
      <c r="AD10" s="17">
        <v>122213</v>
      </c>
      <c r="AE10" s="17">
        <v>340043</v>
      </c>
      <c r="AF10" s="17">
        <v>1480091620.0000002</v>
      </c>
      <c r="AG10" s="17">
        <v>102740</v>
      </c>
      <c r="AH10" s="17">
        <v>287715</v>
      </c>
      <c r="AI10" s="17">
        <v>1079250198.0300002</v>
      </c>
      <c r="AJ10" s="17">
        <v>101717</v>
      </c>
      <c r="AK10" s="17">
        <v>282463</v>
      </c>
      <c r="AL10" s="17">
        <v>1137135583.6599998</v>
      </c>
      <c r="AM10" s="17">
        <f>VLOOKUP(B10,[1]año!$A$8:$M$47,11,FALSE)</f>
        <v>105650</v>
      </c>
      <c r="AN10" s="17">
        <f>VLOOKUP(B10,[1]año!$A$8:$M$47,12,FALSE)</f>
        <v>278830</v>
      </c>
      <c r="AO10" s="17">
        <f>VLOOKUP(B10,[1]año!$A$8:$M$47,13,FALSE)</f>
        <v>1057461446.0700002</v>
      </c>
      <c r="AP10" s="17">
        <f t="shared" si="1"/>
        <v>1064681</v>
      </c>
      <c r="AQ10" s="17">
        <f t="shared" si="2"/>
        <v>3275658</v>
      </c>
      <c r="AR10" s="17">
        <f t="shared" si="3"/>
        <v>12496363981.27</v>
      </c>
    </row>
    <row r="11" spans="2:44" x14ac:dyDescent="0.25">
      <c r="B11" s="5" t="s">
        <v>14</v>
      </c>
      <c r="C11" s="17">
        <v>5242</v>
      </c>
      <c r="D11" s="17">
        <v>78593</v>
      </c>
      <c r="E11" s="17">
        <v>10824909</v>
      </c>
      <c r="F11" s="17">
        <v>7952</v>
      </c>
      <c r="G11" s="17">
        <v>108600</v>
      </c>
      <c r="H11" s="17">
        <v>23952857</v>
      </c>
      <c r="I11" s="17">
        <v>10069</v>
      </c>
      <c r="J11" s="17">
        <v>127641</v>
      </c>
      <c r="K11" s="17">
        <v>22946796.52</v>
      </c>
      <c r="L11" s="17">
        <v>12576</v>
      </c>
      <c r="M11" s="17">
        <v>152320</v>
      </c>
      <c r="N11" s="17">
        <v>31421764</v>
      </c>
      <c r="O11" s="17">
        <v>9560</v>
      </c>
      <c r="P11" s="17">
        <v>152833</v>
      </c>
      <c r="Q11" s="17">
        <v>23410860</v>
      </c>
      <c r="R11" s="17">
        <v>10251</v>
      </c>
      <c r="S11" s="17">
        <v>147514</v>
      </c>
      <c r="T11" s="17">
        <v>28251530</v>
      </c>
      <c r="U11" s="17">
        <v>14435</v>
      </c>
      <c r="V11" s="17">
        <v>166275</v>
      </c>
      <c r="W11" s="17">
        <v>20202477</v>
      </c>
      <c r="X11" s="17">
        <v>26389</v>
      </c>
      <c r="Y11" s="17">
        <v>223303</v>
      </c>
      <c r="Z11" s="17">
        <v>50910187</v>
      </c>
      <c r="AA11" s="17">
        <v>29267</v>
      </c>
      <c r="AB11" s="17">
        <v>261979</v>
      </c>
      <c r="AC11" s="17">
        <v>87582067</v>
      </c>
      <c r="AD11" s="17">
        <v>35115</v>
      </c>
      <c r="AE11" s="17">
        <v>299700</v>
      </c>
      <c r="AF11" s="17">
        <v>70750780</v>
      </c>
      <c r="AG11" s="17">
        <v>35772</v>
      </c>
      <c r="AH11" s="17">
        <v>310338</v>
      </c>
      <c r="AI11" s="17">
        <v>77314603.340000018</v>
      </c>
      <c r="AJ11" s="17">
        <v>38109</v>
      </c>
      <c r="AK11" s="17">
        <v>332855</v>
      </c>
      <c r="AL11" s="17">
        <v>129527009.33999997</v>
      </c>
      <c r="AM11" s="17">
        <f>VLOOKUP(B11,[1]año!$A$8:$M$47,11,FALSE)</f>
        <v>44509</v>
      </c>
      <c r="AN11" s="17">
        <f>VLOOKUP(B11,[1]año!$A$8:$M$47,12,FALSE)</f>
        <v>371649</v>
      </c>
      <c r="AO11" s="17">
        <f>VLOOKUP(B11,[1]año!$A$8:$M$47,13,FALSE)</f>
        <v>164416885</v>
      </c>
      <c r="AP11" s="17">
        <f t="shared" si="1"/>
        <v>279246</v>
      </c>
      <c r="AQ11" s="17">
        <f t="shared" si="2"/>
        <v>2733600</v>
      </c>
      <c r="AR11" s="17">
        <f t="shared" si="3"/>
        <v>741512725.20000005</v>
      </c>
    </row>
    <row r="12" spans="2:44" x14ac:dyDescent="0.25">
      <c r="B12" s="5" t="s">
        <v>15</v>
      </c>
      <c r="C12" s="17">
        <v>1529</v>
      </c>
      <c r="D12" s="17">
        <v>3559</v>
      </c>
      <c r="E12" s="17">
        <v>1729391.9</v>
      </c>
      <c r="F12" s="17">
        <v>3887</v>
      </c>
      <c r="G12" s="17">
        <v>6912</v>
      </c>
      <c r="H12" s="17">
        <v>1221768</v>
      </c>
      <c r="I12" s="17">
        <v>3368</v>
      </c>
      <c r="J12" s="17">
        <v>7337</v>
      </c>
      <c r="K12" s="17">
        <v>1429375.2</v>
      </c>
      <c r="L12" s="17">
        <v>5077</v>
      </c>
      <c r="M12" s="17">
        <v>9538</v>
      </c>
      <c r="N12" s="17">
        <v>5683812</v>
      </c>
      <c r="O12" s="17">
        <v>3839</v>
      </c>
      <c r="P12" s="17">
        <v>8594</v>
      </c>
      <c r="Q12" s="17">
        <v>1731989.52</v>
      </c>
      <c r="R12" s="17">
        <v>4509</v>
      </c>
      <c r="S12" s="17">
        <v>9195</v>
      </c>
      <c r="T12" s="17">
        <v>8367638.0100000007</v>
      </c>
      <c r="U12" s="17">
        <v>4907</v>
      </c>
      <c r="V12" s="17">
        <v>10492</v>
      </c>
      <c r="W12" s="17">
        <v>4859136.6500000004</v>
      </c>
      <c r="X12" s="17">
        <v>5952</v>
      </c>
      <c r="Y12" s="17">
        <v>12801</v>
      </c>
      <c r="Z12" s="17">
        <v>22859469</v>
      </c>
      <c r="AA12" s="17">
        <v>6440</v>
      </c>
      <c r="AB12" s="17">
        <v>17607</v>
      </c>
      <c r="AC12" s="17">
        <v>24580393</v>
      </c>
      <c r="AD12" s="17">
        <v>6364</v>
      </c>
      <c r="AE12" s="17">
        <v>23545</v>
      </c>
      <c r="AF12" s="17">
        <v>5292164</v>
      </c>
      <c r="AG12" s="17">
        <v>7165</v>
      </c>
      <c r="AH12" s="17">
        <v>24360</v>
      </c>
      <c r="AI12" s="17">
        <v>14384626.48</v>
      </c>
      <c r="AJ12" s="17">
        <v>7634</v>
      </c>
      <c r="AK12" s="17">
        <v>29010</v>
      </c>
      <c r="AL12" s="17">
        <v>29923692.41</v>
      </c>
      <c r="AM12" s="17">
        <f>VLOOKUP(B12,[1]año!$A$8:$M$47,11,FALSE)</f>
        <v>10088</v>
      </c>
      <c r="AN12" s="17">
        <f>VLOOKUP(B12,[1]año!$A$8:$M$47,12,FALSE)</f>
        <v>36975</v>
      </c>
      <c r="AO12" s="17">
        <f>VLOOKUP(B12,[1]año!$A$8:$M$47,13,FALSE)</f>
        <v>81193483.450000003</v>
      </c>
      <c r="AP12" s="17">
        <f t="shared" si="1"/>
        <v>70759</v>
      </c>
      <c r="AQ12" s="17">
        <f t="shared" si="2"/>
        <v>199925</v>
      </c>
      <c r="AR12" s="17">
        <f t="shared" si="3"/>
        <v>203256939.62</v>
      </c>
    </row>
    <row r="13" spans="2:44" x14ac:dyDescent="0.25">
      <c r="B13" s="18" t="s">
        <v>33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2">
        <v>0</v>
      </c>
      <c r="AN13" s="2">
        <v>0</v>
      </c>
      <c r="AO13" s="2">
        <v>0</v>
      </c>
      <c r="AP13" s="17">
        <f t="shared" si="1"/>
        <v>0</v>
      </c>
      <c r="AQ13" s="17">
        <f t="shared" si="2"/>
        <v>0</v>
      </c>
      <c r="AR13" s="17">
        <f t="shared" si="3"/>
        <v>0</v>
      </c>
    </row>
    <row r="14" spans="2:44" x14ac:dyDescent="0.25">
      <c r="B14" s="18" t="s">
        <v>34</v>
      </c>
      <c r="C14" s="17">
        <v>14185</v>
      </c>
      <c r="D14" s="17">
        <v>45001</v>
      </c>
      <c r="E14" s="17">
        <v>136888537.21999997</v>
      </c>
      <c r="F14" s="17">
        <v>19019</v>
      </c>
      <c r="G14" s="17">
        <v>58075</v>
      </c>
      <c r="H14" s="17">
        <v>185768927.07999998</v>
      </c>
      <c r="I14" s="17">
        <v>23868</v>
      </c>
      <c r="J14" s="17">
        <v>67859</v>
      </c>
      <c r="K14" s="17">
        <v>215278910.75</v>
      </c>
      <c r="L14" s="17">
        <v>27510</v>
      </c>
      <c r="M14" s="17">
        <v>78438</v>
      </c>
      <c r="N14" s="17">
        <v>201643108.53000003</v>
      </c>
      <c r="O14" s="17">
        <v>24754</v>
      </c>
      <c r="P14" s="17">
        <v>78967</v>
      </c>
      <c r="Q14" s="17">
        <v>180494994.66</v>
      </c>
      <c r="R14" s="17">
        <v>29520</v>
      </c>
      <c r="S14" s="17">
        <v>96976</v>
      </c>
      <c r="T14" s="17">
        <v>169071755.81</v>
      </c>
      <c r="U14" s="17">
        <v>30777</v>
      </c>
      <c r="V14" s="17">
        <v>94713</v>
      </c>
      <c r="W14" s="17">
        <v>174933381.26999998</v>
      </c>
      <c r="X14" s="17">
        <v>31975</v>
      </c>
      <c r="Y14" s="17">
        <v>100091</v>
      </c>
      <c r="Z14" s="17">
        <v>178446770</v>
      </c>
      <c r="AA14" s="17">
        <v>22463</v>
      </c>
      <c r="AB14" s="17">
        <v>72468</v>
      </c>
      <c r="AC14" s="17">
        <v>112498411</v>
      </c>
      <c r="AD14" s="17">
        <v>1893</v>
      </c>
      <c r="AE14" s="17">
        <v>3439</v>
      </c>
      <c r="AF14" s="17">
        <v>9587700</v>
      </c>
      <c r="AG14" s="17">
        <v>2421</v>
      </c>
      <c r="AH14" s="17">
        <v>4516</v>
      </c>
      <c r="AI14" s="17">
        <v>17537947.750000004</v>
      </c>
      <c r="AJ14" s="17">
        <v>1737</v>
      </c>
      <c r="AK14" s="17">
        <v>2718</v>
      </c>
      <c r="AL14" s="17">
        <v>16699034.25</v>
      </c>
      <c r="AM14" s="17">
        <f>VLOOKUP(B14,[1]año!$A$8:$M$47,11,FALSE)</f>
        <v>1541</v>
      </c>
      <c r="AN14" s="17">
        <f>VLOOKUP(B14,[1]año!$A$8:$M$47,12,FALSE)</f>
        <v>2327</v>
      </c>
      <c r="AO14" s="17">
        <f>VLOOKUP(B14,[1]año!$A$8:$M$47,13,FALSE)</f>
        <v>15229647.189999999</v>
      </c>
      <c r="AP14" s="17">
        <f t="shared" si="1"/>
        <v>231663</v>
      </c>
      <c r="AQ14" s="17">
        <f t="shared" si="2"/>
        <v>705588</v>
      </c>
      <c r="AR14" s="17">
        <f t="shared" si="3"/>
        <v>1614079125.51</v>
      </c>
    </row>
    <row r="15" spans="2:44" x14ac:dyDescent="0.25">
      <c r="B15" s="18" t="s">
        <v>35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22995</v>
      </c>
      <c r="AE15" s="17">
        <v>92203</v>
      </c>
      <c r="AF15" s="17">
        <v>71969901</v>
      </c>
      <c r="AG15" s="17">
        <v>29806</v>
      </c>
      <c r="AH15" s="17">
        <v>104281</v>
      </c>
      <c r="AI15" s="17">
        <v>133455713.34</v>
      </c>
      <c r="AJ15" s="17">
        <v>39228</v>
      </c>
      <c r="AK15" s="17">
        <v>139421</v>
      </c>
      <c r="AL15" s="17">
        <v>139495822.25</v>
      </c>
      <c r="AM15" s="17">
        <f>VLOOKUP(B15,[1]año!$A$8:$M$47,11,FALSE)</f>
        <v>44529</v>
      </c>
      <c r="AN15" s="17">
        <f>VLOOKUP(B15,[1]año!$A$8:$M$47,12,FALSE)</f>
        <v>150689</v>
      </c>
      <c r="AO15" s="17">
        <f>VLOOKUP(B15,[1]año!$A$8:$M$47,13,FALSE)</f>
        <v>123192750.65000001</v>
      </c>
      <c r="AP15" s="17">
        <f t="shared" si="1"/>
        <v>136558</v>
      </c>
      <c r="AQ15" s="17">
        <f t="shared" si="2"/>
        <v>486594</v>
      </c>
      <c r="AR15" s="17">
        <f t="shared" si="3"/>
        <v>468114187.24000001</v>
      </c>
    </row>
    <row r="16" spans="2:44" x14ac:dyDescent="0.25">
      <c r="B16" s="18" t="s">
        <v>36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68</v>
      </c>
      <c r="AH16" s="17">
        <v>153</v>
      </c>
      <c r="AI16" s="17">
        <v>0</v>
      </c>
      <c r="AJ16" s="17">
        <v>811</v>
      </c>
      <c r="AK16" s="17">
        <v>2354</v>
      </c>
      <c r="AL16" s="17">
        <v>0</v>
      </c>
      <c r="AM16" s="17">
        <f>VLOOKUP(B16,[1]año!$A$8:$M$47,11,FALSE)</f>
        <v>2015</v>
      </c>
      <c r="AN16" s="17">
        <f>VLOOKUP(B16,[1]año!$A$8:$M$47,12,FALSE)</f>
        <v>7245</v>
      </c>
      <c r="AO16" s="17">
        <f>VLOOKUP(B16,[1]año!$A$8:$M$47,13,FALSE)</f>
        <v>0</v>
      </c>
      <c r="AP16" s="17">
        <f t="shared" si="1"/>
        <v>2894</v>
      </c>
      <c r="AQ16" s="17">
        <f t="shared" si="2"/>
        <v>9752</v>
      </c>
      <c r="AR16" s="17">
        <f t="shared" si="3"/>
        <v>0</v>
      </c>
    </row>
    <row r="17" spans="2:44" x14ac:dyDescent="0.25">
      <c r="B17" s="18" t="s">
        <v>37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2">
        <v>0</v>
      </c>
      <c r="AN17" s="2">
        <v>0</v>
      </c>
      <c r="AO17" s="2">
        <v>0</v>
      </c>
      <c r="AP17" s="17">
        <f t="shared" si="1"/>
        <v>0</v>
      </c>
      <c r="AQ17" s="17">
        <f t="shared" si="2"/>
        <v>0</v>
      </c>
      <c r="AR17" s="17">
        <f t="shared" si="3"/>
        <v>0</v>
      </c>
    </row>
    <row r="18" spans="2:44" x14ac:dyDescent="0.25">
      <c r="B18" s="18" t="s">
        <v>38</v>
      </c>
      <c r="C18" s="17">
        <v>464</v>
      </c>
      <c r="D18" s="17">
        <v>1834</v>
      </c>
      <c r="E18" s="17">
        <v>123824</v>
      </c>
      <c r="F18" s="17">
        <v>575</v>
      </c>
      <c r="G18" s="17">
        <v>2105</v>
      </c>
      <c r="H18" s="17">
        <v>0</v>
      </c>
      <c r="I18" s="17">
        <v>788</v>
      </c>
      <c r="J18" s="17">
        <v>2479</v>
      </c>
      <c r="K18" s="17">
        <v>126280</v>
      </c>
      <c r="L18" s="17">
        <v>1219</v>
      </c>
      <c r="M18" s="17">
        <v>3647</v>
      </c>
      <c r="N18" s="17">
        <v>936362.11</v>
      </c>
      <c r="O18" s="17">
        <v>1765</v>
      </c>
      <c r="P18" s="17">
        <v>4348</v>
      </c>
      <c r="Q18" s="17">
        <v>623499.1</v>
      </c>
      <c r="R18" s="17">
        <v>2242</v>
      </c>
      <c r="S18" s="17">
        <v>5636</v>
      </c>
      <c r="T18" s="17">
        <v>571505.6</v>
      </c>
      <c r="U18" s="17">
        <v>1745</v>
      </c>
      <c r="V18" s="17">
        <v>3921</v>
      </c>
      <c r="W18" s="17">
        <v>2631868</v>
      </c>
      <c r="X18" s="17">
        <v>1630</v>
      </c>
      <c r="Y18" s="17">
        <v>4688</v>
      </c>
      <c r="Z18" s="17">
        <v>977.5</v>
      </c>
      <c r="AA18" s="17">
        <v>1727</v>
      </c>
      <c r="AB18" s="17">
        <v>4656</v>
      </c>
      <c r="AC18" s="17">
        <v>0</v>
      </c>
      <c r="AD18" s="17">
        <v>1495</v>
      </c>
      <c r="AE18" s="17">
        <v>4081</v>
      </c>
      <c r="AF18" s="17">
        <v>27380</v>
      </c>
      <c r="AG18" s="17">
        <v>1515</v>
      </c>
      <c r="AH18" s="17">
        <v>4671</v>
      </c>
      <c r="AI18" s="17">
        <v>6838</v>
      </c>
      <c r="AJ18" s="17">
        <v>2140</v>
      </c>
      <c r="AK18" s="17">
        <v>6685</v>
      </c>
      <c r="AL18" s="17">
        <v>97280</v>
      </c>
      <c r="AM18" s="17">
        <f>VLOOKUP(B18,[1]año!$A$8:$M$47,11,FALSE)</f>
        <v>3558</v>
      </c>
      <c r="AN18" s="17">
        <f>VLOOKUP(B18,[1]año!$A$8:$M$47,12,FALSE)</f>
        <v>12203</v>
      </c>
      <c r="AO18" s="17">
        <f>VLOOKUP(B18,[1]año!$A$8:$M$47,13,FALSE)</f>
        <v>0</v>
      </c>
      <c r="AP18" s="17">
        <f t="shared" si="1"/>
        <v>20863</v>
      </c>
      <c r="AQ18" s="17">
        <f t="shared" si="2"/>
        <v>60954</v>
      </c>
      <c r="AR18" s="17">
        <f t="shared" si="3"/>
        <v>5145814.3100000005</v>
      </c>
    </row>
    <row r="19" spans="2:44" x14ac:dyDescent="0.25">
      <c r="B19" s="18" t="s">
        <v>39</v>
      </c>
      <c r="C19" s="17">
        <v>9</v>
      </c>
      <c r="D19" s="17">
        <v>11</v>
      </c>
      <c r="E19" s="17">
        <v>0</v>
      </c>
      <c r="F19" s="17">
        <v>31</v>
      </c>
      <c r="G19" s="17">
        <v>82</v>
      </c>
      <c r="H19" s="17">
        <v>0</v>
      </c>
      <c r="I19" s="17">
        <v>16</v>
      </c>
      <c r="J19" s="17">
        <v>48</v>
      </c>
      <c r="K19" s="17">
        <v>0</v>
      </c>
      <c r="L19" s="17">
        <v>25</v>
      </c>
      <c r="M19" s="17">
        <v>75</v>
      </c>
      <c r="N19" s="17">
        <v>0</v>
      </c>
      <c r="O19" s="17">
        <v>44</v>
      </c>
      <c r="P19" s="17">
        <v>114</v>
      </c>
      <c r="Q19" s="17">
        <v>0</v>
      </c>
      <c r="R19" s="17">
        <v>85</v>
      </c>
      <c r="S19" s="17">
        <v>285</v>
      </c>
      <c r="T19" s="17">
        <v>0</v>
      </c>
      <c r="U19" s="17">
        <v>77</v>
      </c>
      <c r="V19" s="17">
        <v>274</v>
      </c>
      <c r="W19" s="17">
        <v>0</v>
      </c>
      <c r="X19" s="17">
        <v>184</v>
      </c>
      <c r="Y19" s="17">
        <v>567</v>
      </c>
      <c r="Z19" s="17">
        <v>0</v>
      </c>
      <c r="AA19" s="17">
        <v>113</v>
      </c>
      <c r="AB19" s="17">
        <v>366</v>
      </c>
      <c r="AC19" s="17">
        <v>0</v>
      </c>
      <c r="AD19" s="17">
        <v>176</v>
      </c>
      <c r="AE19" s="17">
        <v>478</v>
      </c>
      <c r="AF19" s="17">
        <v>0</v>
      </c>
      <c r="AG19" s="17">
        <v>252</v>
      </c>
      <c r="AH19" s="17">
        <v>737</v>
      </c>
      <c r="AI19" s="17">
        <v>0</v>
      </c>
      <c r="AJ19" s="17">
        <v>370</v>
      </c>
      <c r="AK19" s="17">
        <v>1080</v>
      </c>
      <c r="AL19" s="17">
        <v>0</v>
      </c>
      <c r="AM19" s="17">
        <f>VLOOKUP(B19,[1]año!$A$8:$M$47,11,FALSE)</f>
        <v>552</v>
      </c>
      <c r="AN19" s="17">
        <f>VLOOKUP(B19,[1]año!$A$8:$M$47,12,FALSE)</f>
        <v>1806</v>
      </c>
      <c r="AO19" s="17">
        <f>VLOOKUP(B19,[1]año!$A$8:$M$47,13,FALSE)</f>
        <v>0</v>
      </c>
      <c r="AP19" s="17">
        <f t="shared" si="1"/>
        <v>1934</v>
      </c>
      <c r="AQ19" s="17">
        <f t="shared" si="2"/>
        <v>5923</v>
      </c>
      <c r="AR19" s="17">
        <f t="shared" si="3"/>
        <v>0</v>
      </c>
    </row>
    <row r="20" spans="2:44" x14ac:dyDescent="0.25">
      <c r="B20" s="5" t="s">
        <v>40</v>
      </c>
      <c r="C20" s="17">
        <v>1235</v>
      </c>
      <c r="D20" s="17">
        <v>4588</v>
      </c>
      <c r="E20" s="17">
        <v>0</v>
      </c>
      <c r="F20" s="17">
        <v>1663</v>
      </c>
      <c r="G20" s="17">
        <v>6132</v>
      </c>
      <c r="H20" s="17">
        <v>0</v>
      </c>
      <c r="I20" s="17">
        <v>2478</v>
      </c>
      <c r="J20" s="17">
        <v>9372</v>
      </c>
      <c r="K20" s="17">
        <v>3500</v>
      </c>
      <c r="L20" s="17">
        <v>3340</v>
      </c>
      <c r="M20" s="17">
        <v>12511</v>
      </c>
      <c r="N20" s="17">
        <v>0</v>
      </c>
      <c r="O20" s="17">
        <v>4829</v>
      </c>
      <c r="P20" s="17">
        <v>18109</v>
      </c>
      <c r="Q20" s="17">
        <v>0</v>
      </c>
      <c r="R20" s="17">
        <v>4092</v>
      </c>
      <c r="S20" s="17">
        <v>15380</v>
      </c>
      <c r="T20" s="17">
        <v>0</v>
      </c>
      <c r="U20" s="17">
        <v>4362</v>
      </c>
      <c r="V20" s="17">
        <v>15974</v>
      </c>
      <c r="W20" s="17">
        <v>0</v>
      </c>
      <c r="X20" s="17">
        <v>5860</v>
      </c>
      <c r="Y20" s="17">
        <v>21363</v>
      </c>
      <c r="Z20" s="17">
        <v>0</v>
      </c>
      <c r="AA20" s="17">
        <v>4947</v>
      </c>
      <c r="AB20" s="17">
        <v>17043</v>
      </c>
      <c r="AC20" s="17">
        <v>0</v>
      </c>
      <c r="AD20" s="17">
        <v>4876</v>
      </c>
      <c r="AE20" s="17">
        <v>16787</v>
      </c>
      <c r="AF20" s="17">
        <v>0</v>
      </c>
      <c r="AG20" s="17">
        <v>7028</v>
      </c>
      <c r="AH20" s="17">
        <v>24816</v>
      </c>
      <c r="AI20" s="17">
        <v>0</v>
      </c>
      <c r="AJ20" s="17">
        <v>12841</v>
      </c>
      <c r="AK20" s="17">
        <v>45982</v>
      </c>
      <c r="AL20" s="17">
        <v>1520</v>
      </c>
      <c r="AM20" s="17">
        <f>VLOOKUP(B20,[1]año!$A$8:$M$47,11,FALSE)</f>
        <v>15037</v>
      </c>
      <c r="AN20" s="17">
        <f>VLOOKUP(B20,[1]año!$A$8:$M$47,12,FALSE)</f>
        <v>53989</v>
      </c>
      <c r="AO20" s="17">
        <f>VLOOKUP(B20,[1]año!$A$8:$M$47,13,FALSE)</f>
        <v>0</v>
      </c>
      <c r="AP20" s="17">
        <f t="shared" si="1"/>
        <v>72588</v>
      </c>
      <c r="AQ20" s="17">
        <f t="shared" si="2"/>
        <v>262046</v>
      </c>
      <c r="AR20" s="17">
        <f t="shared" si="3"/>
        <v>5020</v>
      </c>
    </row>
    <row r="21" spans="2:44" x14ac:dyDescent="0.25">
      <c r="B21" s="5" t="s">
        <v>41</v>
      </c>
      <c r="C21" s="17">
        <v>269909</v>
      </c>
      <c r="D21" s="17">
        <v>823920</v>
      </c>
      <c r="E21" s="17">
        <v>4007951327.1999998</v>
      </c>
      <c r="F21" s="17">
        <v>281526</v>
      </c>
      <c r="G21" s="17">
        <v>895339</v>
      </c>
      <c r="H21" s="17">
        <v>3957108517</v>
      </c>
      <c r="I21" s="17">
        <v>277941</v>
      </c>
      <c r="J21" s="17">
        <v>864678</v>
      </c>
      <c r="K21" s="17">
        <v>3946187880</v>
      </c>
      <c r="L21" s="17">
        <v>284361</v>
      </c>
      <c r="M21" s="17">
        <v>896001</v>
      </c>
      <c r="N21" s="17">
        <v>3864426381</v>
      </c>
      <c r="O21" s="17">
        <v>274827</v>
      </c>
      <c r="P21" s="17">
        <v>842401</v>
      </c>
      <c r="Q21" s="17">
        <v>3625075187.3600001</v>
      </c>
      <c r="R21" s="17">
        <v>288476</v>
      </c>
      <c r="S21" s="17">
        <v>858414</v>
      </c>
      <c r="T21" s="17">
        <v>4002307148.6200004</v>
      </c>
      <c r="U21" s="17">
        <v>283386</v>
      </c>
      <c r="V21" s="17">
        <v>863705</v>
      </c>
      <c r="W21" s="17">
        <v>3666159170</v>
      </c>
      <c r="X21" s="17">
        <v>332180</v>
      </c>
      <c r="Y21" s="17">
        <v>999645</v>
      </c>
      <c r="Z21" s="17">
        <v>3947138759</v>
      </c>
      <c r="AA21" s="17">
        <v>290795</v>
      </c>
      <c r="AB21" s="17">
        <v>869289</v>
      </c>
      <c r="AC21" s="17">
        <v>3520618123</v>
      </c>
      <c r="AD21" s="17">
        <v>296734</v>
      </c>
      <c r="AE21" s="17">
        <v>918657</v>
      </c>
      <c r="AF21" s="17">
        <v>3143150155.4000001</v>
      </c>
      <c r="AG21" s="17">
        <v>375762</v>
      </c>
      <c r="AH21" s="17">
        <v>1184045</v>
      </c>
      <c r="AI21" s="17">
        <v>3391901259.9699993</v>
      </c>
      <c r="AJ21" s="17">
        <v>440235</v>
      </c>
      <c r="AK21" s="17">
        <v>1476611</v>
      </c>
      <c r="AL21" s="17">
        <v>3248277947.9200001</v>
      </c>
      <c r="AM21" s="17">
        <f>VLOOKUP(B21,[1]año!$A$8:$M$47,11,FALSE)</f>
        <v>450788</v>
      </c>
      <c r="AN21" s="17">
        <f>VLOOKUP(B21,[1]año!$A$8:$M$47,12,FALSE)</f>
        <v>1585685</v>
      </c>
      <c r="AO21" s="17">
        <f>VLOOKUP(B21,[1]año!$A$8:$M$47,13,FALSE)</f>
        <v>3212061130.5500002</v>
      </c>
      <c r="AP21" s="17">
        <f t="shared" si="1"/>
        <v>4146920</v>
      </c>
      <c r="AQ21" s="17">
        <f t="shared" si="2"/>
        <v>13078390</v>
      </c>
      <c r="AR21" s="17">
        <f t="shared" si="3"/>
        <v>47532362987.019997</v>
      </c>
    </row>
    <row r="22" spans="2:44" x14ac:dyDescent="0.25">
      <c r="B22" s="5" t="s">
        <v>42</v>
      </c>
      <c r="C22" s="17">
        <v>426</v>
      </c>
      <c r="D22" s="17">
        <v>1417</v>
      </c>
      <c r="E22" s="17">
        <v>0</v>
      </c>
      <c r="F22" s="17">
        <v>505</v>
      </c>
      <c r="G22" s="17">
        <v>1797</v>
      </c>
      <c r="H22" s="17">
        <v>0</v>
      </c>
      <c r="I22" s="17">
        <v>0</v>
      </c>
      <c r="J22" s="17">
        <v>0</v>
      </c>
      <c r="K22" s="17">
        <v>0</v>
      </c>
      <c r="L22" s="17">
        <v>886</v>
      </c>
      <c r="M22" s="17">
        <v>3544</v>
      </c>
      <c r="N22" s="17">
        <v>0</v>
      </c>
      <c r="O22" s="17">
        <v>0</v>
      </c>
      <c r="P22" s="17">
        <v>0</v>
      </c>
      <c r="Q22" s="17">
        <v>0</v>
      </c>
      <c r="R22" s="17">
        <v>3</v>
      </c>
      <c r="S22" s="17">
        <v>10</v>
      </c>
      <c r="T22" s="17">
        <v>0</v>
      </c>
      <c r="U22" s="17">
        <v>1546</v>
      </c>
      <c r="V22" s="17">
        <v>5591</v>
      </c>
      <c r="W22" s="17">
        <v>0</v>
      </c>
      <c r="X22" s="17">
        <v>1113</v>
      </c>
      <c r="Y22" s="17">
        <v>3760</v>
      </c>
      <c r="Z22" s="17">
        <v>0</v>
      </c>
      <c r="AA22" s="17">
        <v>405</v>
      </c>
      <c r="AB22" s="17">
        <v>1088</v>
      </c>
      <c r="AC22" s="17">
        <v>0</v>
      </c>
      <c r="AD22" s="17">
        <v>478</v>
      </c>
      <c r="AE22" s="17">
        <v>1424</v>
      </c>
      <c r="AF22" s="17">
        <v>0</v>
      </c>
      <c r="AG22" s="17">
        <v>487</v>
      </c>
      <c r="AH22" s="17">
        <v>1435</v>
      </c>
      <c r="AI22" s="17">
        <v>0</v>
      </c>
      <c r="AJ22" s="17">
        <v>759</v>
      </c>
      <c r="AK22" s="17">
        <v>2243</v>
      </c>
      <c r="AL22" s="17">
        <v>0</v>
      </c>
      <c r="AM22" s="17">
        <f>VLOOKUP(B22,[1]año!$A$8:$M$47,11,FALSE)</f>
        <v>573</v>
      </c>
      <c r="AN22" s="17">
        <f>VLOOKUP(B22,[1]año!$A$8:$M$47,12,FALSE)</f>
        <v>1632</v>
      </c>
      <c r="AO22" s="17">
        <f>VLOOKUP(B22,[1]año!$A$8:$M$47,13,FALSE)</f>
        <v>0</v>
      </c>
      <c r="AP22" s="17">
        <f t="shared" si="1"/>
        <v>7181</v>
      </c>
      <c r="AQ22" s="17">
        <f t="shared" si="2"/>
        <v>23941</v>
      </c>
      <c r="AR22" s="17">
        <f t="shared" si="3"/>
        <v>0</v>
      </c>
    </row>
    <row r="23" spans="2:44" x14ac:dyDescent="0.25">
      <c r="B23" s="5" t="s">
        <v>43</v>
      </c>
      <c r="C23" s="17">
        <v>698</v>
      </c>
      <c r="D23" s="17">
        <v>2841</v>
      </c>
      <c r="E23" s="17">
        <v>0</v>
      </c>
      <c r="F23" s="17">
        <v>482</v>
      </c>
      <c r="G23" s="17">
        <v>1888</v>
      </c>
      <c r="H23" s="17">
        <v>0</v>
      </c>
      <c r="I23" s="17">
        <v>796</v>
      </c>
      <c r="J23" s="17">
        <v>2843</v>
      </c>
      <c r="K23" s="17">
        <v>0</v>
      </c>
      <c r="L23" s="17">
        <v>868</v>
      </c>
      <c r="M23" s="17">
        <v>3330</v>
      </c>
      <c r="N23" s="17">
        <v>0</v>
      </c>
      <c r="O23" s="17">
        <v>912</v>
      </c>
      <c r="P23" s="17">
        <v>3450</v>
      </c>
      <c r="Q23" s="17">
        <v>0</v>
      </c>
      <c r="R23" s="17">
        <v>989</v>
      </c>
      <c r="S23" s="17">
        <v>3372</v>
      </c>
      <c r="T23" s="17">
        <v>0</v>
      </c>
      <c r="U23" s="17">
        <v>89</v>
      </c>
      <c r="V23" s="17">
        <v>316</v>
      </c>
      <c r="W23" s="17">
        <v>0</v>
      </c>
      <c r="X23" s="17">
        <v>448</v>
      </c>
      <c r="Y23" s="17">
        <v>1544</v>
      </c>
      <c r="Z23" s="17">
        <v>0</v>
      </c>
      <c r="AA23" s="17">
        <v>5290</v>
      </c>
      <c r="AB23" s="17">
        <v>18032</v>
      </c>
      <c r="AC23" s="17">
        <v>0</v>
      </c>
      <c r="AD23" s="17">
        <v>4686</v>
      </c>
      <c r="AE23" s="17">
        <v>16680</v>
      </c>
      <c r="AF23" s="17">
        <v>0</v>
      </c>
      <c r="AG23" s="17">
        <v>8736</v>
      </c>
      <c r="AH23" s="17">
        <v>29982</v>
      </c>
      <c r="AI23" s="17">
        <v>0</v>
      </c>
      <c r="AJ23" s="17">
        <v>22163</v>
      </c>
      <c r="AK23" s="17">
        <v>77913</v>
      </c>
      <c r="AL23" s="17">
        <v>0</v>
      </c>
      <c r="AM23" s="17">
        <f>VLOOKUP(B23,[1]año!$A$8:$M$47,11,FALSE)</f>
        <v>18525</v>
      </c>
      <c r="AN23" s="17">
        <f>VLOOKUP(B23,[1]año!$A$8:$M$47,12,FALSE)</f>
        <v>62170</v>
      </c>
      <c r="AO23" s="17">
        <f>VLOOKUP(B23,[1]año!$A$8:$M$47,13,FALSE)</f>
        <v>0</v>
      </c>
      <c r="AP23" s="17">
        <f t="shared" si="1"/>
        <v>64682</v>
      </c>
      <c r="AQ23" s="17">
        <f t="shared" si="2"/>
        <v>224361</v>
      </c>
      <c r="AR23" s="17">
        <f t="shared" si="3"/>
        <v>0</v>
      </c>
    </row>
    <row r="24" spans="2:44" x14ac:dyDescent="0.25">
      <c r="B24" s="5" t="s">
        <v>44</v>
      </c>
      <c r="C24" s="17">
        <v>2943</v>
      </c>
      <c r="D24" s="17">
        <v>11121</v>
      </c>
      <c r="E24" s="17">
        <v>0</v>
      </c>
      <c r="F24" s="17">
        <v>2825</v>
      </c>
      <c r="G24" s="17">
        <v>10115</v>
      </c>
      <c r="H24" s="17">
        <v>0</v>
      </c>
      <c r="I24" s="17">
        <v>3395</v>
      </c>
      <c r="J24" s="17">
        <v>11595</v>
      </c>
      <c r="K24" s="17">
        <v>0</v>
      </c>
      <c r="L24" s="17">
        <v>4193</v>
      </c>
      <c r="M24" s="17">
        <v>14697</v>
      </c>
      <c r="N24" s="17">
        <v>0</v>
      </c>
      <c r="O24" s="17">
        <v>5563</v>
      </c>
      <c r="P24" s="17">
        <v>18695</v>
      </c>
      <c r="Q24" s="17">
        <v>0</v>
      </c>
      <c r="R24" s="17">
        <v>5978</v>
      </c>
      <c r="S24" s="17">
        <v>19875</v>
      </c>
      <c r="T24" s="17">
        <v>0</v>
      </c>
      <c r="U24" s="17">
        <v>6704</v>
      </c>
      <c r="V24" s="17">
        <v>21921</v>
      </c>
      <c r="W24" s="17">
        <v>0</v>
      </c>
      <c r="X24" s="17">
        <v>9263</v>
      </c>
      <c r="Y24" s="17">
        <v>30771</v>
      </c>
      <c r="Z24" s="17">
        <v>0</v>
      </c>
      <c r="AA24" s="17">
        <v>10914</v>
      </c>
      <c r="AB24" s="17">
        <v>36136</v>
      </c>
      <c r="AC24" s="17">
        <v>0</v>
      </c>
      <c r="AD24" s="17">
        <v>11590</v>
      </c>
      <c r="AE24" s="17">
        <v>38540</v>
      </c>
      <c r="AF24" s="17">
        <v>0</v>
      </c>
      <c r="AG24" s="17">
        <v>15704</v>
      </c>
      <c r="AH24" s="17">
        <v>52910</v>
      </c>
      <c r="AI24" s="17">
        <v>0</v>
      </c>
      <c r="AJ24" s="17">
        <v>21737</v>
      </c>
      <c r="AK24" s="17">
        <v>69666</v>
      </c>
      <c r="AL24" s="17">
        <v>0</v>
      </c>
      <c r="AM24" s="17">
        <f>VLOOKUP(B24,[1]año!$A$8:$M$47,11,FALSE)</f>
        <v>20082</v>
      </c>
      <c r="AN24" s="17">
        <f>VLOOKUP(B24,[1]año!$A$8:$M$47,12,FALSE)</f>
        <v>64588</v>
      </c>
      <c r="AO24" s="17">
        <f>VLOOKUP(B24,[1]año!$A$8:$M$47,13,FALSE)</f>
        <v>0</v>
      </c>
      <c r="AP24" s="17">
        <f t="shared" si="1"/>
        <v>120891</v>
      </c>
      <c r="AQ24" s="17">
        <f t="shared" si="2"/>
        <v>400630</v>
      </c>
      <c r="AR24" s="17">
        <f t="shared" si="3"/>
        <v>0</v>
      </c>
    </row>
    <row r="25" spans="2:44" x14ac:dyDescent="0.25">
      <c r="B25" s="5" t="s">
        <v>45</v>
      </c>
      <c r="C25" s="17">
        <v>17249</v>
      </c>
      <c r="D25" s="17">
        <v>70450</v>
      </c>
      <c r="E25" s="17">
        <v>194495049</v>
      </c>
      <c r="F25" s="17">
        <v>23002</v>
      </c>
      <c r="G25" s="17">
        <v>84554</v>
      </c>
      <c r="H25" s="17">
        <v>285420941</v>
      </c>
      <c r="I25" s="17">
        <v>25822</v>
      </c>
      <c r="J25" s="17">
        <v>92499</v>
      </c>
      <c r="K25" s="17">
        <v>312492372</v>
      </c>
      <c r="L25" s="17">
        <v>32740</v>
      </c>
      <c r="M25" s="17">
        <v>111234</v>
      </c>
      <c r="N25" s="17">
        <v>436123579</v>
      </c>
      <c r="O25" s="17">
        <v>33869</v>
      </c>
      <c r="P25" s="17">
        <v>117461</v>
      </c>
      <c r="Q25" s="17">
        <v>396181134</v>
      </c>
      <c r="R25" s="17">
        <v>29918</v>
      </c>
      <c r="S25" s="17">
        <v>111020</v>
      </c>
      <c r="T25" s="17">
        <v>314303897</v>
      </c>
      <c r="U25" s="17">
        <v>36325</v>
      </c>
      <c r="V25" s="17">
        <v>124967</v>
      </c>
      <c r="W25" s="17">
        <v>379561258</v>
      </c>
      <c r="X25" s="17">
        <v>37759</v>
      </c>
      <c r="Y25" s="17">
        <v>145027</v>
      </c>
      <c r="Z25" s="17">
        <v>325905270</v>
      </c>
      <c r="AA25" s="17">
        <v>40841</v>
      </c>
      <c r="AB25" s="17">
        <v>146643</v>
      </c>
      <c r="AC25" s="17">
        <v>347825547</v>
      </c>
      <c r="AD25" s="17">
        <v>39605</v>
      </c>
      <c r="AE25" s="17">
        <v>148263</v>
      </c>
      <c r="AF25" s="17">
        <v>307614602</v>
      </c>
      <c r="AG25" s="17">
        <v>56903</v>
      </c>
      <c r="AH25" s="17">
        <v>202108</v>
      </c>
      <c r="AI25" s="17">
        <v>381844952</v>
      </c>
      <c r="AJ25" s="17">
        <v>78446</v>
      </c>
      <c r="AK25" s="17">
        <v>293421</v>
      </c>
      <c r="AL25" s="17">
        <v>350638545</v>
      </c>
      <c r="AM25" s="17">
        <f>VLOOKUP(B25,[1]año!$A$8:$M$47,11,FALSE)</f>
        <v>78498</v>
      </c>
      <c r="AN25" s="17">
        <f>VLOOKUP(B25,[1]año!$A$8:$M$47,12,FALSE)</f>
        <v>295795</v>
      </c>
      <c r="AO25" s="17">
        <f>VLOOKUP(B25,[1]año!$A$8:$M$47,13,FALSE)</f>
        <v>400275609</v>
      </c>
      <c r="AP25" s="17">
        <f t="shared" si="1"/>
        <v>530977</v>
      </c>
      <c r="AQ25" s="17">
        <f t="shared" si="2"/>
        <v>1943442</v>
      </c>
      <c r="AR25" s="17">
        <f t="shared" si="3"/>
        <v>4432682755</v>
      </c>
    </row>
    <row r="26" spans="2:44" x14ac:dyDescent="0.25">
      <c r="B26" s="5" t="s">
        <v>46</v>
      </c>
      <c r="C26" s="17">
        <v>13372</v>
      </c>
      <c r="D26" s="17">
        <v>62205</v>
      </c>
      <c r="E26" s="17">
        <v>1000</v>
      </c>
      <c r="F26" s="17">
        <v>15606</v>
      </c>
      <c r="G26" s="17">
        <v>73287</v>
      </c>
      <c r="H26" s="17">
        <v>0</v>
      </c>
      <c r="I26" s="17">
        <v>17168</v>
      </c>
      <c r="J26" s="17">
        <v>78567</v>
      </c>
      <c r="K26" s="17">
        <v>0</v>
      </c>
      <c r="L26" s="17">
        <v>17799</v>
      </c>
      <c r="M26" s="17">
        <v>79931</v>
      </c>
      <c r="N26" s="17">
        <v>0</v>
      </c>
      <c r="O26" s="17">
        <v>18887</v>
      </c>
      <c r="P26" s="17">
        <v>79037</v>
      </c>
      <c r="Q26" s="17">
        <v>3600</v>
      </c>
      <c r="R26" s="17">
        <v>20897</v>
      </c>
      <c r="S26" s="17">
        <v>88019</v>
      </c>
      <c r="T26" s="17">
        <v>0</v>
      </c>
      <c r="U26" s="17">
        <v>30221</v>
      </c>
      <c r="V26" s="17">
        <v>124495</v>
      </c>
      <c r="W26" s="17">
        <v>1650</v>
      </c>
      <c r="X26" s="17">
        <v>35246</v>
      </c>
      <c r="Y26" s="17">
        <v>139145</v>
      </c>
      <c r="Z26" s="17">
        <v>0</v>
      </c>
      <c r="AA26" s="17">
        <v>40259</v>
      </c>
      <c r="AB26" s="17">
        <v>158492</v>
      </c>
      <c r="AC26" s="17">
        <v>124330</v>
      </c>
      <c r="AD26" s="17">
        <v>39480</v>
      </c>
      <c r="AE26" s="17">
        <v>155650</v>
      </c>
      <c r="AF26" s="17">
        <v>0</v>
      </c>
      <c r="AG26" s="17">
        <v>47787</v>
      </c>
      <c r="AH26" s="17">
        <v>185259</v>
      </c>
      <c r="AI26" s="17">
        <v>0</v>
      </c>
      <c r="AJ26" s="17">
        <v>64149</v>
      </c>
      <c r="AK26" s="17">
        <v>242665</v>
      </c>
      <c r="AL26" s="17">
        <v>0</v>
      </c>
      <c r="AM26" s="17">
        <f>VLOOKUP(B26,[1]año!$A$8:$M$47,11,FALSE)</f>
        <v>62431</v>
      </c>
      <c r="AN26" s="17">
        <f>VLOOKUP(B26,[1]año!$A$8:$M$47,12,FALSE)</f>
        <v>238198</v>
      </c>
      <c r="AO26" s="17">
        <f>VLOOKUP(B26,[1]año!$A$8:$M$47,13,FALSE)</f>
        <v>0</v>
      </c>
      <c r="AP26" s="17">
        <f t="shared" si="1"/>
        <v>423302</v>
      </c>
      <c r="AQ26" s="17">
        <f t="shared" si="2"/>
        <v>1704950</v>
      </c>
      <c r="AR26" s="17">
        <f t="shared" si="3"/>
        <v>130580</v>
      </c>
    </row>
    <row r="27" spans="2:44" x14ac:dyDescent="0.25">
      <c r="B27" s="4" t="s">
        <v>47</v>
      </c>
      <c r="C27" s="17">
        <v>243</v>
      </c>
      <c r="D27" s="17">
        <v>859</v>
      </c>
      <c r="E27" s="17">
        <v>0</v>
      </c>
      <c r="F27" s="17">
        <v>288</v>
      </c>
      <c r="G27" s="17">
        <v>1045</v>
      </c>
      <c r="H27" s="17">
        <v>0</v>
      </c>
      <c r="I27" s="17">
        <v>132</v>
      </c>
      <c r="J27" s="17">
        <v>518</v>
      </c>
      <c r="K27" s="17">
        <v>0</v>
      </c>
      <c r="L27" s="17">
        <v>339</v>
      </c>
      <c r="M27" s="17">
        <v>1171</v>
      </c>
      <c r="N27" s="17">
        <v>0</v>
      </c>
      <c r="O27" s="17">
        <v>132</v>
      </c>
      <c r="P27" s="17">
        <v>574</v>
      </c>
      <c r="Q27" s="17">
        <v>0</v>
      </c>
      <c r="R27" s="17">
        <v>245</v>
      </c>
      <c r="S27" s="17">
        <v>1003</v>
      </c>
      <c r="T27" s="17">
        <v>0</v>
      </c>
      <c r="U27" s="17">
        <v>328</v>
      </c>
      <c r="V27" s="17">
        <v>1184</v>
      </c>
      <c r="W27" s="17">
        <v>0</v>
      </c>
      <c r="X27" s="17">
        <v>548</v>
      </c>
      <c r="Y27" s="17">
        <v>1907</v>
      </c>
      <c r="Z27" s="17">
        <v>0</v>
      </c>
      <c r="AA27" s="17">
        <v>502</v>
      </c>
      <c r="AB27" s="17">
        <v>1659</v>
      </c>
      <c r="AC27" s="17">
        <v>0</v>
      </c>
      <c r="AD27" s="17">
        <v>527</v>
      </c>
      <c r="AE27" s="17">
        <v>1881</v>
      </c>
      <c r="AF27" s="17">
        <v>0</v>
      </c>
      <c r="AG27" s="17">
        <v>810</v>
      </c>
      <c r="AH27" s="17">
        <v>2798</v>
      </c>
      <c r="AI27" s="17">
        <v>0</v>
      </c>
      <c r="AJ27" s="17">
        <v>1598</v>
      </c>
      <c r="AK27" s="17">
        <v>5479</v>
      </c>
      <c r="AL27" s="17">
        <v>0</v>
      </c>
      <c r="AM27" s="17">
        <f>VLOOKUP(B27,[1]año!$A$8:$M$47,11,FALSE)</f>
        <v>1612</v>
      </c>
      <c r="AN27" s="17">
        <f>VLOOKUP(B27,[1]año!$A$8:$M$47,12,FALSE)</f>
        <v>5766</v>
      </c>
      <c r="AO27" s="17">
        <f>VLOOKUP(B27,[1]año!$A$8:$M$47,13,FALSE)</f>
        <v>0</v>
      </c>
      <c r="AP27" s="17">
        <f t="shared" si="1"/>
        <v>7304</v>
      </c>
      <c r="AQ27" s="17">
        <f t="shared" si="2"/>
        <v>25844</v>
      </c>
      <c r="AR27" s="17">
        <f t="shared" si="3"/>
        <v>0</v>
      </c>
    </row>
    <row r="28" spans="2:44" x14ac:dyDescent="0.25">
      <c r="B28" s="5" t="s">
        <v>48</v>
      </c>
      <c r="C28" s="17">
        <v>63720</v>
      </c>
      <c r="D28" s="17">
        <v>281708</v>
      </c>
      <c r="E28" s="17">
        <v>162009340</v>
      </c>
      <c r="F28" s="17">
        <v>67682</v>
      </c>
      <c r="G28" s="17">
        <v>309237</v>
      </c>
      <c r="H28" s="17">
        <v>133083403</v>
      </c>
      <c r="I28" s="17">
        <v>76503</v>
      </c>
      <c r="J28" s="17">
        <v>338414</v>
      </c>
      <c r="K28" s="17">
        <v>164966576</v>
      </c>
      <c r="L28" s="17">
        <v>83297</v>
      </c>
      <c r="M28" s="17">
        <v>357780</v>
      </c>
      <c r="N28" s="17">
        <v>157001970</v>
      </c>
      <c r="O28" s="17">
        <v>88194</v>
      </c>
      <c r="P28" s="17">
        <v>364634</v>
      </c>
      <c r="Q28" s="17">
        <v>113121705</v>
      </c>
      <c r="R28" s="17">
        <v>86699</v>
      </c>
      <c r="S28" s="17">
        <v>361721</v>
      </c>
      <c r="T28" s="17">
        <v>102774470</v>
      </c>
      <c r="U28" s="17">
        <v>74642</v>
      </c>
      <c r="V28" s="17">
        <v>305185</v>
      </c>
      <c r="W28" s="17">
        <v>58422959</v>
      </c>
      <c r="X28" s="17">
        <v>98863</v>
      </c>
      <c r="Y28" s="17">
        <v>388246</v>
      </c>
      <c r="Z28" s="17">
        <v>76897245</v>
      </c>
      <c r="AA28" s="17">
        <v>107048</v>
      </c>
      <c r="AB28" s="17">
        <v>406303</v>
      </c>
      <c r="AC28" s="17">
        <v>89929997</v>
      </c>
      <c r="AD28" s="17">
        <v>116718</v>
      </c>
      <c r="AE28" s="17">
        <v>452339</v>
      </c>
      <c r="AF28" s="17">
        <v>91172008</v>
      </c>
      <c r="AG28" s="17">
        <v>146803</v>
      </c>
      <c r="AH28" s="17">
        <v>548243</v>
      </c>
      <c r="AI28" s="17">
        <v>77003613</v>
      </c>
      <c r="AJ28" s="17">
        <v>183475</v>
      </c>
      <c r="AK28" s="17">
        <v>675600</v>
      </c>
      <c r="AL28" s="17">
        <v>74527863</v>
      </c>
      <c r="AM28" s="17">
        <f>VLOOKUP(B28,[1]año!$A$8:$M$47,11,FALSE)</f>
        <v>173040</v>
      </c>
      <c r="AN28" s="17">
        <f>VLOOKUP(B28,[1]año!$A$8:$M$47,12,FALSE)</f>
        <v>644391</v>
      </c>
      <c r="AO28" s="17">
        <f>VLOOKUP(B28,[1]año!$A$8:$M$47,13,FALSE)</f>
        <v>76914595.039999992</v>
      </c>
      <c r="AP28" s="17">
        <f t="shared" si="1"/>
        <v>1366684</v>
      </c>
      <c r="AQ28" s="17">
        <f t="shared" si="2"/>
        <v>5433801</v>
      </c>
      <c r="AR28" s="17">
        <f t="shared" si="3"/>
        <v>1377825744.04</v>
      </c>
    </row>
    <row r="29" spans="2:44" x14ac:dyDescent="0.25">
      <c r="B29" s="4" t="s">
        <v>16</v>
      </c>
      <c r="C29" s="17">
        <v>3399</v>
      </c>
      <c r="D29" s="17">
        <v>15473</v>
      </c>
      <c r="E29" s="17">
        <v>0</v>
      </c>
      <c r="F29" s="17">
        <v>2851</v>
      </c>
      <c r="G29" s="17">
        <v>13365</v>
      </c>
      <c r="H29" s="17">
        <v>0</v>
      </c>
      <c r="I29" s="17">
        <v>2516</v>
      </c>
      <c r="J29" s="17">
        <v>11588</v>
      </c>
      <c r="K29" s="17">
        <v>0</v>
      </c>
      <c r="L29" s="17">
        <v>3001</v>
      </c>
      <c r="M29" s="17">
        <v>12843</v>
      </c>
      <c r="N29" s="17">
        <v>0</v>
      </c>
      <c r="O29" s="17">
        <v>2604</v>
      </c>
      <c r="P29" s="17">
        <v>10808</v>
      </c>
      <c r="Q29" s="17">
        <v>0</v>
      </c>
      <c r="R29" s="17">
        <v>2905</v>
      </c>
      <c r="S29" s="17">
        <v>12378</v>
      </c>
      <c r="T29" s="17">
        <v>0</v>
      </c>
      <c r="U29" s="17">
        <v>3460</v>
      </c>
      <c r="V29" s="17">
        <v>14215</v>
      </c>
      <c r="W29" s="17">
        <v>350</v>
      </c>
      <c r="X29" s="17">
        <v>2781</v>
      </c>
      <c r="Y29" s="17">
        <v>11383</v>
      </c>
      <c r="Z29" s="17">
        <v>0</v>
      </c>
      <c r="AA29" s="17">
        <v>3695</v>
      </c>
      <c r="AB29" s="17">
        <v>14277</v>
      </c>
      <c r="AC29" s="17">
        <v>0</v>
      </c>
      <c r="AD29" s="17">
        <v>3619</v>
      </c>
      <c r="AE29" s="17">
        <v>14801</v>
      </c>
      <c r="AF29" s="17">
        <v>0</v>
      </c>
      <c r="AG29" s="17">
        <v>4449</v>
      </c>
      <c r="AH29" s="17">
        <v>16897</v>
      </c>
      <c r="AI29" s="17">
        <v>0</v>
      </c>
      <c r="AJ29" s="17">
        <v>5188</v>
      </c>
      <c r="AK29" s="17">
        <v>18641</v>
      </c>
      <c r="AL29" s="17">
        <v>0</v>
      </c>
      <c r="AM29" s="17">
        <f>VLOOKUP(B29,[1]año!$A$8:$M$47,11,FALSE)</f>
        <v>5081</v>
      </c>
      <c r="AN29" s="17">
        <f>VLOOKUP(B29,[1]año!$A$8:$M$47,12,FALSE)</f>
        <v>17777</v>
      </c>
      <c r="AO29" s="17">
        <f>VLOOKUP(B29,[1]año!$A$8:$M$47,13,FALSE)</f>
        <v>0</v>
      </c>
      <c r="AP29" s="17">
        <f t="shared" si="1"/>
        <v>45549</v>
      </c>
      <c r="AQ29" s="17">
        <f t="shared" si="2"/>
        <v>184446</v>
      </c>
      <c r="AR29" s="17">
        <f t="shared" si="3"/>
        <v>350</v>
      </c>
    </row>
    <row r="30" spans="2:44" x14ac:dyDescent="0.25">
      <c r="B30" s="5" t="s">
        <v>49</v>
      </c>
      <c r="C30" s="17">
        <v>382</v>
      </c>
      <c r="D30" s="17">
        <v>2349</v>
      </c>
      <c r="E30" s="17">
        <v>0</v>
      </c>
      <c r="F30" s="17">
        <v>275</v>
      </c>
      <c r="G30" s="17">
        <v>1257</v>
      </c>
      <c r="H30" s="17">
        <v>0</v>
      </c>
      <c r="I30" s="17">
        <v>345</v>
      </c>
      <c r="J30" s="17">
        <v>1477</v>
      </c>
      <c r="K30" s="17">
        <v>0</v>
      </c>
      <c r="L30" s="17">
        <v>310</v>
      </c>
      <c r="M30" s="17">
        <v>1615</v>
      </c>
      <c r="N30" s="17">
        <v>0</v>
      </c>
      <c r="O30" s="17">
        <v>382</v>
      </c>
      <c r="P30" s="17">
        <v>1578</v>
      </c>
      <c r="Q30" s="17">
        <v>0</v>
      </c>
      <c r="R30" s="17">
        <v>260</v>
      </c>
      <c r="S30" s="17">
        <v>1248</v>
      </c>
      <c r="T30" s="17">
        <v>0</v>
      </c>
      <c r="U30" s="17">
        <v>384</v>
      </c>
      <c r="V30" s="17">
        <v>1314</v>
      </c>
      <c r="W30" s="17">
        <v>0</v>
      </c>
      <c r="X30" s="17">
        <v>657</v>
      </c>
      <c r="Y30" s="17">
        <v>2086</v>
      </c>
      <c r="Z30" s="17">
        <v>0</v>
      </c>
      <c r="AA30" s="17">
        <v>558</v>
      </c>
      <c r="AB30" s="17">
        <v>1713</v>
      </c>
      <c r="AC30" s="17">
        <v>0</v>
      </c>
      <c r="AD30" s="17">
        <v>484</v>
      </c>
      <c r="AE30" s="17">
        <v>1559</v>
      </c>
      <c r="AF30" s="17">
        <v>0</v>
      </c>
      <c r="AG30" s="17">
        <v>640</v>
      </c>
      <c r="AH30" s="17">
        <v>2060</v>
      </c>
      <c r="AI30" s="17">
        <v>2000</v>
      </c>
      <c r="AJ30" s="17">
        <v>110</v>
      </c>
      <c r="AK30" s="17">
        <v>293</v>
      </c>
      <c r="AL30" s="17">
        <v>0</v>
      </c>
      <c r="AM30" s="17">
        <f>VLOOKUP(B30,[1]año!$A$8:$M$47,11,FALSE)</f>
        <v>1360</v>
      </c>
      <c r="AN30" s="17">
        <f>VLOOKUP(B30,[1]año!$A$8:$M$47,12,FALSE)</f>
        <v>4214</v>
      </c>
      <c r="AO30" s="17">
        <f>VLOOKUP(B30,[1]año!$A$8:$M$47,13,FALSE)</f>
        <v>13222</v>
      </c>
      <c r="AP30" s="17">
        <f t="shared" si="1"/>
        <v>6147</v>
      </c>
      <c r="AQ30" s="17">
        <f t="shared" si="2"/>
        <v>22763</v>
      </c>
      <c r="AR30" s="17">
        <f t="shared" si="3"/>
        <v>15222</v>
      </c>
    </row>
    <row r="31" spans="2:44" x14ac:dyDescent="0.25">
      <c r="B31" s="5" t="s">
        <v>50</v>
      </c>
      <c r="C31" s="17">
        <v>2108</v>
      </c>
      <c r="D31" s="17">
        <v>20416</v>
      </c>
      <c r="E31" s="17">
        <v>0</v>
      </c>
      <c r="F31" s="17">
        <v>2178</v>
      </c>
      <c r="G31" s="17">
        <v>21462</v>
      </c>
      <c r="H31" s="17">
        <v>0</v>
      </c>
      <c r="I31" s="17">
        <v>2086</v>
      </c>
      <c r="J31" s="17">
        <v>20970</v>
      </c>
      <c r="K31" s="17">
        <v>0</v>
      </c>
      <c r="L31" s="17">
        <v>1196</v>
      </c>
      <c r="M31" s="17">
        <v>14565</v>
      </c>
      <c r="N31" s="17">
        <v>0</v>
      </c>
      <c r="O31" s="17">
        <v>981</v>
      </c>
      <c r="P31" s="17">
        <v>13344</v>
      </c>
      <c r="Q31" s="17">
        <v>0</v>
      </c>
      <c r="R31" s="17">
        <v>1106</v>
      </c>
      <c r="S31" s="17">
        <v>12129</v>
      </c>
      <c r="T31" s="17">
        <v>0</v>
      </c>
      <c r="U31" s="17">
        <v>1173</v>
      </c>
      <c r="V31" s="17">
        <v>16689</v>
      </c>
      <c r="W31" s="17">
        <v>0</v>
      </c>
      <c r="X31" s="17">
        <v>983</v>
      </c>
      <c r="Y31" s="17">
        <v>10913</v>
      </c>
      <c r="Z31" s="17">
        <v>0</v>
      </c>
      <c r="AA31" s="17">
        <v>988</v>
      </c>
      <c r="AB31" s="17">
        <v>12242</v>
      </c>
      <c r="AC31" s="17">
        <v>0</v>
      </c>
      <c r="AD31" s="17">
        <v>1028</v>
      </c>
      <c r="AE31" s="17">
        <v>12491</v>
      </c>
      <c r="AF31" s="17">
        <v>79</v>
      </c>
      <c r="AG31" s="17">
        <v>857</v>
      </c>
      <c r="AH31" s="17">
        <v>10516</v>
      </c>
      <c r="AI31" s="17">
        <v>0</v>
      </c>
      <c r="AJ31" s="17">
        <v>1220</v>
      </c>
      <c r="AK31" s="17">
        <v>12102</v>
      </c>
      <c r="AL31" s="17">
        <v>0</v>
      </c>
      <c r="AM31" s="17">
        <f>VLOOKUP(B31,[1]año!$A$8:$M$47,11,FALSE)</f>
        <v>1148</v>
      </c>
      <c r="AN31" s="17">
        <f>VLOOKUP(B31,[1]año!$A$8:$M$47,12,FALSE)</f>
        <v>13129</v>
      </c>
      <c r="AO31" s="17">
        <f>VLOOKUP(B31,[1]año!$A$8:$M$47,13,FALSE)</f>
        <v>0</v>
      </c>
      <c r="AP31" s="17">
        <f t="shared" si="1"/>
        <v>17052</v>
      </c>
      <c r="AQ31" s="17">
        <f t="shared" si="2"/>
        <v>190968</v>
      </c>
      <c r="AR31" s="17">
        <f t="shared" si="3"/>
        <v>79</v>
      </c>
    </row>
    <row r="32" spans="2:44" x14ac:dyDescent="0.25">
      <c r="B32" s="5" t="s">
        <v>51</v>
      </c>
      <c r="C32" s="17">
        <v>10163</v>
      </c>
      <c r="D32" s="17">
        <v>33806</v>
      </c>
      <c r="E32" s="17">
        <v>183890</v>
      </c>
      <c r="F32" s="17">
        <v>12442</v>
      </c>
      <c r="G32" s="17">
        <v>41203</v>
      </c>
      <c r="H32" s="17">
        <v>443300</v>
      </c>
      <c r="I32" s="17">
        <v>15519</v>
      </c>
      <c r="J32" s="17">
        <v>48198</v>
      </c>
      <c r="K32" s="17">
        <v>838760</v>
      </c>
      <c r="L32" s="17">
        <v>17179</v>
      </c>
      <c r="M32" s="17">
        <v>53466</v>
      </c>
      <c r="N32" s="17">
        <v>6282450</v>
      </c>
      <c r="O32" s="17">
        <v>17742</v>
      </c>
      <c r="P32" s="17">
        <v>55405</v>
      </c>
      <c r="Q32" s="17">
        <v>4418390</v>
      </c>
      <c r="R32" s="17">
        <v>21768</v>
      </c>
      <c r="S32" s="17">
        <v>66604</v>
      </c>
      <c r="T32" s="17">
        <v>2195848</v>
      </c>
      <c r="U32" s="17">
        <v>22538</v>
      </c>
      <c r="V32" s="17">
        <v>67063</v>
      </c>
      <c r="W32" s="17">
        <v>2856519.2199999997</v>
      </c>
      <c r="X32" s="17">
        <v>23093</v>
      </c>
      <c r="Y32" s="17">
        <v>67590</v>
      </c>
      <c r="Z32" s="17">
        <v>4703473</v>
      </c>
      <c r="AA32" s="17">
        <v>24259</v>
      </c>
      <c r="AB32" s="17">
        <v>67885</v>
      </c>
      <c r="AC32" s="17">
        <v>4616003</v>
      </c>
      <c r="AD32" s="17">
        <v>23309</v>
      </c>
      <c r="AE32" s="17">
        <v>67302</v>
      </c>
      <c r="AF32" s="17">
        <v>2896206</v>
      </c>
      <c r="AG32" s="17">
        <v>24944</v>
      </c>
      <c r="AH32" s="17">
        <v>73108</v>
      </c>
      <c r="AI32" s="17">
        <v>1512718</v>
      </c>
      <c r="AJ32" s="17">
        <v>27953</v>
      </c>
      <c r="AK32" s="17">
        <v>83381</v>
      </c>
      <c r="AL32" s="17">
        <v>1791590</v>
      </c>
      <c r="AM32" s="17">
        <f>VLOOKUP(B32,[1]año!$A$8:$M$47,11,FALSE)</f>
        <v>28460</v>
      </c>
      <c r="AN32" s="17">
        <f>VLOOKUP(B32,[1]año!$A$8:$M$47,12,FALSE)</f>
        <v>86054</v>
      </c>
      <c r="AO32" s="17">
        <f>VLOOKUP(B32,[1]año!$A$8:$M$47,13,FALSE)</f>
        <v>2556012</v>
      </c>
      <c r="AP32" s="17">
        <f t="shared" si="1"/>
        <v>269369</v>
      </c>
      <c r="AQ32" s="17">
        <f t="shared" si="2"/>
        <v>811065</v>
      </c>
      <c r="AR32" s="17">
        <f t="shared" si="3"/>
        <v>35295159.219999999</v>
      </c>
    </row>
    <row r="33" spans="2:44" x14ac:dyDescent="0.25">
      <c r="B33" s="4" t="s">
        <v>17</v>
      </c>
      <c r="C33" s="17">
        <v>3579</v>
      </c>
      <c r="D33" s="17">
        <v>9639</v>
      </c>
      <c r="E33" s="17">
        <v>0</v>
      </c>
      <c r="F33" s="17">
        <v>5530</v>
      </c>
      <c r="G33" s="17">
        <v>13463</v>
      </c>
      <c r="H33" s="17">
        <v>5600</v>
      </c>
      <c r="I33" s="17">
        <v>5963</v>
      </c>
      <c r="J33" s="17">
        <v>16113</v>
      </c>
      <c r="K33" s="17">
        <v>0</v>
      </c>
      <c r="L33" s="17">
        <v>6308</v>
      </c>
      <c r="M33" s="17">
        <v>16456</v>
      </c>
      <c r="N33" s="17">
        <v>0</v>
      </c>
      <c r="O33" s="17">
        <v>4950</v>
      </c>
      <c r="P33" s="17">
        <v>14454</v>
      </c>
      <c r="Q33" s="17">
        <v>0</v>
      </c>
      <c r="R33" s="17">
        <v>6109</v>
      </c>
      <c r="S33" s="17">
        <v>16860</v>
      </c>
      <c r="T33" s="17">
        <v>25930</v>
      </c>
      <c r="U33" s="17">
        <v>7126</v>
      </c>
      <c r="V33" s="17">
        <v>18251</v>
      </c>
      <c r="W33" s="17">
        <v>31448</v>
      </c>
      <c r="X33" s="17">
        <v>6673</v>
      </c>
      <c r="Y33" s="17">
        <v>17382</v>
      </c>
      <c r="Z33" s="17">
        <v>0</v>
      </c>
      <c r="AA33" s="17">
        <v>6567</v>
      </c>
      <c r="AB33" s="17">
        <v>16075</v>
      </c>
      <c r="AC33" s="17">
        <v>0</v>
      </c>
      <c r="AD33" s="17">
        <v>6775</v>
      </c>
      <c r="AE33" s="17">
        <v>16381</v>
      </c>
      <c r="AF33" s="17">
        <v>0</v>
      </c>
      <c r="AG33" s="17">
        <v>7052</v>
      </c>
      <c r="AH33" s="17">
        <v>18169</v>
      </c>
      <c r="AI33" s="17">
        <v>0</v>
      </c>
      <c r="AJ33" s="17">
        <v>8206</v>
      </c>
      <c r="AK33" s="17">
        <v>22444</v>
      </c>
      <c r="AL33" s="17">
        <v>2500</v>
      </c>
      <c r="AM33" s="17">
        <f>VLOOKUP(B33,[1]año!$A$8:$M$47,11,FALSE)</f>
        <v>7756</v>
      </c>
      <c r="AN33" s="17">
        <f>VLOOKUP(B33,[1]año!$A$8:$M$47,12,FALSE)</f>
        <v>21021</v>
      </c>
      <c r="AO33" s="17">
        <f>VLOOKUP(B33,[1]año!$A$8:$M$47,13,FALSE)</f>
        <v>47100</v>
      </c>
      <c r="AP33" s="17">
        <f t="shared" si="1"/>
        <v>82594</v>
      </c>
      <c r="AQ33" s="17">
        <f t="shared" si="2"/>
        <v>216708</v>
      </c>
      <c r="AR33" s="17">
        <f t="shared" si="3"/>
        <v>112578</v>
      </c>
    </row>
    <row r="34" spans="2:44" x14ac:dyDescent="0.25">
      <c r="B34" s="4" t="s">
        <v>18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270</v>
      </c>
      <c r="J34" s="17">
        <v>851</v>
      </c>
      <c r="K34" s="17">
        <v>22450</v>
      </c>
      <c r="L34" s="17">
        <v>379</v>
      </c>
      <c r="M34" s="17">
        <v>1038</v>
      </c>
      <c r="N34" s="17">
        <v>34700</v>
      </c>
      <c r="O34" s="17">
        <v>315</v>
      </c>
      <c r="P34" s="17">
        <v>766</v>
      </c>
      <c r="Q34" s="17">
        <v>30085</v>
      </c>
      <c r="R34" s="17">
        <v>394</v>
      </c>
      <c r="S34" s="17">
        <v>937</v>
      </c>
      <c r="T34" s="17">
        <v>62460</v>
      </c>
      <c r="U34" s="17">
        <v>341</v>
      </c>
      <c r="V34" s="17">
        <v>880</v>
      </c>
      <c r="W34" s="17">
        <v>25000</v>
      </c>
      <c r="X34" s="17">
        <v>336</v>
      </c>
      <c r="Y34" s="17">
        <v>866</v>
      </c>
      <c r="Z34" s="17">
        <v>10400</v>
      </c>
      <c r="AA34" s="17">
        <v>349</v>
      </c>
      <c r="AB34" s="17">
        <v>1699</v>
      </c>
      <c r="AC34" s="17">
        <v>39896</v>
      </c>
      <c r="AD34" s="17">
        <v>420</v>
      </c>
      <c r="AE34" s="17">
        <v>1467</v>
      </c>
      <c r="AF34" s="17">
        <v>64497</v>
      </c>
      <c r="AG34" s="17">
        <v>486</v>
      </c>
      <c r="AH34" s="17">
        <v>1337</v>
      </c>
      <c r="AI34" s="17">
        <v>179809</v>
      </c>
      <c r="AJ34" s="17">
        <v>545</v>
      </c>
      <c r="AK34" s="17">
        <v>1487</v>
      </c>
      <c r="AL34" s="17">
        <v>160925</v>
      </c>
      <c r="AM34" s="17">
        <f>VLOOKUP(B34,[1]año!$A$8:$M$47,11,FALSE)</f>
        <v>405</v>
      </c>
      <c r="AN34" s="17">
        <f>VLOOKUP(B34,[1]año!$A$8:$M$47,12,FALSE)</f>
        <v>1119</v>
      </c>
      <c r="AO34" s="17">
        <f>VLOOKUP(B34,[1]año!$A$8:$M$47,13,FALSE)</f>
        <v>5870</v>
      </c>
      <c r="AP34" s="17">
        <f t="shared" si="1"/>
        <v>4240</v>
      </c>
      <c r="AQ34" s="17">
        <f t="shared" si="2"/>
        <v>12447</v>
      </c>
      <c r="AR34" s="17">
        <f t="shared" si="3"/>
        <v>636092</v>
      </c>
    </row>
    <row r="35" spans="2:44" x14ac:dyDescent="0.25">
      <c r="B35" s="5" t="s">
        <v>19</v>
      </c>
      <c r="C35" s="17">
        <v>3791</v>
      </c>
      <c r="D35" s="17">
        <v>15853</v>
      </c>
      <c r="E35" s="17">
        <v>875106</v>
      </c>
      <c r="F35" s="17">
        <v>4328</v>
      </c>
      <c r="G35" s="17">
        <v>17938</v>
      </c>
      <c r="H35" s="17">
        <v>451122</v>
      </c>
      <c r="I35" s="17">
        <v>5150</v>
      </c>
      <c r="J35" s="17">
        <v>20840</v>
      </c>
      <c r="K35" s="17">
        <v>4160213</v>
      </c>
      <c r="L35" s="17">
        <v>5056</v>
      </c>
      <c r="M35" s="17">
        <v>20942</v>
      </c>
      <c r="N35" s="17">
        <v>4728575</v>
      </c>
      <c r="O35" s="17">
        <v>4703</v>
      </c>
      <c r="P35" s="17">
        <v>20231</v>
      </c>
      <c r="Q35" s="17">
        <v>4636870</v>
      </c>
      <c r="R35" s="17">
        <v>5088</v>
      </c>
      <c r="S35" s="17">
        <v>21976</v>
      </c>
      <c r="T35" s="17">
        <v>7206721</v>
      </c>
      <c r="U35" s="17">
        <v>5851</v>
      </c>
      <c r="V35" s="17">
        <v>23513</v>
      </c>
      <c r="W35" s="17">
        <v>13873265</v>
      </c>
      <c r="X35" s="17">
        <v>6322</v>
      </c>
      <c r="Y35" s="17">
        <v>23409</v>
      </c>
      <c r="Z35" s="17">
        <v>22081856</v>
      </c>
      <c r="AA35" s="17">
        <v>7205</v>
      </c>
      <c r="AB35" s="17">
        <v>26836</v>
      </c>
      <c r="AC35" s="17">
        <v>22381525</v>
      </c>
      <c r="AD35" s="17">
        <v>5681</v>
      </c>
      <c r="AE35" s="17">
        <v>22967</v>
      </c>
      <c r="AF35" s="17">
        <v>13475833</v>
      </c>
      <c r="AG35" s="17">
        <v>6249</v>
      </c>
      <c r="AH35" s="17">
        <v>24085</v>
      </c>
      <c r="AI35" s="17">
        <v>9040174</v>
      </c>
      <c r="AJ35" s="17">
        <v>8058</v>
      </c>
      <c r="AK35" s="17">
        <v>30460</v>
      </c>
      <c r="AL35" s="17">
        <v>6675651</v>
      </c>
      <c r="AM35" s="17">
        <f>VLOOKUP(B35,[1]año!$A$8:$M$47,11,FALSE)</f>
        <v>7943</v>
      </c>
      <c r="AN35" s="17">
        <f>VLOOKUP(B35,[1]año!$A$8:$M$47,12,FALSE)</f>
        <v>29881</v>
      </c>
      <c r="AO35" s="17">
        <f>VLOOKUP(B35,[1]año!$A$8:$M$47,13,FALSE)</f>
        <v>3363429</v>
      </c>
      <c r="AP35" s="17">
        <f t="shared" si="1"/>
        <v>75425</v>
      </c>
      <c r="AQ35" s="17">
        <f t="shared" si="2"/>
        <v>298931</v>
      </c>
      <c r="AR35" s="17">
        <f t="shared" si="3"/>
        <v>112950340</v>
      </c>
    </row>
    <row r="36" spans="2:44" x14ac:dyDescent="0.25">
      <c r="B36" s="5" t="s">
        <v>20</v>
      </c>
      <c r="C36" s="17">
        <v>17307</v>
      </c>
      <c r="D36" s="17">
        <v>55218</v>
      </c>
      <c r="E36" s="17">
        <v>36576939</v>
      </c>
      <c r="F36" s="17">
        <v>23197</v>
      </c>
      <c r="G36" s="17">
        <v>70338</v>
      </c>
      <c r="H36" s="17">
        <v>35726088</v>
      </c>
      <c r="I36" s="17">
        <v>30250</v>
      </c>
      <c r="J36" s="17">
        <v>87993</v>
      </c>
      <c r="K36" s="17">
        <v>37727069</v>
      </c>
      <c r="L36" s="17">
        <v>29505</v>
      </c>
      <c r="M36" s="17">
        <v>86208</v>
      </c>
      <c r="N36" s="17">
        <v>4487585</v>
      </c>
      <c r="O36" s="17">
        <v>22698</v>
      </c>
      <c r="P36" s="17">
        <v>72601</v>
      </c>
      <c r="Q36" s="17">
        <v>4234752</v>
      </c>
      <c r="R36" s="17">
        <v>24938</v>
      </c>
      <c r="S36" s="17">
        <v>77918</v>
      </c>
      <c r="T36" s="17">
        <v>3544558</v>
      </c>
      <c r="U36" s="17">
        <v>27249</v>
      </c>
      <c r="V36" s="17">
        <v>87070</v>
      </c>
      <c r="W36" s="17">
        <v>2377946</v>
      </c>
      <c r="X36" s="17">
        <v>31520</v>
      </c>
      <c r="Y36" s="17">
        <v>96118</v>
      </c>
      <c r="Z36" s="17">
        <v>2185931</v>
      </c>
      <c r="AA36" s="17">
        <v>35163</v>
      </c>
      <c r="AB36" s="17">
        <v>102566</v>
      </c>
      <c r="AC36" s="17">
        <v>2711834</v>
      </c>
      <c r="AD36" s="17">
        <v>37531</v>
      </c>
      <c r="AE36" s="17">
        <v>107372</v>
      </c>
      <c r="AF36" s="17">
        <v>3371894</v>
      </c>
      <c r="AG36" s="17">
        <v>44857</v>
      </c>
      <c r="AH36" s="17">
        <v>130182</v>
      </c>
      <c r="AI36" s="17">
        <v>3828354</v>
      </c>
      <c r="AJ36" s="17">
        <v>49241</v>
      </c>
      <c r="AK36" s="17">
        <v>141696</v>
      </c>
      <c r="AL36" s="17">
        <v>6197160</v>
      </c>
      <c r="AM36" s="17">
        <f>VLOOKUP(B36,[1]año!$A$8:$M$47,11,FALSE)</f>
        <v>49521</v>
      </c>
      <c r="AN36" s="17">
        <f>VLOOKUP(B36,[1]año!$A$8:$M$47,12,FALSE)</f>
        <v>135699</v>
      </c>
      <c r="AO36" s="17">
        <f>VLOOKUP(B36,[1]año!$A$8:$M$47,13,FALSE)</f>
        <v>4263767</v>
      </c>
      <c r="AP36" s="17">
        <f t="shared" si="1"/>
        <v>422977</v>
      </c>
      <c r="AQ36" s="17">
        <f t="shared" si="2"/>
        <v>1250979</v>
      </c>
      <c r="AR36" s="17">
        <f t="shared" si="3"/>
        <v>147233877</v>
      </c>
    </row>
    <row r="37" spans="2:44" x14ac:dyDescent="0.25">
      <c r="B37" s="5" t="s">
        <v>21</v>
      </c>
      <c r="C37" s="17">
        <v>4662</v>
      </c>
      <c r="D37" s="17">
        <v>17704</v>
      </c>
      <c r="E37" s="17">
        <v>57462637</v>
      </c>
      <c r="F37" s="17">
        <v>5904</v>
      </c>
      <c r="G37" s="17">
        <v>22311</v>
      </c>
      <c r="H37" s="17">
        <v>65731538</v>
      </c>
      <c r="I37" s="17">
        <v>7118</v>
      </c>
      <c r="J37" s="17">
        <v>26021</v>
      </c>
      <c r="K37" s="17">
        <v>84664308</v>
      </c>
      <c r="L37" s="17">
        <v>5214</v>
      </c>
      <c r="M37" s="17">
        <v>18144</v>
      </c>
      <c r="N37" s="17">
        <v>61832733</v>
      </c>
      <c r="O37" s="17">
        <v>6364</v>
      </c>
      <c r="P37" s="17">
        <v>17917</v>
      </c>
      <c r="Q37" s="17">
        <v>70456757</v>
      </c>
      <c r="R37" s="17">
        <v>6551</v>
      </c>
      <c r="S37" s="17">
        <v>16685</v>
      </c>
      <c r="T37" s="17">
        <v>78065823</v>
      </c>
      <c r="U37" s="17">
        <v>6857</v>
      </c>
      <c r="V37" s="17">
        <v>15832</v>
      </c>
      <c r="W37" s="17">
        <v>83222562</v>
      </c>
      <c r="X37" s="17">
        <v>7361</v>
      </c>
      <c r="Y37" s="17">
        <v>16102</v>
      </c>
      <c r="Z37" s="17">
        <v>85089429</v>
      </c>
      <c r="AA37" s="17">
        <v>8566</v>
      </c>
      <c r="AB37" s="17">
        <v>16960</v>
      </c>
      <c r="AC37" s="17">
        <v>95962941</v>
      </c>
      <c r="AD37" s="17">
        <v>8930</v>
      </c>
      <c r="AE37" s="17">
        <v>18212</v>
      </c>
      <c r="AF37" s="17">
        <v>95856776</v>
      </c>
      <c r="AG37" s="17">
        <v>12431</v>
      </c>
      <c r="AH37" s="17">
        <v>27544</v>
      </c>
      <c r="AI37" s="17">
        <v>102884744</v>
      </c>
      <c r="AJ37" s="17">
        <v>17311</v>
      </c>
      <c r="AK37" s="17">
        <v>41264</v>
      </c>
      <c r="AL37" s="17">
        <v>104930996</v>
      </c>
      <c r="AM37" s="17">
        <f>VLOOKUP(B37,[1]año!$A$8:$M$47,11,FALSE)</f>
        <v>16649</v>
      </c>
      <c r="AN37" s="17">
        <f>VLOOKUP(B37,[1]año!$A$8:$M$47,12,FALSE)</f>
        <v>40232</v>
      </c>
      <c r="AO37" s="17">
        <f>VLOOKUP(B37,[1]año!$A$8:$M$47,13,FALSE)</f>
        <v>95088435.260000005</v>
      </c>
      <c r="AP37" s="17">
        <f t="shared" si="1"/>
        <v>113918</v>
      </c>
      <c r="AQ37" s="17">
        <f t="shared" si="2"/>
        <v>294928</v>
      </c>
      <c r="AR37" s="17">
        <f t="shared" si="3"/>
        <v>1081249679.26</v>
      </c>
    </row>
    <row r="38" spans="2:44" x14ac:dyDescent="0.25">
      <c r="B38" s="4" t="s">
        <v>22</v>
      </c>
      <c r="C38" s="17">
        <v>57</v>
      </c>
      <c r="D38" s="17">
        <v>167</v>
      </c>
      <c r="E38" s="17">
        <v>0</v>
      </c>
      <c r="F38" s="17">
        <v>48</v>
      </c>
      <c r="G38" s="17">
        <v>135</v>
      </c>
      <c r="H38" s="17">
        <v>0</v>
      </c>
      <c r="I38" s="17">
        <v>47</v>
      </c>
      <c r="J38" s="17">
        <v>152</v>
      </c>
      <c r="K38" s="17">
        <v>0</v>
      </c>
      <c r="L38" s="17">
        <v>47</v>
      </c>
      <c r="M38" s="17">
        <v>151</v>
      </c>
      <c r="N38" s="17">
        <v>0</v>
      </c>
      <c r="O38" s="17">
        <v>94</v>
      </c>
      <c r="P38" s="17">
        <v>256</v>
      </c>
      <c r="Q38" s="17">
        <v>0</v>
      </c>
      <c r="R38" s="17">
        <v>136</v>
      </c>
      <c r="S38" s="17">
        <v>443</v>
      </c>
      <c r="T38" s="17">
        <v>0</v>
      </c>
      <c r="U38" s="17">
        <v>141</v>
      </c>
      <c r="V38" s="17">
        <v>386</v>
      </c>
      <c r="W38" s="17">
        <v>0</v>
      </c>
      <c r="X38" s="17">
        <v>192</v>
      </c>
      <c r="Y38" s="17">
        <v>538</v>
      </c>
      <c r="Z38" s="17">
        <v>1800</v>
      </c>
      <c r="AA38" s="17">
        <v>163</v>
      </c>
      <c r="AB38" s="17">
        <v>498</v>
      </c>
      <c r="AC38" s="17">
        <v>10800</v>
      </c>
      <c r="AD38" s="17">
        <v>179</v>
      </c>
      <c r="AE38" s="17">
        <v>533</v>
      </c>
      <c r="AF38" s="17">
        <v>0</v>
      </c>
      <c r="AG38" s="17">
        <v>172</v>
      </c>
      <c r="AH38" s="17">
        <v>506</v>
      </c>
      <c r="AI38" s="17">
        <v>0</v>
      </c>
      <c r="AJ38" s="17">
        <v>197</v>
      </c>
      <c r="AK38" s="17">
        <v>549</v>
      </c>
      <c r="AL38" s="17">
        <v>0</v>
      </c>
      <c r="AM38" s="17">
        <f>VLOOKUP(B38,[1]año!$A$8:$M$47,11,FALSE)</f>
        <v>179</v>
      </c>
      <c r="AN38" s="17">
        <f>VLOOKUP(B38,[1]año!$A$8:$M$47,12,FALSE)</f>
        <v>438</v>
      </c>
      <c r="AO38" s="17">
        <f>VLOOKUP(B38,[1]año!$A$8:$M$47,13,FALSE)</f>
        <v>0</v>
      </c>
      <c r="AP38" s="17">
        <f t="shared" si="1"/>
        <v>1652</v>
      </c>
      <c r="AQ38" s="17">
        <f t="shared" si="2"/>
        <v>4752</v>
      </c>
      <c r="AR38" s="17">
        <f t="shared" si="3"/>
        <v>12600</v>
      </c>
    </row>
    <row r="39" spans="2:44" x14ac:dyDescent="0.25">
      <c r="B39" s="4" t="s">
        <v>23</v>
      </c>
      <c r="C39" s="17">
        <v>46</v>
      </c>
      <c r="D39" s="17">
        <v>229</v>
      </c>
      <c r="E39" s="17">
        <v>0</v>
      </c>
      <c r="F39" s="17">
        <v>26</v>
      </c>
      <c r="G39" s="17">
        <v>89</v>
      </c>
      <c r="H39" s="17">
        <v>0</v>
      </c>
      <c r="I39" s="17">
        <v>65</v>
      </c>
      <c r="J39" s="17">
        <v>241</v>
      </c>
      <c r="K39" s="17">
        <v>0</v>
      </c>
      <c r="L39" s="17">
        <v>48</v>
      </c>
      <c r="M39" s="17">
        <v>163</v>
      </c>
      <c r="N39" s="17">
        <v>0</v>
      </c>
      <c r="O39" s="17">
        <v>63</v>
      </c>
      <c r="P39" s="17">
        <v>231</v>
      </c>
      <c r="Q39" s="17">
        <v>0</v>
      </c>
      <c r="R39" s="17">
        <v>60</v>
      </c>
      <c r="S39" s="17">
        <v>253</v>
      </c>
      <c r="T39" s="17">
        <v>0</v>
      </c>
      <c r="U39" s="17">
        <v>106</v>
      </c>
      <c r="V39" s="17">
        <v>378</v>
      </c>
      <c r="W39" s="17">
        <v>0</v>
      </c>
      <c r="X39" s="17">
        <v>135</v>
      </c>
      <c r="Y39" s="17">
        <v>453</v>
      </c>
      <c r="Z39" s="17">
        <v>0</v>
      </c>
      <c r="AA39" s="17">
        <v>160</v>
      </c>
      <c r="AB39" s="17">
        <v>466</v>
      </c>
      <c r="AC39" s="17">
        <v>0</v>
      </c>
      <c r="AD39" s="17">
        <v>161</v>
      </c>
      <c r="AE39" s="17">
        <v>476</v>
      </c>
      <c r="AF39" s="17">
        <v>0</v>
      </c>
      <c r="AG39" s="17">
        <v>221</v>
      </c>
      <c r="AH39" s="17">
        <v>739</v>
      </c>
      <c r="AI39" s="17">
        <v>0</v>
      </c>
      <c r="AJ39" s="17">
        <v>270</v>
      </c>
      <c r="AK39" s="17">
        <v>527</v>
      </c>
      <c r="AL39" s="17">
        <v>0</v>
      </c>
      <c r="AM39" s="17">
        <f>VLOOKUP(B39,[1]año!$A$8:$M$47,11,FALSE)</f>
        <v>162</v>
      </c>
      <c r="AN39" s="17">
        <f>VLOOKUP(B39,[1]año!$A$8:$M$47,12,FALSE)</f>
        <v>382</v>
      </c>
      <c r="AO39" s="17">
        <f>VLOOKUP(B39,[1]año!$A$8:$M$47,13,FALSE)</f>
        <v>0</v>
      </c>
      <c r="AP39" s="17">
        <f t="shared" si="1"/>
        <v>1523</v>
      </c>
      <c r="AQ39" s="17">
        <f t="shared" si="2"/>
        <v>4627</v>
      </c>
      <c r="AR39" s="17">
        <f t="shared" si="3"/>
        <v>0</v>
      </c>
    </row>
    <row r="40" spans="2:44" x14ac:dyDescent="0.25">
      <c r="B40" s="4" t="s">
        <v>24</v>
      </c>
      <c r="C40" s="17">
        <v>1796</v>
      </c>
      <c r="D40" s="17">
        <v>5295</v>
      </c>
      <c r="E40" s="17">
        <v>0</v>
      </c>
      <c r="F40" s="17">
        <v>2843</v>
      </c>
      <c r="G40" s="17">
        <v>8754</v>
      </c>
      <c r="H40" s="17">
        <v>0</v>
      </c>
      <c r="I40" s="17">
        <v>4033</v>
      </c>
      <c r="J40" s="17">
        <v>14034</v>
      </c>
      <c r="K40" s="17">
        <v>0</v>
      </c>
      <c r="L40" s="17">
        <v>4318</v>
      </c>
      <c r="M40" s="17">
        <v>13157</v>
      </c>
      <c r="N40" s="17">
        <v>2000</v>
      </c>
      <c r="O40" s="17">
        <v>3195</v>
      </c>
      <c r="P40" s="17">
        <v>8873</v>
      </c>
      <c r="Q40" s="17">
        <v>0</v>
      </c>
      <c r="R40" s="17">
        <v>3480</v>
      </c>
      <c r="S40" s="17">
        <v>9514</v>
      </c>
      <c r="T40" s="17">
        <v>0</v>
      </c>
      <c r="U40" s="17">
        <v>3716</v>
      </c>
      <c r="V40" s="17">
        <v>10383</v>
      </c>
      <c r="W40" s="17">
        <v>0</v>
      </c>
      <c r="X40" s="17">
        <v>2622</v>
      </c>
      <c r="Y40" s="17">
        <v>7400</v>
      </c>
      <c r="Z40" s="17">
        <v>0</v>
      </c>
      <c r="AA40" s="17">
        <v>2420</v>
      </c>
      <c r="AB40" s="17">
        <v>7019</v>
      </c>
      <c r="AC40" s="17">
        <v>0</v>
      </c>
      <c r="AD40" s="17">
        <v>2378</v>
      </c>
      <c r="AE40" s="17">
        <v>6787</v>
      </c>
      <c r="AF40" s="17">
        <v>0</v>
      </c>
      <c r="AG40" s="17">
        <v>2873</v>
      </c>
      <c r="AH40" s="17">
        <v>8215</v>
      </c>
      <c r="AI40" s="17">
        <v>0</v>
      </c>
      <c r="AJ40" s="17">
        <v>3088</v>
      </c>
      <c r="AK40" s="17">
        <v>8695</v>
      </c>
      <c r="AL40" s="17">
        <v>0</v>
      </c>
      <c r="AM40" s="17">
        <f>VLOOKUP(B40,[1]año!$A$8:$M$47,11,FALSE)</f>
        <v>3235</v>
      </c>
      <c r="AN40" s="17">
        <f>VLOOKUP(B40,[1]año!$A$8:$M$47,12,FALSE)</f>
        <v>9264</v>
      </c>
      <c r="AO40" s="17">
        <f>VLOOKUP(B40,[1]año!$A$8:$M$47,13,FALSE)</f>
        <v>0</v>
      </c>
      <c r="AP40" s="17">
        <f t="shared" si="1"/>
        <v>39997</v>
      </c>
      <c r="AQ40" s="17">
        <f t="shared" si="2"/>
        <v>117390</v>
      </c>
      <c r="AR40" s="17">
        <f t="shared" si="3"/>
        <v>2000</v>
      </c>
    </row>
    <row r="41" spans="2:44" x14ac:dyDescent="0.25">
      <c r="B41" s="4" t="s">
        <v>25</v>
      </c>
      <c r="C41" s="17">
        <v>346</v>
      </c>
      <c r="D41" s="17">
        <v>1092</v>
      </c>
      <c r="E41" s="17">
        <v>0</v>
      </c>
      <c r="F41" s="17">
        <v>339</v>
      </c>
      <c r="G41" s="17">
        <v>1112</v>
      </c>
      <c r="H41" s="17">
        <v>0</v>
      </c>
      <c r="I41" s="17">
        <v>409</v>
      </c>
      <c r="J41" s="17">
        <v>1155</v>
      </c>
      <c r="K41" s="17">
        <v>0</v>
      </c>
      <c r="L41" s="17">
        <v>391</v>
      </c>
      <c r="M41" s="17">
        <v>1121</v>
      </c>
      <c r="N41" s="17">
        <v>0</v>
      </c>
      <c r="O41" s="17">
        <v>466</v>
      </c>
      <c r="P41" s="17">
        <v>1278</v>
      </c>
      <c r="Q41" s="17">
        <v>0</v>
      </c>
      <c r="R41" s="17">
        <v>484</v>
      </c>
      <c r="S41" s="17">
        <v>1196</v>
      </c>
      <c r="T41" s="17">
        <v>0</v>
      </c>
      <c r="U41" s="17">
        <v>489</v>
      </c>
      <c r="V41" s="17">
        <v>1298</v>
      </c>
      <c r="W41" s="17">
        <v>0</v>
      </c>
      <c r="X41" s="17">
        <v>507</v>
      </c>
      <c r="Y41" s="17">
        <v>1457</v>
      </c>
      <c r="Z41" s="17">
        <v>0</v>
      </c>
      <c r="AA41" s="17">
        <v>496</v>
      </c>
      <c r="AB41" s="17">
        <v>1323</v>
      </c>
      <c r="AC41" s="17">
        <v>0</v>
      </c>
      <c r="AD41" s="17">
        <v>574</v>
      </c>
      <c r="AE41" s="17">
        <v>1629</v>
      </c>
      <c r="AF41" s="17">
        <v>0</v>
      </c>
      <c r="AG41" s="17">
        <v>651</v>
      </c>
      <c r="AH41" s="17">
        <v>1756</v>
      </c>
      <c r="AI41" s="17">
        <v>0</v>
      </c>
      <c r="AJ41" s="17">
        <v>779</v>
      </c>
      <c r="AK41" s="17">
        <v>2095</v>
      </c>
      <c r="AL41" s="17">
        <v>0</v>
      </c>
      <c r="AM41" s="17">
        <f>VLOOKUP(B41,[1]año!$A$8:$M$47,11,FALSE)</f>
        <v>847</v>
      </c>
      <c r="AN41" s="17">
        <f>VLOOKUP(B41,[1]año!$A$8:$M$47,12,FALSE)</f>
        <v>2351</v>
      </c>
      <c r="AO41" s="17">
        <f>VLOOKUP(B41,[1]año!$A$8:$M$47,13,FALSE)</f>
        <v>0</v>
      </c>
      <c r="AP41" s="17">
        <f t="shared" si="1"/>
        <v>6778</v>
      </c>
      <c r="AQ41" s="17">
        <f t="shared" si="2"/>
        <v>18863</v>
      </c>
      <c r="AR41" s="17">
        <f t="shared" si="3"/>
        <v>0</v>
      </c>
    </row>
    <row r="42" spans="2:44" x14ac:dyDescent="0.25">
      <c r="B42" s="18" t="s">
        <v>26</v>
      </c>
      <c r="C42" s="17">
        <v>420</v>
      </c>
      <c r="D42" s="17">
        <v>1364</v>
      </c>
      <c r="E42" s="17">
        <v>0</v>
      </c>
      <c r="F42" s="17">
        <v>456</v>
      </c>
      <c r="G42" s="17">
        <v>1440</v>
      </c>
      <c r="H42" s="17">
        <v>0</v>
      </c>
      <c r="I42" s="17">
        <v>608</v>
      </c>
      <c r="J42" s="17">
        <v>2025</v>
      </c>
      <c r="K42" s="17">
        <v>0</v>
      </c>
      <c r="L42" s="17">
        <v>646</v>
      </c>
      <c r="M42" s="17">
        <v>2032</v>
      </c>
      <c r="N42" s="17">
        <v>0</v>
      </c>
      <c r="O42" s="17">
        <v>735</v>
      </c>
      <c r="P42" s="17">
        <v>2246</v>
      </c>
      <c r="Q42" s="17">
        <v>0</v>
      </c>
      <c r="R42" s="17">
        <v>718</v>
      </c>
      <c r="S42" s="17">
        <v>2216</v>
      </c>
      <c r="T42" s="17">
        <v>0</v>
      </c>
      <c r="U42" s="17">
        <v>828</v>
      </c>
      <c r="V42" s="17">
        <v>2529</v>
      </c>
      <c r="W42" s="17">
        <v>0</v>
      </c>
      <c r="X42" s="17">
        <v>905</v>
      </c>
      <c r="Y42" s="17">
        <v>2747</v>
      </c>
      <c r="Z42" s="17">
        <v>0</v>
      </c>
      <c r="AA42" s="17">
        <v>842</v>
      </c>
      <c r="AB42" s="17">
        <v>2600</v>
      </c>
      <c r="AC42" s="17">
        <v>0</v>
      </c>
      <c r="AD42" s="17">
        <v>1050</v>
      </c>
      <c r="AE42" s="17">
        <v>3286</v>
      </c>
      <c r="AF42" s="17">
        <v>0</v>
      </c>
      <c r="AG42" s="17">
        <v>1440</v>
      </c>
      <c r="AH42" s="17">
        <v>4540</v>
      </c>
      <c r="AI42" s="17">
        <v>0</v>
      </c>
      <c r="AJ42" s="17">
        <v>1419</v>
      </c>
      <c r="AK42" s="17">
        <v>4302</v>
      </c>
      <c r="AL42" s="17">
        <v>0</v>
      </c>
      <c r="AM42" s="17">
        <f>VLOOKUP(B42,[1]año!$A$8:$M$47,11,FALSE)</f>
        <v>1239</v>
      </c>
      <c r="AN42" s="17">
        <f>VLOOKUP(B42,[1]año!$A$8:$M$47,12,FALSE)</f>
        <v>3727</v>
      </c>
      <c r="AO42" s="17">
        <f>VLOOKUP(B42,[1]año!$A$8:$M$47,13,FALSE)</f>
        <v>0</v>
      </c>
      <c r="AP42" s="17">
        <f t="shared" si="1"/>
        <v>11306</v>
      </c>
      <c r="AQ42" s="17">
        <f t="shared" si="2"/>
        <v>35054</v>
      </c>
      <c r="AR42" s="17">
        <f t="shared" si="3"/>
        <v>0</v>
      </c>
    </row>
    <row r="43" spans="2:44" x14ac:dyDescent="0.25">
      <c r="B43" s="18" t="s">
        <v>52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2</v>
      </c>
      <c r="P43" s="17">
        <v>2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  <c r="AE43" s="17">
        <v>0</v>
      </c>
      <c r="AF43" s="17">
        <v>0</v>
      </c>
      <c r="AG43" s="17">
        <v>0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2">
        <v>0</v>
      </c>
      <c r="AN43" s="2">
        <v>0</v>
      </c>
      <c r="AO43" s="2">
        <v>0</v>
      </c>
      <c r="AP43" s="17">
        <f t="shared" si="1"/>
        <v>2</v>
      </c>
      <c r="AQ43" s="17">
        <f t="shared" si="2"/>
        <v>2</v>
      </c>
      <c r="AR43" s="17">
        <f t="shared" si="3"/>
        <v>0</v>
      </c>
    </row>
    <row r="44" spans="2:44" x14ac:dyDescent="0.25">
      <c r="B44" s="4" t="s">
        <v>27</v>
      </c>
      <c r="C44" s="17">
        <v>888</v>
      </c>
      <c r="D44" s="17">
        <v>3147</v>
      </c>
      <c r="E44" s="17">
        <v>0</v>
      </c>
      <c r="F44" s="17">
        <v>895</v>
      </c>
      <c r="G44" s="17">
        <v>2983</v>
      </c>
      <c r="H44" s="17">
        <v>0</v>
      </c>
      <c r="I44" s="17">
        <v>1180</v>
      </c>
      <c r="J44" s="17">
        <v>3633</v>
      </c>
      <c r="K44" s="17">
        <v>0</v>
      </c>
      <c r="L44" s="17">
        <v>1208</v>
      </c>
      <c r="M44" s="17">
        <v>4066</v>
      </c>
      <c r="N44" s="17">
        <v>0</v>
      </c>
      <c r="O44" s="17">
        <v>1569</v>
      </c>
      <c r="P44" s="17">
        <v>4991</v>
      </c>
      <c r="Q44" s="17">
        <v>0</v>
      </c>
      <c r="R44" s="17">
        <v>1692</v>
      </c>
      <c r="S44" s="17">
        <v>5278</v>
      </c>
      <c r="T44" s="17">
        <v>0</v>
      </c>
      <c r="U44" s="17">
        <v>1857</v>
      </c>
      <c r="V44" s="17">
        <v>5943</v>
      </c>
      <c r="W44" s="17">
        <v>0</v>
      </c>
      <c r="X44" s="17">
        <v>2109</v>
      </c>
      <c r="Y44" s="17">
        <v>6372</v>
      </c>
      <c r="Z44" s="17">
        <v>0</v>
      </c>
      <c r="AA44" s="17">
        <v>2074</v>
      </c>
      <c r="AB44" s="17">
        <v>6399</v>
      </c>
      <c r="AC44" s="17">
        <v>0</v>
      </c>
      <c r="AD44" s="17">
        <v>2105</v>
      </c>
      <c r="AE44" s="17">
        <v>6570</v>
      </c>
      <c r="AF44" s="17">
        <v>0</v>
      </c>
      <c r="AG44" s="17">
        <v>2484</v>
      </c>
      <c r="AH44" s="17">
        <v>7647</v>
      </c>
      <c r="AI44" s="17">
        <v>0</v>
      </c>
      <c r="AJ44" s="17">
        <v>2033</v>
      </c>
      <c r="AK44" s="17">
        <v>6116</v>
      </c>
      <c r="AL44" s="17">
        <v>0</v>
      </c>
      <c r="AM44" s="17">
        <f>VLOOKUP(B44,[1]año!$A$8:$M$47,11,FALSE)</f>
        <v>1922</v>
      </c>
      <c r="AN44" s="17">
        <f>VLOOKUP(B44,[1]año!$A$8:$M$47,12,FALSE)</f>
        <v>5669</v>
      </c>
      <c r="AO44" s="17">
        <f>VLOOKUP(B44,[1]año!$A$8:$M$47,13,FALSE)</f>
        <v>0</v>
      </c>
      <c r="AP44" s="17">
        <f t="shared" si="1"/>
        <v>22016</v>
      </c>
      <c r="AQ44" s="17">
        <f t="shared" si="2"/>
        <v>68814</v>
      </c>
      <c r="AR44" s="17">
        <f t="shared" si="3"/>
        <v>0</v>
      </c>
    </row>
    <row r="45" spans="2:44" x14ac:dyDescent="0.25">
      <c r="B45" s="5" t="s">
        <v>53</v>
      </c>
      <c r="C45" s="17">
        <v>69699</v>
      </c>
      <c r="D45" s="17">
        <v>203122</v>
      </c>
      <c r="E45" s="17">
        <v>0</v>
      </c>
      <c r="F45" s="17">
        <v>83769</v>
      </c>
      <c r="G45" s="17">
        <v>234812</v>
      </c>
      <c r="H45" s="17">
        <v>0</v>
      </c>
      <c r="I45" s="17">
        <v>92490</v>
      </c>
      <c r="J45" s="17">
        <v>254366</v>
      </c>
      <c r="K45" s="17">
        <v>0</v>
      </c>
      <c r="L45" s="17">
        <v>84966</v>
      </c>
      <c r="M45" s="17">
        <v>234628</v>
      </c>
      <c r="N45" s="17">
        <v>2966460</v>
      </c>
      <c r="O45" s="17">
        <v>64698</v>
      </c>
      <c r="P45" s="17">
        <v>188464</v>
      </c>
      <c r="Q45" s="17">
        <v>8280056</v>
      </c>
      <c r="R45" s="17">
        <v>84012</v>
      </c>
      <c r="S45" s="17">
        <v>236116</v>
      </c>
      <c r="T45" s="17">
        <v>6794323</v>
      </c>
      <c r="U45" s="17">
        <v>84364</v>
      </c>
      <c r="V45" s="17">
        <v>234086</v>
      </c>
      <c r="W45" s="17">
        <v>4960518</v>
      </c>
      <c r="X45" s="17">
        <v>94763</v>
      </c>
      <c r="Y45" s="17">
        <v>260216</v>
      </c>
      <c r="Z45" s="17">
        <v>7354722</v>
      </c>
      <c r="AA45" s="17">
        <v>107440</v>
      </c>
      <c r="AB45" s="17">
        <v>282712</v>
      </c>
      <c r="AC45" s="17">
        <v>12115446</v>
      </c>
      <c r="AD45" s="17">
        <v>107805</v>
      </c>
      <c r="AE45" s="17">
        <v>276649</v>
      </c>
      <c r="AF45" s="17">
        <v>10640225</v>
      </c>
      <c r="AG45" s="17">
        <v>102407</v>
      </c>
      <c r="AH45" s="17">
        <v>284864</v>
      </c>
      <c r="AI45" s="17">
        <v>10673382</v>
      </c>
      <c r="AJ45" s="17">
        <v>84379</v>
      </c>
      <c r="AK45" s="17">
        <v>249275</v>
      </c>
      <c r="AL45" s="17">
        <v>9427899</v>
      </c>
      <c r="AM45" s="17">
        <f>VLOOKUP(B45,[1]año!$A$8:$M$47,11,FALSE)</f>
        <v>75156</v>
      </c>
      <c r="AN45" s="17">
        <f>VLOOKUP(B45,[1]año!$A$8:$M$47,12,FALSE)</f>
        <v>207184</v>
      </c>
      <c r="AO45" s="17">
        <f>VLOOKUP(B45,[1]año!$A$8:$M$47,13,FALSE)</f>
        <v>4869934</v>
      </c>
      <c r="AP45" s="17">
        <f t="shared" si="1"/>
        <v>1135948</v>
      </c>
      <c r="AQ45" s="17">
        <f t="shared" si="2"/>
        <v>3146494</v>
      </c>
      <c r="AR45" s="17">
        <f t="shared" si="3"/>
        <v>78082965</v>
      </c>
    </row>
    <row r="46" spans="2:44" x14ac:dyDescent="0.25">
      <c r="B46" s="5" t="s">
        <v>28</v>
      </c>
      <c r="C46" s="17">
        <v>66852</v>
      </c>
      <c r="D46" s="17">
        <v>216469</v>
      </c>
      <c r="E46" s="17">
        <v>398153290</v>
      </c>
      <c r="F46" s="17">
        <v>80868</v>
      </c>
      <c r="G46" s="17">
        <v>262345</v>
      </c>
      <c r="H46" s="17">
        <v>433427319</v>
      </c>
      <c r="I46" s="17">
        <v>96617</v>
      </c>
      <c r="J46" s="17">
        <v>309318</v>
      </c>
      <c r="K46" s="17">
        <v>546369581</v>
      </c>
      <c r="L46" s="17">
        <v>104322</v>
      </c>
      <c r="M46" s="17">
        <v>333418</v>
      </c>
      <c r="N46" s="17">
        <v>546351157</v>
      </c>
      <c r="O46" s="17">
        <v>91785</v>
      </c>
      <c r="P46" s="17">
        <v>289582</v>
      </c>
      <c r="Q46" s="17">
        <v>496933428</v>
      </c>
      <c r="R46" s="17">
        <v>112634</v>
      </c>
      <c r="S46" s="17">
        <v>335616</v>
      </c>
      <c r="T46" s="17">
        <v>617964464</v>
      </c>
      <c r="U46" s="17">
        <v>121330</v>
      </c>
      <c r="V46" s="17">
        <v>369610</v>
      </c>
      <c r="W46" s="17">
        <v>630142015</v>
      </c>
      <c r="X46" s="17">
        <v>130992</v>
      </c>
      <c r="Y46" s="17">
        <v>385387</v>
      </c>
      <c r="Z46" s="17">
        <v>664408221</v>
      </c>
      <c r="AA46" s="17">
        <v>139292</v>
      </c>
      <c r="AB46" s="17">
        <v>390807</v>
      </c>
      <c r="AC46" s="17">
        <v>693568994</v>
      </c>
      <c r="AD46" s="17">
        <v>130452</v>
      </c>
      <c r="AE46" s="17">
        <v>372208</v>
      </c>
      <c r="AF46" s="17">
        <v>672402617</v>
      </c>
      <c r="AG46" s="17">
        <v>148310</v>
      </c>
      <c r="AH46" s="17">
        <v>428560</v>
      </c>
      <c r="AI46" s="17">
        <v>681264247</v>
      </c>
      <c r="AJ46" s="17">
        <v>156268</v>
      </c>
      <c r="AK46" s="17">
        <v>451658</v>
      </c>
      <c r="AL46" s="17">
        <v>703450942</v>
      </c>
      <c r="AM46" s="17">
        <f>VLOOKUP(B46,[1]año!$A$8:$M$47,11,FALSE)</f>
        <v>157722</v>
      </c>
      <c r="AN46" s="17">
        <f>VLOOKUP(B46,[1]año!$A$8:$M$47,12,FALSE)</f>
        <v>453546</v>
      </c>
      <c r="AO46" s="17">
        <f>VLOOKUP(B46,[1]año!$A$8:$M$47,13,FALSE)</f>
        <v>666173779</v>
      </c>
      <c r="AP46" s="17">
        <f t="shared" si="1"/>
        <v>1537444</v>
      </c>
      <c r="AQ46" s="17">
        <f t="shared" si="2"/>
        <v>4598524</v>
      </c>
      <c r="AR46" s="17">
        <f t="shared" si="3"/>
        <v>7750610054</v>
      </c>
    </row>
    <row r="47" spans="2:44" x14ac:dyDescent="0.25">
      <c r="B47" s="5" t="s">
        <v>29</v>
      </c>
      <c r="C47" s="17">
        <v>43595</v>
      </c>
      <c r="D47" s="17">
        <v>135245</v>
      </c>
      <c r="E47" s="17">
        <v>225361956</v>
      </c>
      <c r="F47" s="17">
        <v>53532</v>
      </c>
      <c r="G47" s="17">
        <v>160945</v>
      </c>
      <c r="H47" s="17">
        <v>310215377</v>
      </c>
      <c r="I47" s="17">
        <v>62882</v>
      </c>
      <c r="J47" s="17">
        <v>196745</v>
      </c>
      <c r="K47" s="17">
        <v>338476419</v>
      </c>
      <c r="L47" s="17">
        <v>63736</v>
      </c>
      <c r="M47" s="17">
        <v>192686</v>
      </c>
      <c r="N47" s="17">
        <v>313727905</v>
      </c>
      <c r="O47" s="17">
        <v>54990</v>
      </c>
      <c r="P47" s="17">
        <v>170458</v>
      </c>
      <c r="Q47" s="17">
        <v>257626765</v>
      </c>
      <c r="R47" s="17">
        <v>66757</v>
      </c>
      <c r="S47" s="17">
        <v>187394</v>
      </c>
      <c r="T47" s="17">
        <v>336368762</v>
      </c>
      <c r="U47" s="17">
        <v>76136</v>
      </c>
      <c r="V47" s="17">
        <v>218776</v>
      </c>
      <c r="W47" s="17">
        <v>367371663</v>
      </c>
      <c r="X47" s="17">
        <v>80051</v>
      </c>
      <c r="Y47" s="17">
        <v>224918</v>
      </c>
      <c r="Z47" s="17">
        <v>351393007</v>
      </c>
      <c r="AA47" s="17">
        <v>87306</v>
      </c>
      <c r="AB47" s="17">
        <v>237488</v>
      </c>
      <c r="AC47" s="17">
        <v>404792329</v>
      </c>
      <c r="AD47" s="17">
        <v>79185</v>
      </c>
      <c r="AE47" s="17">
        <v>220432</v>
      </c>
      <c r="AF47" s="17">
        <v>351919594</v>
      </c>
      <c r="AG47" s="17">
        <v>88138</v>
      </c>
      <c r="AH47" s="17">
        <v>239317</v>
      </c>
      <c r="AI47" s="17">
        <v>387165108</v>
      </c>
      <c r="AJ47" s="17">
        <v>90790</v>
      </c>
      <c r="AK47" s="17">
        <v>252988</v>
      </c>
      <c r="AL47" s="17">
        <v>331806893</v>
      </c>
      <c r="AM47" s="17">
        <f>VLOOKUP(B47,[1]año!$A$8:$M$47,11,FALSE)</f>
        <v>92948</v>
      </c>
      <c r="AN47" s="17">
        <f>VLOOKUP(B47,[1]año!$A$8:$M$47,12,FALSE)</f>
        <v>254347</v>
      </c>
      <c r="AO47" s="17">
        <f>VLOOKUP(B47,[1]año!$A$8:$M$47,13,FALSE)</f>
        <v>407887712</v>
      </c>
      <c r="AP47" s="17">
        <f t="shared" si="1"/>
        <v>940046</v>
      </c>
      <c r="AQ47" s="17">
        <f t="shared" si="2"/>
        <v>2691739</v>
      </c>
      <c r="AR47" s="17">
        <f t="shared" si="3"/>
        <v>4384113490</v>
      </c>
    </row>
    <row r="48" spans="2:44" x14ac:dyDescent="0.25">
      <c r="B48" s="4" t="s">
        <v>30</v>
      </c>
      <c r="C48" s="17">
        <v>5357</v>
      </c>
      <c r="D48" s="17">
        <v>16839</v>
      </c>
      <c r="E48" s="17">
        <v>189378</v>
      </c>
      <c r="F48" s="17">
        <v>7100</v>
      </c>
      <c r="G48" s="17">
        <v>20470</v>
      </c>
      <c r="H48" s="17">
        <v>29558120</v>
      </c>
      <c r="I48" s="17">
        <v>8991</v>
      </c>
      <c r="J48" s="17">
        <v>25472</v>
      </c>
      <c r="K48" s="17">
        <v>0</v>
      </c>
      <c r="L48" s="17">
        <v>9490</v>
      </c>
      <c r="M48" s="17">
        <v>26875</v>
      </c>
      <c r="N48" s="17">
        <v>0</v>
      </c>
      <c r="O48" s="17">
        <v>7818</v>
      </c>
      <c r="P48" s="17">
        <v>24203</v>
      </c>
      <c r="Q48" s="17">
        <v>27776</v>
      </c>
      <c r="R48" s="17">
        <v>9902</v>
      </c>
      <c r="S48" s="17">
        <v>30498</v>
      </c>
      <c r="T48" s="17">
        <v>32000</v>
      </c>
      <c r="U48" s="17">
        <v>16356</v>
      </c>
      <c r="V48" s="17">
        <v>47005</v>
      </c>
      <c r="W48" s="17">
        <v>127120</v>
      </c>
      <c r="X48" s="17">
        <v>19615</v>
      </c>
      <c r="Y48" s="17">
        <v>55569</v>
      </c>
      <c r="Z48" s="17">
        <v>152573</v>
      </c>
      <c r="AA48" s="17">
        <v>23593</v>
      </c>
      <c r="AB48" s="17">
        <v>63477</v>
      </c>
      <c r="AC48" s="17">
        <v>0</v>
      </c>
      <c r="AD48" s="17">
        <v>20589</v>
      </c>
      <c r="AE48" s="17">
        <v>54394</v>
      </c>
      <c r="AF48" s="17">
        <v>45004</v>
      </c>
      <c r="AG48" s="17">
        <v>20414</v>
      </c>
      <c r="AH48" s="17">
        <v>57903</v>
      </c>
      <c r="AI48" s="17">
        <v>320253</v>
      </c>
      <c r="AJ48" s="17">
        <v>25171</v>
      </c>
      <c r="AK48" s="17">
        <v>73268</v>
      </c>
      <c r="AL48" s="17">
        <v>918726</v>
      </c>
      <c r="AM48" s="17">
        <f>VLOOKUP(B48,[1]año!$A$8:$M$47,11,FALSE)</f>
        <v>26057</v>
      </c>
      <c r="AN48" s="17">
        <f>VLOOKUP(B48,[1]año!$A$8:$M$47,12,FALSE)</f>
        <v>75369</v>
      </c>
      <c r="AO48" s="17">
        <f>VLOOKUP(B48,[1]año!$A$8:$M$47,13,FALSE)</f>
        <v>30402941</v>
      </c>
      <c r="AP48" s="17">
        <f t="shared" si="1"/>
        <v>200453</v>
      </c>
      <c r="AQ48" s="17">
        <f t="shared" si="2"/>
        <v>571342</v>
      </c>
      <c r="AR48" s="17">
        <f t="shared" si="3"/>
        <v>61773891</v>
      </c>
    </row>
    <row r="49" spans="1:44" x14ac:dyDescent="0.25">
      <c r="B49" s="4" t="s">
        <v>31</v>
      </c>
      <c r="C49" s="17">
        <v>53</v>
      </c>
      <c r="D49" s="17">
        <v>122</v>
      </c>
      <c r="E49" s="17">
        <v>0</v>
      </c>
      <c r="F49" s="17">
        <v>188</v>
      </c>
      <c r="G49" s="17">
        <v>487</v>
      </c>
      <c r="H49" s="17">
        <v>0</v>
      </c>
      <c r="I49" s="17">
        <v>379</v>
      </c>
      <c r="J49" s="17">
        <v>2418</v>
      </c>
      <c r="K49" s="17">
        <v>0</v>
      </c>
      <c r="L49" s="17">
        <v>211</v>
      </c>
      <c r="M49" s="17">
        <v>557</v>
      </c>
      <c r="N49" s="17">
        <v>0</v>
      </c>
      <c r="O49" s="17">
        <v>0</v>
      </c>
      <c r="P49" s="17">
        <v>0</v>
      </c>
      <c r="Q49" s="17">
        <v>0</v>
      </c>
      <c r="R49" s="17">
        <v>45</v>
      </c>
      <c r="S49" s="17">
        <v>115</v>
      </c>
      <c r="T49" s="17">
        <v>0</v>
      </c>
      <c r="U49" s="17">
        <v>128</v>
      </c>
      <c r="V49" s="17">
        <v>386</v>
      </c>
      <c r="W49" s="17">
        <v>0</v>
      </c>
      <c r="X49" s="17">
        <v>284</v>
      </c>
      <c r="Y49" s="17">
        <v>765</v>
      </c>
      <c r="Z49" s="17">
        <v>0</v>
      </c>
      <c r="AA49" s="17">
        <v>329</v>
      </c>
      <c r="AB49" s="17">
        <v>806</v>
      </c>
      <c r="AC49" s="17">
        <v>0</v>
      </c>
      <c r="AD49" s="17">
        <v>404</v>
      </c>
      <c r="AE49" s="17">
        <v>1102</v>
      </c>
      <c r="AF49" s="17">
        <v>0</v>
      </c>
      <c r="AG49" s="17">
        <v>561</v>
      </c>
      <c r="AH49" s="17">
        <v>1546</v>
      </c>
      <c r="AI49" s="17">
        <v>0</v>
      </c>
      <c r="AJ49" s="17">
        <v>884</v>
      </c>
      <c r="AK49" s="17">
        <v>2299</v>
      </c>
      <c r="AL49" s="17">
        <v>0</v>
      </c>
      <c r="AM49" s="17">
        <f>VLOOKUP(B49,[1]año!$A$8:$M$47,11,FALSE)</f>
        <v>895</v>
      </c>
      <c r="AN49" s="17">
        <f>VLOOKUP(B49,[1]año!$A$8:$M$47,12,FALSE)</f>
        <v>2286</v>
      </c>
      <c r="AO49" s="17">
        <f>VLOOKUP(B49,[1]año!$A$8:$M$47,13,FALSE)</f>
        <v>0</v>
      </c>
      <c r="AP49" s="17">
        <f t="shared" si="1"/>
        <v>4361</v>
      </c>
      <c r="AQ49" s="17">
        <f t="shared" si="2"/>
        <v>12889</v>
      </c>
      <c r="AR49" s="17">
        <f t="shared" si="3"/>
        <v>0</v>
      </c>
    </row>
    <row r="50" spans="1:44" x14ac:dyDescent="0.25">
      <c r="B50" s="5" t="s">
        <v>32</v>
      </c>
      <c r="C50" s="17">
        <v>3606</v>
      </c>
      <c r="D50" s="17">
        <v>25753</v>
      </c>
      <c r="E50" s="17">
        <v>0</v>
      </c>
      <c r="F50" s="17">
        <v>3644</v>
      </c>
      <c r="G50" s="17">
        <v>26463</v>
      </c>
      <c r="H50" s="17">
        <v>157000</v>
      </c>
      <c r="I50" s="17">
        <v>4871</v>
      </c>
      <c r="J50" s="17">
        <v>32820</v>
      </c>
      <c r="K50" s="17">
        <v>138350</v>
      </c>
      <c r="L50" s="17">
        <v>6042</v>
      </c>
      <c r="M50" s="17">
        <v>39938</v>
      </c>
      <c r="N50" s="17">
        <v>0</v>
      </c>
      <c r="O50" s="17">
        <v>5973</v>
      </c>
      <c r="P50" s="17">
        <v>36919</v>
      </c>
      <c r="Q50" s="17">
        <v>0</v>
      </c>
      <c r="R50" s="17">
        <v>6590</v>
      </c>
      <c r="S50" s="17">
        <v>41191</v>
      </c>
      <c r="T50" s="17">
        <v>0</v>
      </c>
      <c r="U50" s="17">
        <v>7354</v>
      </c>
      <c r="V50" s="17">
        <v>43153</v>
      </c>
      <c r="W50" s="17">
        <v>0</v>
      </c>
      <c r="X50" s="17">
        <v>6645</v>
      </c>
      <c r="Y50" s="17">
        <v>40863</v>
      </c>
      <c r="Z50" s="17">
        <v>0</v>
      </c>
      <c r="AA50" s="17">
        <v>6837</v>
      </c>
      <c r="AB50" s="17">
        <v>44542</v>
      </c>
      <c r="AC50" s="17">
        <v>0</v>
      </c>
      <c r="AD50" s="17">
        <v>7697</v>
      </c>
      <c r="AE50" s="17">
        <v>54137</v>
      </c>
      <c r="AF50" s="17">
        <v>0</v>
      </c>
      <c r="AG50" s="17">
        <v>8467</v>
      </c>
      <c r="AH50" s="17">
        <v>58691</v>
      </c>
      <c r="AI50" s="17">
        <v>0</v>
      </c>
      <c r="AJ50" s="17">
        <v>10243</v>
      </c>
      <c r="AK50" s="17">
        <v>62799</v>
      </c>
      <c r="AL50" s="17">
        <v>0</v>
      </c>
      <c r="AM50" s="17">
        <f>VLOOKUP(B50,[1]año!$A$8:$M$47,11,FALSE)</f>
        <v>11128</v>
      </c>
      <c r="AN50" s="17">
        <f>VLOOKUP(B50,[1]año!$A$8:$M$47,12,FALSE)</f>
        <v>75422</v>
      </c>
      <c r="AO50" s="17">
        <f>VLOOKUP(B50,[1]año!$A$8:$M$47,13,FALSE)</f>
        <v>0</v>
      </c>
      <c r="AP50" s="17">
        <f t="shared" si="1"/>
        <v>89097</v>
      </c>
      <c r="AQ50" s="17">
        <f t="shared" si="2"/>
        <v>582691</v>
      </c>
      <c r="AR50" s="17">
        <f t="shared" si="3"/>
        <v>295350</v>
      </c>
    </row>
    <row r="51" spans="1:44" x14ac:dyDescent="0.25">
      <c r="B51" s="10" t="s">
        <v>4</v>
      </c>
      <c r="C51" s="11">
        <v>950561</v>
      </c>
      <c r="D51" s="11">
        <v>4181253</v>
      </c>
      <c r="E51" s="11">
        <v>2671757039.8200002</v>
      </c>
      <c r="F51" s="11">
        <v>1079268</v>
      </c>
      <c r="G51" s="11">
        <v>4720448</v>
      </c>
      <c r="H51" s="11">
        <v>2871955226.0499997</v>
      </c>
      <c r="I51" s="11">
        <v>1169046</v>
      </c>
      <c r="J51" s="11">
        <v>4995525</v>
      </c>
      <c r="K51" s="11">
        <v>3201312509.8199997</v>
      </c>
      <c r="L51" s="11">
        <v>1207319</v>
      </c>
      <c r="M51" s="11">
        <v>5017598</v>
      </c>
      <c r="N51" s="11">
        <v>3764917234.9099998</v>
      </c>
      <c r="O51" s="11">
        <v>1145154</v>
      </c>
      <c r="P51" s="11">
        <v>4892835</v>
      </c>
      <c r="Q51" s="11">
        <v>3274075902.5700006</v>
      </c>
      <c r="R51" s="11">
        <v>1241668</v>
      </c>
      <c r="S51" s="11">
        <v>5258698</v>
      </c>
      <c r="T51" s="11">
        <v>4063215365.4799995</v>
      </c>
      <c r="U51" s="11">
        <v>1342246</v>
      </c>
      <c r="V51" s="11">
        <v>5700021</v>
      </c>
      <c r="W51" s="11">
        <v>4661885888.5900002</v>
      </c>
      <c r="X51" s="11">
        <v>1517853</v>
      </c>
      <c r="Y51" s="11">
        <v>6149540</v>
      </c>
      <c r="Z51" s="11">
        <v>4921729359.9799995</v>
      </c>
      <c r="AA51" s="11">
        <v>1561919</v>
      </c>
      <c r="AB51" s="11">
        <v>6279864</v>
      </c>
      <c r="AC51" s="11">
        <v>5141690950.25</v>
      </c>
      <c r="AD51" s="11">
        <v>1661990</v>
      </c>
      <c r="AE51" s="11">
        <v>6563334</v>
      </c>
      <c r="AF51" s="11">
        <v>6628081206.7000008</v>
      </c>
      <c r="AG51" s="11">
        <f>SUM(AG52:AG94)</f>
        <v>1837046</v>
      </c>
      <c r="AH51" s="11">
        <f>SUM(AH52:AH94)</f>
        <v>7283841</v>
      </c>
      <c r="AI51" s="11">
        <f>SUM(AI52:AI94)</f>
        <v>5062343139.5799999</v>
      </c>
      <c r="AJ51" s="11">
        <f>SUM(AJ52:AJ94)</f>
        <v>2207524</v>
      </c>
      <c r="AK51" s="11">
        <f t="shared" ref="AK51:AL51" si="4">SUM(AK52:AK94)</f>
        <v>8330849</v>
      </c>
      <c r="AL51" s="11">
        <f t="shared" si="4"/>
        <v>4998883296.6700001</v>
      </c>
      <c r="AM51" s="12">
        <f>SUM(AM52:AM94)</f>
        <v>2119432</v>
      </c>
      <c r="AN51" s="12">
        <f>SUM(AN52:AN94)</f>
        <v>8551563</v>
      </c>
      <c r="AO51" s="12">
        <f>SUM(AO52:AO94)</f>
        <v>5482848549.1199999</v>
      </c>
      <c r="AP51" s="13">
        <f>AG51+AD51+AA51+X51+U51+R51+O51+L51+I51+F51+C51+AJ51+AM51</f>
        <v>19041026</v>
      </c>
      <c r="AQ51" s="13">
        <f t="shared" si="2"/>
        <v>77925369</v>
      </c>
      <c r="AR51" s="13">
        <f t="shared" si="3"/>
        <v>56744695669.540001</v>
      </c>
    </row>
    <row r="52" spans="1:44" x14ac:dyDescent="0.25">
      <c r="A52" s="5"/>
      <c r="B52" s="5" t="s">
        <v>11</v>
      </c>
      <c r="C52" s="17">
        <v>2879</v>
      </c>
      <c r="D52" s="17">
        <v>5263</v>
      </c>
      <c r="E52" s="17">
        <v>35786973.940000005</v>
      </c>
      <c r="F52" s="17">
        <v>3320</v>
      </c>
      <c r="G52" s="17">
        <v>5514</v>
      </c>
      <c r="H52" s="17">
        <v>42470277.130000003</v>
      </c>
      <c r="I52" s="17">
        <v>3330</v>
      </c>
      <c r="J52" s="17">
        <v>4388</v>
      </c>
      <c r="K52" s="17">
        <v>62106669.670000002</v>
      </c>
      <c r="L52" s="17">
        <v>2941</v>
      </c>
      <c r="M52" s="17">
        <v>3769</v>
      </c>
      <c r="N52" s="17">
        <v>49115183.710000001</v>
      </c>
      <c r="O52" s="17">
        <v>2506</v>
      </c>
      <c r="P52" s="17">
        <v>3371</v>
      </c>
      <c r="Q52" s="17">
        <v>32689748.369999997</v>
      </c>
      <c r="R52" s="17">
        <v>1185</v>
      </c>
      <c r="S52" s="17">
        <v>1912</v>
      </c>
      <c r="T52" s="17">
        <v>18682205.800000001</v>
      </c>
      <c r="U52" s="17">
        <v>478</v>
      </c>
      <c r="V52" s="17">
        <v>1370</v>
      </c>
      <c r="W52" s="17">
        <v>5039104.0599999996</v>
      </c>
      <c r="X52" s="17">
        <v>588</v>
      </c>
      <c r="Y52" s="17">
        <v>1679</v>
      </c>
      <c r="Z52" s="17">
        <v>5492694</v>
      </c>
      <c r="AA52" s="17">
        <v>526</v>
      </c>
      <c r="AB52" s="17">
        <v>1812</v>
      </c>
      <c r="AC52" s="17">
        <v>4018595</v>
      </c>
      <c r="AD52" s="17">
        <v>667</v>
      </c>
      <c r="AE52" s="17">
        <v>2185</v>
      </c>
      <c r="AF52" s="17">
        <v>4895443</v>
      </c>
      <c r="AG52" s="17">
        <v>548</v>
      </c>
      <c r="AH52" s="17">
        <v>1149</v>
      </c>
      <c r="AI52" s="17">
        <v>3500522</v>
      </c>
      <c r="AJ52" s="17">
        <v>424</v>
      </c>
      <c r="AK52" s="17">
        <v>1089</v>
      </c>
      <c r="AL52" s="17">
        <v>1947032.2</v>
      </c>
      <c r="AM52" s="17">
        <f>VLOOKUP(B52,[1]año!$A$49:$M$88,11,FALSE)</f>
        <v>416</v>
      </c>
      <c r="AN52" s="17">
        <f>VLOOKUP(B52,[1]año!$A$49:$M$88,12,FALSE)</f>
        <v>964</v>
      </c>
      <c r="AO52" s="17">
        <f>VLOOKUP(B52,[1]año!$A$49:$M$88,13,FALSE)</f>
        <v>1325430.6200000001</v>
      </c>
      <c r="AP52" s="17">
        <f>AG52+AD52+AA52+X52+U52+R52+O52+L52+I52+F52+C52+AJ52+AM52</f>
        <v>19808</v>
      </c>
      <c r="AQ52" s="17">
        <f t="shared" ref="AQ52:AR52" si="5">AH52+AE52+AB52+Y52+V52+S52+P52+M52+J52+G52+D52+AK52+AN52</f>
        <v>34465</v>
      </c>
      <c r="AR52" s="17">
        <f t="shared" si="5"/>
        <v>267069879.5</v>
      </c>
    </row>
    <row r="53" spans="1:44" x14ac:dyDescent="0.25">
      <c r="A53" s="5"/>
      <c r="B53" s="5" t="s">
        <v>12</v>
      </c>
      <c r="C53" s="17">
        <v>292482</v>
      </c>
      <c r="D53" s="17">
        <v>1848098</v>
      </c>
      <c r="E53" s="17">
        <v>230688027.15000001</v>
      </c>
      <c r="F53" s="17">
        <v>328695</v>
      </c>
      <c r="G53" s="17">
        <v>2040518</v>
      </c>
      <c r="H53" s="17">
        <v>201882023.53999999</v>
      </c>
      <c r="I53" s="17">
        <v>336287</v>
      </c>
      <c r="J53" s="17">
        <v>2098113</v>
      </c>
      <c r="K53" s="17">
        <v>158320571.86999997</v>
      </c>
      <c r="L53" s="17">
        <v>326862</v>
      </c>
      <c r="M53" s="17">
        <v>1994029</v>
      </c>
      <c r="N53" s="17">
        <v>196452778.19999999</v>
      </c>
      <c r="O53" s="17">
        <v>320781</v>
      </c>
      <c r="P53" s="17">
        <v>2033500</v>
      </c>
      <c r="Q53" s="17">
        <v>180978687.45000002</v>
      </c>
      <c r="R53" s="17">
        <v>341229</v>
      </c>
      <c r="S53" s="17">
        <v>2233447</v>
      </c>
      <c r="T53" s="17">
        <v>224716603.44999996</v>
      </c>
      <c r="U53" s="17">
        <v>379563</v>
      </c>
      <c r="V53" s="17">
        <v>2526401</v>
      </c>
      <c r="W53" s="17">
        <v>220497019.67000005</v>
      </c>
      <c r="X53" s="17">
        <v>410353</v>
      </c>
      <c r="Y53" s="17">
        <v>2565261</v>
      </c>
      <c r="Z53" s="17">
        <v>222400013.64000002</v>
      </c>
      <c r="AA53" s="17">
        <v>449058</v>
      </c>
      <c r="AB53" s="17">
        <v>2719191</v>
      </c>
      <c r="AC53" s="17">
        <v>217758549.05999994</v>
      </c>
      <c r="AD53" s="17">
        <v>465156</v>
      </c>
      <c r="AE53" s="17">
        <v>2736946</v>
      </c>
      <c r="AF53" s="17">
        <v>230680667.39999995</v>
      </c>
      <c r="AG53" s="17">
        <v>526662</v>
      </c>
      <c r="AH53" s="17">
        <v>2966935</v>
      </c>
      <c r="AI53" s="17">
        <v>200806045.77999997</v>
      </c>
      <c r="AJ53" s="17">
        <v>571746</v>
      </c>
      <c r="AK53" s="17">
        <v>3146711</v>
      </c>
      <c r="AL53" s="17">
        <v>191819953.40000004</v>
      </c>
      <c r="AM53" s="17">
        <f>VLOOKUP(B53,[1]año!$A$49:$M$88,11,FALSE)</f>
        <v>601905</v>
      </c>
      <c r="AN53" s="17">
        <f>VLOOKUP(B53,[1]año!$A$49:$M$88,12,FALSE)</f>
        <v>3263706</v>
      </c>
      <c r="AO53" s="17">
        <f>VLOOKUP(B53,[1]año!$A$49:$M$88,13,FALSE)</f>
        <v>217571216.64000002</v>
      </c>
      <c r="AP53" s="17">
        <f t="shared" ref="AP53:AP94" si="6">AG53+AD53+AA53+X53+U53+R53+O53+L53+I53+F53+C53+AJ53+AM53</f>
        <v>5350779</v>
      </c>
      <c r="AQ53" s="17">
        <f t="shared" ref="AQ53:AQ94" si="7">AH53+AE53+AB53+Y53+V53+S53+P53+M53+J53+G53+D53+AK53+AN53</f>
        <v>32172856</v>
      </c>
      <c r="AR53" s="17">
        <f t="shared" ref="AR53:AR94" si="8">AI53+AF53+AC53+Z53+W53+T53+Q53+N53+K53+H53+E53+AL53+AO53</f>
        <v>2694572157.25</v>
      </c>
    </row>
    <row r="54" spans="1:44" x14ac:dyDescent="0.25">
      <c r="A54" s="5"/>
      <c r="B54" s="5" t="s">
        <v>13</v>
      </c>
      <c r="C54" s="17">
        <v>36821</v>
      </c>
      <c r="D54" s="17">
        <v>133922</v>
      </c>
      <c r="E54" s="17">
        <v>516184399.30000001</v>
      </c>
      <c r="F54" s="17">
        <v>40144</v>
      </c>
      <c r="G54" s="17">
        <v>164590</v>
      </c>
      <c r="H54" s="17">
        <v>498195788.9799999</v>
      </c>
      <c r="I54" s="17">
        <v>49964</v>
      </c>
      <c r="J54" s="17">
        <v>200780</v>
      </c>
      <c r="K54" s="17">
        <v>592522082.49999988</v>
      </c>
      <c r="L54" s="17">
        <v>63984</v>
      </c>
      <c r="M54" s="17">
        <v>214840</v>
      </c>
      <c r="N54" s="17">
        <v>918348274.63999999</v>
      </c>
      <c r="O54" s="17">
        <v>61417</v>
      </c>
      <c r="P54" s="17">
        <v>227416</v>
      </c>
      <c r="Q54" s="17">
        <v>798418951.70000017</v>
      </c>
      <c r="R54" s="17">
        <v>71054</v>
      </c>
      <c r="S54" s="17">
        <v>229155</v>
      </c>
      <c r="T54" s="17">
        <v>1113070801.3199999</v>
      </c>
      <c r="U54" s="17">
        <v>90268</v>
      </c>
      <c r="V54" s="17">
        <v>265221</v>
      </c>
      <c r="W54" s="17">
        <v>1510443102.7099998</v>
      </c>
      <c r="X54" s="17">
        <v>108327</v>
      </c>
      <c r="Y54" s="17">
        <v>298854</v>
      </c>
      <c r="Z54" s="17">
        <v>1651858897.6199999</v>
      </c>
      <c r="AA54" s="17">
        <v>102975</v>
      </c>
      <c r="AB54" s="17">
        <v>270330</v>
      </c>
      <c r="AC54" s="17">
        <v>1738200940.1900001</v>
      </c>
      <c r="AD54" s="17">
        <v>181249</v>
      </c>
      <c r="AE54" s="17">
        <v>407283</v>
      </c>
      <c r="AF54" s="17">
        <v>3098736022.8000007</v>
      </c>
      <c r="AG54" s="17">
        <v>107874</v>
      </c>
      <c r="AH54" s="17">
        <v>256571</v>
      </c>
      <c r="AI54" s="17">
        <v>1840500942.3599999</v>
      </c>
      <c r="AJ54" s="17">
        <v>104875</v>
      </c>
      <c r="AK54" s="17">
        <v>330574</v>
      </c>
      <c r="AL54" s="17">
        <v>1822615358.3099999</v>
      </c>
      <c r="AM54" s="17">
        <f>VLOOKUP(B54,[1]año!$A$49:$M$88,11,FALSE)</f>
        <v>110633</v>
      </c>
      <c r="AN54" s="17">
        <f>VLOOKUP(B54,[1]año!$A$49:$M$88,12,FALSE)</f>
        <v>246975</v>
      </c>
      <c r="AO54" s="17">
        <f>VLOOKUP(B54,[1]año!$A$49:$M$88,13,FALSE)</f>
        <v>1897007340.0799999</v>
      </c>
      <c r="AP54" s="17">
        <f t="shared" si="6"/>
        <v>1129585</v>
      </c>
      <c r="AQ54" s="17">
        <f t="shared" si="7"/>
        <v>3246511</v>
      </c>
      <c r="AR54" s="17">
        <f t="shared" si="8"/>
        <v>17996102902.509998</v>
      </c>
    </row>
    <row r="55" spans="1:44" x14ac:dyDescent="0.25">
      <c r="A55" s="5"/>
      <c r="B55" s="5" t="s">
        <v>14</v>
      </c>
      <c r="C55" s="17">
        <v>7596</v>
      </c>
      <c r="D55" s="17">
        <v>73193</v>
      </c>
      <c r="E55" s="17">
        <v>61185607.600000001</v>
      </c>
      <c r="F55" s="17">
        <v>11618</v>
      </c>
      <c r="G55" s="17">
        <v>105774</v>
      </c>
      <c r="H55" s="17">
        <v>108320767.90000001</v>
      </c>
      <c r="I55" s="17">
        <v>15881</v>
      </c>
      <c r="J55" s="17">
        <v>120548</v>
      </c>
      <c r="K55" s="17">
        <v>155313956.43000001</v>
      </c>
      <c r="L55" s="17">
        <v>20346</v>
      </c>
      <c r="M55" s="17">
        <v>151529</v>
      </c>
      <c r="N55" s="17">
        <v>203158769</v>
      </c>
      <c r="O55" s="17">
        <v>16988</v>
      </c>
      <c r="P55" s="17">
        <v>142521</v>
      </c>
      <c r="Q55" s="17">
        <v>169111579</v>
      </c>
      <c r="R55" s="17">
        <v>14978</v>
      </c>
      <c r="S55" s="17">
        <v>135212</v>
      </c>
      <c r="T55" s="17">
        <v>144532444</v>
      </c>
      <c r="U55" s="17">
        <v>18049</v>
      </c>
      <c r="V55" s="17">
        <v>147927</v>
      </c>
      <c r="W55" s="17">
        <v>200117034</v>
      </c>
      <c r="X55" s="17">
        <v>27433</v>
      </c>
      <c r="Y55" s="17">
        <v>209295</v>
      </c>
      <c r="Z55" s="17">
        <v>266419814</v>
      </c>
      <c r="AA55" s="17">
        <v>29804</v>
      </c>
      <c r="AB55" s="17">
        <v>240749</v>
      </c>
      <c r="AC55" s="17">
        <v>280763726</v>
      </c>
      <c r="AD55" s="17">
        <v>31871</v>
      </c>
      <c r="AE55" s="17">
        <v>288850</v>
      </c>
      <c r="AF55" s="17">
        <v>284005984</v>
      </c>
      <c r="AG55" s="17">
        <v>34536</v>
      </c>
      <c r="AH55" s="17">
        <v>301426</v>
      </c>
      <c r="AI55" s="17">
        <v>299787489.06999999</v>
      </c>
      <c r="AJ55" s="17">
        <v>38607</v>
      </c>
      <c r="AK55" s="17">
        <v>357647</v>
      </c>
      <c r="AL55" s="17">
        <v>326195644.06</v>
      </c>
      <c r="AM55" s="17">
        <f>VLOOKUP(B55,[1]año!$A$49:$M$88,11,FALSE)</f>
        <v>44458</v>
      </c>
      <c r="AN55" s="17">
        <f>VLOOKUP(B55,[1]año!$A$49:$M$88,12,FALSE)</f>
        <v>445894</v>
      </c>
      <c r="AO55" s="17">
        <f>VLOOKUP(B55,[1]año!$A$49:$M$88,13,FALSE)</f>
        <v>372630973.97000003</v>
      </c>
      <c r="AP55" s="17">
        <f t="shared" si="6"/>
        <v>312165</v>
      </c>
      <c r="AQ55" s="17">
        <f t="shared" si="7"/>
        <v>2720565</v>
      </c>
      <c r="AR55" s="17">
        <f t="shared" si="8"/>
        <v>2871543789.0299997</v>
      </c>
    </row>
    <row r="56" spans="1:44" x14ac:dyDescent="0.25">
      <c r="A56" s="5"/>
      <c r="B56" s="5" t="s">
        <v>15</v>
      </c>
      <c r="C56" s="17">
        <v>1761</v>
      </c>
      <c r="D56" s="17">
        <v>3693</v>
      </c>
      <c r="E56" s="17">
        <v>16102380.58</v>
      </c>
      <c r="F56" s="17">
        <v>3977</v>
      </c>
      <c r="G56" s="17">
        <v>6693</v>
      </c>
      <c r="H56" s="17">
        <v>32477859.039999999</v>
      </c>
      <c r="I56" s="17">
        <v>3548</v>
      </c>
      <c r="J56" s="17">
        <v>7349</v>
      </c>
      <c r="K56" s="17">
        <v>35784370.75</v>
      </c>
      <c r="L56" s="17">
        <v>5216</v>
      </c>
      <c r="M56" s="17">
        <v>10379</v>
      </c>
      <c r="N56" s="17">
        <v>67929481.790000007</v>
      </c>
      <c r="O56" s="17">
        <v>3948</v>
      </c>
      <c r="P56" s="17">
        <v>8396</v>
      </c>
      <c r="Q56" s="17">
        <v>44634120.259999998</v>
      </c>
      <c r="R56" s="17">
        <v>4569</v>
      </c>
      <c r="S56" s="17">
        <v>8959</v>
      </c>
      <c r="T56" s="17">
        <v>54046301.530000001</v>
      </c>
      <c r="U56" s="17">
        <v>4972</v>
      </c>
      <c r="V56" s="17">
        <v>10255</v>
      </c>
      <c r="W56" s="17">
        <v>57624775.640000008</v>
      </c>
      <c r="X56" s="17">
        <v>5944</v>
      </c>
      <c r="Y56" s="17">
        <v>12487</v>
      </c>
      <c r="Z56" s="17">
        <v>47917709</v>
      </c>
      <c r="AA56" s="17">
        <v>6755</v>
      </c>
      <c r="AB56" s="17">
        <v>17787</v>
      </c>
      <c r="AC56" s="17">
        <v>55720910</v>
      </c>
      <c r="AD56" s="17">
        <v>7113</v>
      </c>
      <c r="AE56" s="17">
        <v>22436</v>
      </c>
      <c r="AF56" s="17">
        <v>71252817</v>
      </c>
      <c r="AG56" s="17">
        <v>7230</v>
      </c>
      <c r="AH56" s="17">
        <v>23384</v>
      </c>
      <c r="AI56" s="17">
        <v>63837323.32</v>
      </c>
      <c r="AJ56" s="17">
        <v>7477</v>
      </c>
      <c r="AK56" s="17">
        <v>27457</v>
      </c>
      <c r="AL56" s="17">
        <v>54054779.570000008</v>
      </c>
      <c r="AM56" s="17">
        <f>VLOOKUP(B56,[1]año!$A$49:$M$88,11,FALSE)</f>
        <v>9007</v>
      </c>
      <c r="AN56" s="17">
        <f>VLOOKUP(B56,[1]año!$A$49:$M$88,12,FALSE)</f>
        <v>35043</v>
      </c>
      <c r="AO56" s="17">
        <f>VLOOKUP(B56,[1]año!$A$49:$M$88,13,FALSE)</f>
        <v>62323519.699999996</v>
      </c>
      <c r="AP56" s="17">
        <f t="shared" si="6"/>
        <v>71517</v>
      </c>
      <c r="AQ56" s="17">
        <f t="shared" si="7"/>
        <v>194318</v>
      </c>
      <c r="AR56" s="17">
        <f t="shared" si="8"/>
        <v>663706348.18000019</v>
      </c>
    </row>
    <row r="57" spans="1:44" x14ac:dyDescent="0.25">
      <c r="A57" s="18"/>
      <c r="B57" s="18" t="s">
        <v>33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7">
        <v>0</v>
      </c>
      <c r="X57" s="17">
        <v>0</v>
      </c>
      <c r="Y57" s="17">
        <v>0</v>
      </c>
      <c r="Z57" s="17">
        <v>0</v>
      </c>
      <c r="AA57" s="17">
        <v>0</v>
      </c>
      <c r="AB57" s="17">
        <v>0</v>
      </c>
      <c r="AC57" s="17">
        <v>0</v>
      </c>
      <c r="AD57" s="17">
        <v>0</v>
      </c>
      <c r="AE57" s="17">
        <v>0</v>
      </c>
      <c r="AF57" s="17">
        <v>0</v>
      </c>
      <c r="AG57" s="17">
        <v>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>
        <v>0</v>
      </c>
      <c r="AN57" s="17">
        <v>0</v>
      </c>
      <c r="AO57" s="17">
        <v>0</v>
      </c>
      <c r="AP57" s="17">
        <f t="shared" si="6"/>
        <v>0</v>
      </c>
      <c r="AQ57" s="17">
        <f t="shared" si="7"/>
        <v>0</v>
      </c>
      <c r="AR57" s="17">
        <f t="shared" si="8"/>
        <v>0</v>
      </c>
    </row>
    <row r="58" spans="1:44" x14ac:dyDescent="0.25">
      <c r="A58" s="18"/>
      <c r="B58" s="18" t="s">
        <v>34</v>
      </c>
      <c r="C58" s="17">
        <v>13726</v>
      </c>
      <c r="D58" s="17">
        <v>46792</v>
      </c>
      <c r="E58" s="17">
        <v>106680808.45</v>
      </c>
      <c r="F58" s="17">
        <v>18108</v>
      </c>
      <c r="G58" s="17">
        <v>62209</v>
      </c>
      <c r="H58" s="17">
        <v>125921940.46000001</v>
      </c>
      <c r="I58" s="17">
        <v>21362</v>
      </c>
      <c r="J58" s="17">
        <v>68962</v>
      </c>
      <c r="K58" s="17">
        <v>146389678.22</v>
      </c>
      <c r="L58" s="17">
        <v>24068</v>
      </c>
      <c r="M58" s="17">
        <v>80180</v>
      </c>
      <c r="N58" s="17">
        <v>186323843.17000002</v>
      </c>
      <c r="O58" s="17">
        <v>22978</v>
      </c>
      <c r="P58" s="17">
        <v>81686</v>
      </c>
      <c r="Q58" s="17">
        <v>141887508.84000003</v>
      </c>
      <c r="R58" s="17">
        <v>26189</v>
      </c>
      <c r="S58" s="17">
        <v>97490</v>
      </c>
      <c r="T58" s="17">
        <v>186881146.78000003</v>
      </c>
      <c r="U58" s="17">
        <v>27956</v>
      </c>
      <c r="V58" s="17">
        <v>96988</v>
      </c>
      <c r="W58" s="17">
        <v>231430928.60999995</v>
      </c>
      <c r="X58" s="17">
        <v>28472</v>
      </c>
      <c r="Y58" s="17">
        <v>100884</v>
      </c>
      <c r="Z58" s="17">
        <v>227683301</v>
      </c>
      <c r="AA58" s="17">
        <v>22547</v>
      </c>
      <c r="AB58" s="17">
        <v>71630</v>
      </c>
      <c r="AC58" s="17">
        <v>190988077</v>
      </c>
      <c r="AD58" s="17">
        <v>2015</v>
      </c>
      <c r="AE58" s="17">
        <v>3256</v>
      </c>
      <c r="AF58" s="17">
        <v>15661679</v>
      </c>
      <c r="AG58" s="17">
        <v>2067</v>
      </c>
      <c r="AH58" s="17">
        <v>3484</v>
      </c>
      <c r="AI58" s="17">
        <v>15414424.199999999</v>
      </c>
      <c r="AJ58" s="17">
        <v>1686</v>
      </c>
      <c r="AK58" s="17">
        <v>2581</v>
      </c>
      <c r="AL58" s="17">
        <v>13221643.4</v>
      </c>
      <c r="AM58" s="17">
        <f>VLOOKUP(B58,[1]año!$A$49:$M$88,11,FALSE)</f>
        <v>1553</v>
      </c>
      <c r="AN58" s="17">
        <f>VLOOKUP(B58,[1]año!$A$49:$M$88,12,FALSE)</f>
        <v>2447</v>
      </c>
      <c r="AO58" s="17">
        <f>VLOOKUP(B58,[1]año!$A$49:$M$88,13,FALSE)</f>
        <v>12201878.07</v>
      </c>
      <c r="AP58" s="17">
        <f t="shared" si="6"/>
        <v>212727</v>
      </c>
      <c r="AQ58" s="17">
        <f t="shared" si="7"/>
        <v>718589</v>
      </c>
      <c r="AR58" s="17">
        <f t="shared" si="8"/>
        <v>1600686857.2</v>
      </c>
    </row>
    <row r="59" spans="1:44" x14ac:dyDescent="0.25">
      <c r="A59" s="18"/>
      <c r="B59" s="18" t="s">
        <v>35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17">
        <v>0</v>
      </c>
      <c r="X59" s="17">
        <v>0</v>
      </c>
      <c r="Y59" s="17">
        <v>0</v>
      </c>
      <c r="Z59" s="17">
        <v>0</v>
      </c>
      <c r="AA59" s="17">
        <v>0</v>
      </c>
      <c r="AB59" s="17">
        <v>0</v>
      </c>
      <c r="AC59" s="17">
        <v>0</v>
      </c>
      <c r="AD59" s="17">
        <v>0</v>
      </c>
      <c r="AE59" s="17">
        <v>0</v>
      </c>
      <c r="AF59" s="17">
        <v>0</v>
      </c>
      <c r="AG59" s="17">
        <v>70</v>
      </c>
      <c r="AH59" s="17">
        <v>154</v>
      </c>
      <c r="AI59" s="17">
        <v>0</v>
      </c>
      <c r="AJ59" s="17">
        <v>1051</v>
      </c>
      <c r="AK59" s="17">
        <v>3138</v>
      </c>
      <c r="AL59" s="17">
        <v>0</v>
      </c>
      <c r="AM59" s="17">
        <f>VLOOKUP(B59,[1]año!$A$49:$M$88,11,FALSE)</f>
        <v>41654</v>
      </c>
      <c r="AN59" s="17">
        <f>VLOOKUP(B59,[1]año!$A$49:$M$88,12,FALSE)</f>
        <v>148443</v>
      </c>
      <c r="AO59" s="17">
        <f>VLOOKUP(B59,[1]año!$A$49:$M$88,13,FALSE)</f>
        <v>241860276.99999997</v>
      </c>
      <c r="AP59" s="17">
        <f t="shared" si="6"/>
        <v>42775</v>
      </c>
      <c r="AQ59" s="17">
        <f t="shared" si="7"/>
        <v>151735</v>
      </c>
      <c r="AR59" s="17">
        <f t="shared" si="8"/>
        <v>241860276.99999997</v>
      </c>
    </row>
    <row r="60" spans="1:44" x14ac:dyDescent="0.25">
      <c r="A60" s="18"/>
      <c r="B60" s="18" t="s">
        <v>36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27511</v>
      </c>
      <c r="AE60" s="17">
        <v>101838</v>
      </c>
      <c r="AF60" s="17">
        <v>187542389</v>
      </c>
      <c r="AG60" s="17">
        <v>28265</v>
      </c>
      <c r="AH60" s="17">
        <v>104116</v>
      </c>
      <c r="AI60" s="17">
        <v>186370704.31</v>
      </c>
      <c r="AJ60" s="17">
        <v>35765</v>
      </c>
      <c r="AK60" s="17">
        <v>134605</v>
      </c>
      <c r="AL60" s="17">
        <v>175680708.64000002</v>
      </c>
      <c r="AM60" s="17">
        <f>VLOOKUP(B60,[1]año!$A$49:$M$88,11,FALSE)</f>
        <v>2272</v>
      </c>
      <c r="AN60" s="17">
        <f>VLOOKUP(B60,[1]año!$A$49:$M$88,12,FALSE)</f>
        <v>7782</v>
      </c>
      <c r="AO60" s="17">
        <f>VLOOKUP(B60,[1]año!$A$49:$M$88,13,FALSE)</f>
        <v>0</v>
      </c>
      <c r="AP60" s="17">
        <f t="shared" si="6"/>
        <v>93813</v>
      </c>
      <c r="AQ60" s="17">
        <f t="shared" si="7"/>
        <v>348341</v>
      </c>
      <c r="AR60" s="17">
        <f t="shared" si="8"/>
        <v>549593801.95000005</v>
      </c>
    </row>
    <row r="61" spans="1:44" x14ac:dyDescent="0.25">
      <c r="A61" s="18"/>
      <c r="B61" s="18" t="s">
        <v>37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7"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7">
        <v>0</v>
      </c>
      <c r="AE61" s="17">
        <v>0</v>
      </c>
      <c r="AF61" s="17">
        <v>0</v>
      </c>
      <c r="AG61" s="17">
        <v>0</v>
      </c>
      <c r="AH61" s="17">
        <v>0</v>
      </c>
      <c r="AI61" s="17">
        <v>0</v>
      </c>
      <c r="AJ61" s="17">
        <v>0</v>
      </c>
      <c r="AK61" s="17">
        <v>0</v>
      </c>
      <c r="AL61" s="17">
        <v>0</v>
      </c>
      <c r="AM61" s="17">
        <v>0</v>
      </c>
      <c r="AN61" s="17">
        <v>0</v>
      </c>
      <c r="AO61" s="17">
        <v>0</v>
      </c>
      <c r="AP61" s="17">
        <f t="shared" si="6"/>
        <v>0</v>
      </c>
      <c r="AQ61" s="17">
        <f t="shared" si="7"/>
        <v>0</v>
      </c>
      <c r="AR61" s="17">
        <f t="shared" si="8"/>
        <v>0</v>
      </c>
    </row>
    <row r="62" spans="1:44" x14ac:dyDescent="0.25">
      <c r="A62" s="18"/>
      <c r="B62" s="18" t="s">
        <v>38</v>
      </c>
      <c r="C62" s="17">
        <v>427</v>
      </c>
      <c r="D62" s="17">
        <v>1683</v>
      </c>
      <c r="E62" s="17">
        <v>0</v>
      </c>
      <c r="F62" s="17">
        <v>633</v>
      </c>
      <c r="G62" s="17">
        <v>2100</v>
      </c>
      <c r="H62" s="17">
        <v>2615768</v>
      </c>
      <c r="I62" s="17">
        <v>994</v>
      </c>
      <c r="J62" s="17">
        <v>2775</v>
      </c>
      <c r="K62" s="17">
        <v>9339084.379999999</v>
      </c>
      <c r="L62" s="17">
        <v>1408</v>
      </c>
      <c r="M62" s="17">
        <v>3392</v>
      </c>
      <c r="N62" s="17">
        <v>14837050.399999999</v>
      </c>
      <c r="O62" s="17">
        <v>1924</v>
      </c>
      <c r="P62" s="17">
        <v>4316</v>
      </c>
      <c r="Q62" s="17">
        <v>17122926.890000001</v>
      </c>
      <c r="R62" s="17">
        <v>2486</v>
      </c>
      <c r="S62" s="17">
        <v>5307</v>
      </c>
      <c r="T62" s="17">
        <v>30935729.610000003</v>
      </c>
      <c r="U62" s="17">
        <v>2546</v>
      </c>
      <c r="V62" s="17">
        <v>5289</v>
      </c>
      <c r="W62" s="17">
        <v>29603872.099999998</v>
      </c>
      <c r="X62" s="17">
        <v>1471</v>
      </c>
      <c r="Y62" s="17">
        <v>4155</v>
      </c>
      <c r="Z62" s="17">
        <v>2741640.72</v>
      </c>
      <c r="AA62" s="17">
        <v>1524</v>
      </c>
      <c r="AB62" s="17">
        <v>4293</v>
      </c>
      <c r="AC62" s="17">
        <v>614256</v>
      </c>
      <c r="AD62" s="17">
        <v>1712</v>
      </c>
      <c r="AE62" s="17">
        <v>4572</v>
      </c>
      <c r="AF62" s="17">
        <v>2443716</v>
      </c>
      <c r="AG62" s="17">
        <v>1336</v>
      </c>
      <c r="AH62" s="17">
        <v>4108</v>
      </c>
      <c r="AI62" s="17">
        <v>211971.52000000002</v>
      </c>
      <c r="AJ62" s="17">
        <v>1997</v>
      </c>
      <c r="AK62" s="17">
        <v>6038</v>
      </c>
      <c r="AL62" s="17">
        <v>15315</v>
      </c>
      <c r="AM62" s="17">
        <f>VLOOKUP(B62,[1]año!$A$49:$M$88,11,FALSE)</f>
        <v>3317</v>
      </c>
      <c r="AN62" s="17">
        <f>VLOOKUP(B62,[1]año!$A$49:$M$88,12,FALSE)</f>
        <v>11270</v>
      </c>
      <c r="AO62" s="17">
        <f>VLOOKUP(B62,[1]año!$A$49:$M$88,13,FALSE)</f>
        <v>0</v>
      </c>
      <c r="AP62" s="17">
        <f t="shared" si="6"/>
        <v>21775</v>
      </c>
      <c r="AQ62" s="17">
        <f t="shared" si="7"/>
        <v>59298</v>
      </c>
      <c r="AR62" s="17">
        <f t="shared" si="8"/>
        <v>110481330.62</v>
      </c>
    </row>
    <row r="63" spans="1:44" x14ac:dyDescent="0.25">
      <c r="A63" s="18"/>
      <c r="B63" s="18" t="s">
        <v>39</v>
      </c>
      <c r="C63" s="17">
        <v>4</v>
      </c>
      <c r="D63" s="17">
        <v>17</v>
      </c>
      <c r="E63" s="17">
        <v>0</v>
      </c>
      <c r="F63" s="17">
        <v>11</v>
      </c>
      <c r="G63" s="17">
        <v>33</v>
      </c>
      <c r="H63" s="17">
        <v>0</v>
      </c>
      <c r="I63" s="17">
        <v>12</v>
      </c>
      <c r="J63" s="17">
        <v>41</v>
      </c>
      <c r="K63" s="17">
        <v>0</v>
      </c>
      <c r="L63" s="17">
        <v>29</v>
      </c>
      <c r="M63" s="17">
        <v>58</v>
      </c>
      <c r="N63" s="17">
        <v>0</v>
      </c>
      <c r="O63" s="17">
        <v>51</v>
      </c>
      <c r="P63" s="17">
        <v>114</v>
      </c>
      <c r="Q63" s="17">
        <v>0</v>
      </c>
      <c r="R63" s="17">
        <v>80</v>
      </c>
      <c r="S63" s="17">
        <v>309</v>
      </c>
      <c r="T63" s="17">
        <v>0</v>
      </c>
      <c r="U63" s="17">
        <v>87</v>
      </c>
      <c r="V63" s="17">
        <v>280</v>
      </c>
      <c r="W63" s="17">
        <v>0</v>
      </c>
      <c r="X63" s="17">
        <v>147</v>
      </c>
      <c r="Y63" s="17">
        <v>436</v>
      </c>
      <c r="Z63" s="17">
        <v>0</v>
      </c>
      <c r="AA63" s="17">
        <v>154</v>
      </c>
      <c r="AB63" s="17">
        <v>467</v>
      </c>
      <c r="AC63" s="17">
        <v>0</v>
      </c>
      <c r="AD63" s="17">
        <v>153</v>
      </c>
      <c r="AE63" s="17">
        <v>417</v>
      </c>
      <c r="AF63" s="17">
        <v>0</v>
      </c>
      <c r="AG63" s="17">
        <v>205</v>
      </c>
      <c r="AH63" s="17">
        <v>652</v>
      </c>
      <c r="AI63" s="17">
        <v>0</v>
      </c>
      <c r="AJ63" s="17">
        <v>352</v>
      </c>
      <c r="AK63" s="17">
        <v>1097</v>
      </c>
      <c r="AL63" s="17">
        <v>0</v>
      </c>
      <c r="AM63" s="17">
        <f>VLOOKUP(B63,[1]año!$A$49:$M$88,11,FALSE)</f>
        <v>502</v>
      </c>
      <c r="AN63" s="17">
        <f>VLOOKUP(B63,[1]año!$A$49:$M$88,12,FALSE)</f>
        <v>1592</v>
      </c>
      <c r="AO63" s="17">
        <f>VLOOKUP(B63,[1]año!$A$49:$M$88,13,FALSE)</f>
        <v>0</v>
      </c>
      <c r="AP63" s="17">
        <f t="shared" si="6"/>
        <v>1787</v>
      </c>
      <c r="AQ63" s="17">
        <f t="shared" si="7"/>
        <v>5513</v>
      </c>
      <c r="AR63" s="17">
        <f t="shared" si="8"/>
        <v>0</v>
      </c>
    </row>
    <row r="64" spans="1:44" x14ac:dyDescent="0.25">
      <c r="A64" s="5"/>
      <c r="B64" s="5" t="s">
        <v>40</v>
      </c>
      <c r="C64" s="17">
        <v>1234</v>
      </c>
      <c r="D64" s="17">
        <v>4586</v>
      </c>
      <c r="E64" s="17">
        <v>27200</v>
      </c>
      <c r="F64" s="17">
        <v>1545</v>
      </c>
      <c r="G64" s="17">
        <v>5729</v>
      </c>
      <c r="H64" s="17">
        <v>0</v>
      </c>
      <c r="I64" s="17">
        <v>2104</v>
      </c>
      <c r="J64" s="17">
        <v>7407</v>
      </c>
      <c r="K64" s="17">
        <v>27200</v>
      </c>
      <c r="L64" s="17">
        <v>2690</v>
      </c>
      <c r="M64" s="17">
        <v>10068</v>
      </c>
      <c r="N64" s="17">
        <v>0</v>
      </c>
      <c r="O64" s="17">
        <v>3977</v>
      </c>
      <c r="P64" s="17">
        <v>14712</v>
      </c>
      <c r="Q64" s="17">
        <v>0</v>
      </c>
      <c r="R64" s="17">
        <v>3356</v>
      </c>
      <c r="S64" s="17">
        <v>12350</v>
      </c>
      <c r="T64" s="17">
        <v>0</v>
      </c>
      <c r="U64" s="17">
        <v>3662</v>
      </c>
      <c r="V64" s="17">
        <v>13470</v>
      </c>
      <c r="W64" s="17">
        <v>0</v>
      </c>
      <c r="X64" s="17">
        <v>5198</v>
      </c>
      <c r="Y64" s="17">
        <v>18821</v>
      </c>
      <c r="Z64" s="17">
        <v>0</v>
      </c>
      <c r="AA64" s="17">
        <v>4851</v>
      </c>
      <c r="AB64" s="17">
        <v>16393</v>
      </c>
      <c r="AC64" s="17">
        <v>0</v>
      </c>
      <c r="AD64" s="17">
        <v>4647</v>
      </c>
      <c r="AE64" s="17">
        <v>15818</v>
      </c>
      <c r="AF64" s="17">
        <v>0</v>
      </c>
      <c r="AG64" s="17">
        <v>5942</v>
      </c>
      <c r="AH64" s="17">
        <v>20905</v>
      </c>
      <c r="AI64" s="17">
        <v>2700</v>
      </c>
      <c r="AJ64" s="17">
        <v>10202</v>
      </c>
      <c r="AK64" s="17">
        <v>36281</v>
      </c>
      <c r="AL64" s="17">
        <v>0</v>
      </c>
      <c r="AM64" s="17">
        <f>VLOOKUP(B64,[1]año!$A$49:$M$88,11,FALSE)</f>
        <v>11219</v>
      </c>
      <c r="AN64" s="17">
        <f>VLOOKUP(B64,[1]año!$A$49:$M$88,12,FALSE)</f>
        <v>40615</v>
      </c>
      <c r="AO64" s="17">
        <f>VLOOKUP(B64,[1]año!$A$49:$M$88,13,FALSE)</f>
        <v>0</v>
      </c>
      <c r="AP64" s="17">
        <f t="shared" si="6"/>
        <v>60627</v>
      </c>
      <c r="AQ64" s="17">
        <f t="shared" si="7"/>
        <v>217155</v>
      </c>
      <c r="AR64" s="17">
        <f t="shared" si="8"/>
        <v>57100</v>
      </c>
    </row>
    <row r="65" spans="1:44" x14ac:dyDescent="0.25">
      <c r="A65" s="5"/>
      <c r="B65" s="5" t="s">
        <v>41</v>
      </c>
      <c r="C65" s="17">
        <v>254504</v>
      </c>
      <c r="D65" s="17">
        <v>808032</v>
      </c>
      <c r="E65" s="17">
        <v>993145609.79999995</v>
      </c>
      <c r="F65" s="17">
        <v>269672</v>
      </c>
      <c r="G65" s="17">
        <v>886748</v>
      </c>
      <c r="H65" s="17">
        <v>959992878</v>
      </c>
      <c r="I65" s="17">
        <v>268478</v>
      </c>
      <c r="J65" s="17">
        <v>849996</v>
      </c>
      <c r="K65" s="17">
        <v>1020961718</v>
      </c>
      <c r="L65" s="17">
        <v>275097</v>
      </c>
      <c r="M65" s="17">
        <v>884015</v>
      </c>
      <c r="N65" s="17">
        <v>1058523342</v>
      </c>
      <c r="O65" s="17">
        <v>270091</v>
      </c>
      <c r="P65" s="17">
        <v>840967</v>
      </c>
      <c r="Q65" s="17">
        <v>1000795878.0599999</v>
      </c>
      <c r="R65" s="17">
        <v>279850</v>
      </c>
      <c r="S65" s="17">
        <v>866011</v>
      </c>
      <c r="T65" s="17">
        <v>1219083627.99</v>
      </c>
      <c r="U65" s="17">
        <v>274112</v>
      </c>
      <c r="V65" s="17">
        <v>862916</v>
      </c>
      <c r="W65" s="17">
        <v>1252736346.8</v>
      </c>
      <c r="X65" s="17">
        <v>321483</v>
      </c>
      <c r="Y65" s="17">
        <v>999853</v>
      </c>
      <c r="Z65" s="17">
        <v>1259162157</v>
      </c>
      <c r="AA65" s="17">
        <v>279534</v>
      </c>
      <c r="AB65" s="17">
        <v>852317</v>
      </c>
      <c r="AC65" s="17">
        <v>1323119592</v>
      </c>
      <c r="AD65" s="17">
        <v>287143</v>
      </c>
      <c r="AE65" s="17">
        <v>903091</v>
      </c>
      <c r="AF65" s="17">
        <v>1455271567.5</v>
      </c>
      <c r="AG65" s="17">
        <v>366926</v>
      </c>
      <c r="AH65" s="17">
        <v>1175483</v>
      </c>
      <c r="AI65" s="17">
        <v>1141216202.02</v>
      </c>
      <c r="AJ65" s="17">
        <v>429518</v>
      </c>
      <c r="AK65" s="17">
        <v>1445539</v>
      </c>
      <c r="AL65" s="17">
        <v>1140217797.0899999</v>
      </c>
      <c r="AM65" s="17">
        <f>VLOOKUP(B65,[1]año!$A$49:$M$88,11,FALSE)</f>
        <v>443654</v>
      </c>
      <c r="AN65" s="17">
        <f>VLOOKUP(B65,[1]año!$A$49:$M$88,12,FALSE)</f>
        <v>1589885</v>
      </c>
      <c r="AO65" s="17">
        <f>VLOOKUP(B65,[1]año!$A$49:$M$88,13,FALSE)</f>
        <v>1292150006.8600001</v>
      </c>
      <c r="AP65" s="17">
        <f t="shared" si="6"/>
        <v>4020062</v>
      </c>
      <c r="AQ65" s="17">
        <f t="shared" si="7"/>
        <v>12964853</v>
      </c>
      <c r="AR65" s="17">
        <f t="shared" si="8"/>
        <v>15116376723.120001</v>
      </c>
    </row>
    <row r="66" spans="1:44" x14ac:dyDescent="0.25">
      <c r="A66" s="5"/>
      <c r="B66" s="5" t="s">
        <v>42</v>
      </c>
      <c r="C66" s="17">
        <v>444</v>
      </c>
      <c r="D66" s="17">
        <v>1435</v>
      </c>
      <c r="E66" s="17">
        <v>0</v>
      </c>
      <c r="F66" s="17">
        <v>692</v>
      </c>
      <c r="G66" s="17">
        <v>2534</v>
      </c>
      <c r="H66" s="17">
        <v>0</v>
      </c>
      <c r="I66" s="17">
        <v>0</v>
      </c>
      <c r="J66" s="17">
        <v>0</v>
      </c>
      <c r="K66" s="17">
        <v>0</v>
      </c>
      <c r="L66" s="17">
        <v>885</v>
      </c>
      <c r="M66" s="17">
        <v>3531</v>
      </c>
      <c r="N66" s="17">
        <v>0</v>
      </c>
      <c r="O66" s="17">
        <v>0</v>
      </c>
      <c r="P66" s="17">
        <v>0</v>
      </c>
      <c r="Q66" s="17">
        <v>0</v>
      </c>
      <c r="R66" s="17">
        <v>1</v>
      </c>
      <c r="S66" s="17">
        <v>2</v>
      </c>
      <c r="T66" s="17">
        <v>0</v>
      </c>
      <c r="U66" s="17">
        <v>1484</v>
      </c>
      <c r="V66" s="17">
        <v>5236</v>
      </c>
      <c r="W66" s="17">
        <v>0</v>
      </c>
      <c r="X66" s="17">
        <v>972</v>
      </c>
      <c r="Y66" s="17">
        <v>3330</v>
      </c>
      <c r="Z66" s="17">
        <v>0</v>
      </c>
      <c r="AA66" s="17">
        <v>449</v>
      </c>
      <c r="AB66" s="17">
        <v>1199</v>
      </c>
      <c r="AC66" s="17">
        <v>0</v>
      </c>
      <c r="AD66" s="17">
        <v>570</v>
      </c>
      <c r="AE66" s="17">
        <v>1607</v>
      </c>
      <c r="AF66" s="17">
        <v>0</v>
      </c>
      <c r="AG66" s="17">
        <v>579</v>
      </c>
      <c r="AH66" s="17">
        <v>1550</v>
      </c>
      <c r="AI66" s="17">
        <v>0</v>
      </c>
      <c r="AJ66" s="17">
        <v>836</v>
      </c>
      <c r="AK66" s="17">
        <v>2369</v>
      </c>
      <c r="AL66" s="17">
        <v>0</v>
      </c>
      <c r="AM66" s="17">
        <f>VLOOKUP(B66,[1]año!$A$49:$M$88,11,FALSE)</f>
        <v>729</v>
      </c>
      <c r="AN66" s="17">
        <f>VLOOKUP(B66,[1]año!$A$49:$M$88,12,FALSE)</f>
        <v>1947</v>
      </c>
      <c r="AO66" s="17">
        <f>VLOOKUP(B66,[1]año!$A$49:$M$88,13,FALSE)</f>
        <v>0</v>
      </c>
      <c r="AP66" s="17">
        <f t="shared" si="6"/>
        <v>7641</v>
      </c>
      <c r="AQ66" s="17">
        <f t="shared" si="7"/>
        <v>24740</v>
      </c>
      <c r="AR66" s="17">
        <f t="shared" si="8"/>
        <v>0</v>
      </c>
    </row>
    <row r="67" spans="1:44" x14ac:dyDescent="0.25">
      <c r="A67" s="5"/>
      <c r="B67" s="5" t="s">
        <v>43</v>
      </c>
      <c r="C67" s="17">
        <v>648</v>
      </c>
      <c r="D67" s="17">
        <v>2682</v>
      </c>
      <c r="E67" s="17">
        <v>0</v>
      </c>
      <c r="F67" s="17">
        <v>381</v>
      </c>
      <c r="G67" s="17">
        <v>1493</v>
      </c>
      <c r="H67" s="17">
        <v>0</v>
      </c>
      <c r="I67" s="17">
        <v>717</v>
      </c>
      <c r="J67" s="17">
        <v>2666</v>
      </c>
      <c r="K67" s="17">
        <v>0</v>
      </c>
      <c r="L67" s="17">
        <v>861</v>
      </c>
      <c r="M67" s="17">
        <v>3232</v>
      </c>
      <c r="N67" s="17">
        <v>0</v>
      </c>
      <c r="O67" s="17">
        <v>872</v>
      </c>
      <c r="P67" s="17">
        <v>3301</v>
      </c>
      <c r="Q67" s="17">
        <v>0</v>
      </c>
      <c r="R67" s="17">
        <v>997</v>
      </c>
      <c r="S67" s="17">
        <v>3373</v>
      </c>
      <c r="T67" s="17">
        <v>0</v>
      </c>
      <c r="U67" s="17">
        <v>143</v>
      </c>
      <c r="V67" s="17">
        <v>534</v>
      </c>
      <c r="W67" s="17">
        <v>0</v>
      </c>
      <c r="X67" s="17">
        <v>426</v>
      </c>
      <c r="Y67" s="17">
        <v>1452</v>
      </c>
      <c r="Z67" s="17">
        <v>0</v>
      </c>
      <c r="AA67" s="17">
        <v>5333</v>
      </c>
      <c r="AB67" s="17">
        <v>17643</v>
      </c>
      <c r="AC67" s="17">
        <v>0</v>
      </c>
      <c r="AD67" s="17">
        <v>4847</v>
      </c>
      <c r="AE67" s="17">
        <v>17026</v>
      </c>
      <c r="AF67" s="17">
        <v>0</v>
      </c>
      <c r="AG67" s="17">
        <v>8653</v>
      </c>
      <c r="AH67" s="17">
        <v>29882</v>
      </c>
      <c r="AI67" s="17">
        <v>0</v>
      </c>
      <c r="AJ67" s="17">
        <v>21958</v>
      </c>
      <c r="AK67" s="17">
        <v>77586</v>
      </c>
      <c r="AL67" s="17">
        <v>0</v>
      </c>
      <c r="AM67" s="17">
        <f>VLOOKUP(B67,[1]año!$A$49:$M$88,11,FALSE)</f>
        <v>17703</v>
      </c>
      <c r="AN67" s="17">
        <f>VLOOKUP(B67,[1]año!$A$49:$M$88,12,FALSE)</f>
        <v>59435</v>
      </c>
      <c r="AO67" s="17">
        <f>VLOOKUP(B67,[1]año!$A$49:$M$88,13,FALSE)</f>
        <v>0</v>
      </c>
      <c r="AP67" s="17">
        <f t="shared" si="6"/>
        <v>63539</v>
      </c>
      <c r="AQ67" s="17">
        <f t="shared" si="7"/>
        <v>220305</v>
      </c>
      <c r="AR67" s="17">
        <f t="shared" si="8"/>
        <v>0</v>
      </c>
    </row>
    <row r="68" spans="1:44" x14ac:dyDescent="0.25">
      <c r="A68" s="5"/>
      <c r="B68" s="5" t="s">
        <v>44</v>
      </c>
      <c r="C68" s="17">
        <v>2888</v>
      </c>
      <c r="D68" s="17">
        <v>10639</v>
      </c>
      <c r="E68" s="17">
        <v>0</v>
      </c>
      <c r="F68" s="17">
        <v>2774</v>
      </c>
      <c r="G68" s="17">
        <v>10283</v>
      </c>
      <c r="H68" s="17">
        <v>0</v>
      </c>
      <c r="I68" s="17">
        <v>3452</v>
      </c>
      <c r="J68" s="17">
        <v>12200</v>
      </c>
      <c r="K68" s="17">
        <v>0</v>
      </c>
      <c r="L68" s="17">
        <v>4055</v>
      </c>
      <c r="M68" s="17">
        <v>14241</v>
      </c>
      <c r="N68" s="17">
        <v>0</v>
      </c>
      <c r="O68" s="17">
        <v>5081</v>
      </c>
      <c r="P68" s="17">
        <v>17184</v>
      </c>
      <c r="Q68" s="17">
        <v>0</v>
      </c>
      <c r="R68" s="17">
        <v>5846</v>
      </c>
      <c r="S68" s="17">
        <v>19429</v>
      </c>
      <c r="T68" s="17">
        <v>0</v>
      </c>
      <c r="U68" s="17">
        <v>6488</v>
      </c>
      <c r="V68" s="17">
        <v>21432</v>
      </c>
      <c r="W68" s="17">
        <v>0</v>
      </c>
      <c r="X68" s="17">
        <v>8965</v>
      </c>
      <c r="Y68" s="17">
        <v>29781</v>
      </c>
      <c r="Z68" s="17">
        <v>0</v>
      </c>
      <c r="AA68" s="17">
        <v>10971</v>
      </c>
      <c r="AB68" s="17">
        <v>37021</v>
      </c>
      <c r="AC68" s="17">
        <v>0</v>
      </c>
      <c r="AD68" s="17">
        <v>11514</v>
      </c>
      <c r="AE68" s="17">
        <v>38377</v>
      </c>
      <c r="AF68" s="17">
        <v>0</v>
      </c>
      <c r="AG68" s="17">
        <v>16199</v>
      </c>
      <c r="AH68" s="17">
        <v>54396</v>
      </c>
      <c r="AI68" s="17">
        <v>0</v>
      </c>
      <c r="AJ68" s="17">
        <v>21209</v>
      </c>
      <c r="AK68" s="17">
        <v>70582</v>
      </c>
      <c r="AL68" s="17">
        <v>0</v>
      </c>
      <c r="AM68" s="17">
        <f>VLOOKUP(B68,[1]año!$A$49:$M$88,11,FALSE)</f>
        <v>18939</v>
      </c>
      <c r="AN68" s="17">
        <f>VLOOKUP(B68,[1]año!$A$49:$M$88,12,FALSE)</f>
        <v>60745</v>
      </c>
      <c r="AO68" s="17">
        <f>VLOOKUP(B68,[1]año!$A$49:$M$88,13,FALSE)</f>
        <v>0</v>
      </c>
      <c r="AP68" s="17">
        <f t="shared" si="6"/>
        <v>118381</v>
      </c>
      <c r="AQ68" s="17">
        <f t="shared" si="7"/>
        <v>396310</v>
      </c>
      <c r="AR68" s="17">
        <f t="shared" si="8"/>
        <v>0</v>
      </c>
    </row>
    <row r="69" spans="1:44" x14ac:dyDescent="0.25">
      <c r="A69" s="5"/>
      <c r="B69" s="5" t="s">
        <v>45</v>
      </c>
      <c r="C69" s="17">
        <v>16533</v>
      </c>
      <c r="D69" s="17">
        <v>68507</v>
      </c>
      <c r="E69" s="17">
        <v>10646751</v>
      </c>
      <c r="F69" s="17">
        <v>22348</v>
      </c>
      <c r="G69" s="17">
        <v>82784</v>
      </c>
      <c r="H69" s="17">
        <v>28418230</v>
      </c>
      <c r="I69" s="17">
        <v>24533</v>
      </c>
      <c r="J69" s="17">
        <v>91495</v>
      </c>
      <c r="K69" s="17">
        <v>42427895</v>
      </c>
      <c r="L69" s="17">
        <v>29981</v>
      </c>
      <c r="M69" s="17">
        <v>107587</v>
      </c>
      <c r="N69" s="17">
        <v>51543620</v>
      </c>
      <c r="O69" s="17">
        <v>33392</v>
      </c>
      <c r="P69" s="17">
        <v>117534</v>
      </c>
      <c r="Q69" s="17">
        <v>46168873</v>
      </c>
      <c r="R69" s="17">
        <v>27410</v>
      </c>
      <c r="S69" s="17">
        <v>102763</v>
      </c>
      <c r="T69" s="17">
        <v>35170806</v>
      </c>
      <c r="U69" s="17">
        <v>36639</v>
      </c>
      <c r="V69" s="17">
        <v>125117</v>
      </c>
      <c r="W69" s="17">
        <v>106325526</v>
      </c>
      <c r="X69" s="17">
        <v>37132</v>
      </c>
      <c r="Y69" s="17">
        <v>142425</v>
      </c>
      <c r="Z69" s="17">
        <v>50460411</v>
      </c>
      <c r="AA69" s="17">
        <v>39366</v>
      </c>
      <c r="AB69" s="17">
        <v>145758</v>
      </c>
      <c r="AC69" s="17">
        <v>38529543</v>
      </c>
      <c r="AD69" s="17">
        <v>37934</v>
      </c>
      <c r="AE69" s="17">
        <v>145579</v>
      </c>
      <c r="AF69" s="17">
        <v>49113159</v>
      </c>
      <c r="AG69" s="17">
        <v>53733</v>
      </c>
      <c r="AH69" s="17">
        <v>198223</v>
      </c>
      <c r="AI69" s="17">
        <v>56634601</v>
      </c>
      <c r="AJ69" s="17">
        <v>72644</v>
      </c>
      <c r="AK69" s="17">
        <v>281823</v>
      </c>
      <c r="AL69" s="17">
        <v>44666824</v>
      </c>
      <c r="AM69" s="17">
        <f>VLOOKUP(B69,[1]año!$A$49:$M$88,11,FALSE)</f>
        <v>75128</v>
      </c>
      <c r="AN69" s="17">
        <f>VLOOKUP(B69,[1]año!$A$49:$M$88,12,FALSE)</f>
        <v>282889</v>
      </c>
      <c r="AO69" s="17">
        <f>VLOOKUP(B69,[1]año!$A$49:$M$88,13,FALSE)</f>
        <v>126724197.25</v>
      </c>
      <c r="AP69" s="17">
        <f t="shared" si="6"/>
        <v>506773</v>
      </c>
      <c r="AQ69" s="17">
        <f t="shared" si="7"/>
        <v>1892484</v>
      </c>
      <c r="AR69" s="17">
        <f t="shared" si="8"/>
        <v>686830436.25</v>
      </c>
    </row>
    <row r="70" spans="1:44" x14ac:dyDescent="0.25">
      <c r="A70" s="5"/>
      <c r="B70" s="5" t="s">
        <v>46</v>
      </c>
      <c r="C70" s="17">
        <v>14239</v>
      </c>
      <c r="D70" s="17">
        <v>67056</v>
      </c>
      <c r="E70" s="17">
        <v>6600</v>
      </c>
      <c r="F70" s="17">
        <v>16060</v>
      </c>
      <c r="G70" s="17">
        <v>74863</v>
      </c>
      <c r="H70" s="17">
        <v>0</v>
      </c>
      <c r="I70" s="17">
        <v>17463</v>
      </c>
      <c r="J70" s="17">
        <v>79641</v>
      </c>
      <c r="K70" s="17">
        <v>2500</v>
      </c>
      <c r="L70" s="17">
        <v>17922</v>
      </c>
      <c r="M70" s="17">
        <v>79849</v>
      </c>
      <c r="N70" s="17">
        <v>3250</v>
      </c>
      <c r="O70" s="17">
        <v>18916</v>
      </c>
      <c r="P70" s="17">
        <v>79932</v>
      </c>
      <c r="Q70" s="17">
        <v>6900</v>
      </c>
      <c r="R70" s="17">
        <v>21243</v>
      </c>
      <c r="S70" s="17">
        <v>89785</v>
      </c>
      <c r="T70" s="17">
        <v>0</v>
      </c>
      <c r="U70" s="17">
        <v>29988</v>
      </c>
      <c r="V70" s="17">
        <v>126744</v>
      </c>
      <c r="W70" s="17">
        <v>4300</v>
      </c>
      <c r="X70" s="17">
        <v>35478</v>
      </c>
      <c r="Y70" s="17">
        <v>139563</v>
      </c>
      <c r="Z70" s="17">
        <v>0</v>
      </c>
      <c r="AA70" s="17">
        <v>40689</v>
      </c>
      <c r="AB70" s="17">
        <v>159780</v>
      </c>
      <c r="AC70" s="17">
        <v>92720</v>
      </c>
      <c r="AD70" s="17">
        <v>40057</v>
      </c>
      <c r="AE70" s="17">
        <v>157022</v>
      </c>
      <c r="AF70" s="17">
        <v>0</v>
      </c>
      <c r="AG70" s="17">
        <v>48939</v>
      </c>
      <c r="AH70" s="17">
        <v>190103</v>
      </c>
      <c r="AI70" s="17">
        <v>0</v>
      </c>
      <c r="AJ70" s="17">
        <v>67386</v>
      </c>
      <c r="AK70" s="17">
        <v>251478</v>
      </c>
      <c r="AL70" s="17">
        <v>0</v>
      </c>
      <c r="AM70" s="17">
        <f>VLOOKUP(B70,[1]año!$A$49:$M$88,11,FALSE)</f>
        <v>65531</v>
      </c>
      <c r="AN70" s="17">
        <f>VLOOKUP(B70,[1]año!$A$49:$M$88,12,FALSE)</f>
        <v>245355</v>
      </c>
      <c r="AO70" s="17">
        <f>VLOOKUP(B70,[1]año!$A$49:$M$88,13,FALSE)</f>
        <v>0</v>
      </c>
      <c r="AP70" s="17">
        <f t="shared" si="6"/>
        <v>433911</v>
      </c>
      <c r="AQ70" s="17">
        <f t="shared" si="7"/>
        <v>1741171</v>
      </c>
      <c r="AR70" s="17">
        <f t="shared" si="8"/>
        <v>116270</v>
      </c>
    </row>
    <row r="71" spans="1:44" x14ac:dyDescent="0.25">
      <c r="A71" s="4"/>
      <c r="B71" s="4" t="s">
        <v>47</v>
      </c>
      <c r="C71" s="17">
        <v>274</v>
      </c>
      <c r="D71" s="17">
        <v>1012</v>
      </c>
      <c r="E71" s="17">
        <v>0</v>
      </c>
      <c r="F71" s="17">
        <v>314</v>
      </c>
      <c r="G71" s="17">
        <v>1141</v>
      </c>
      <c r="H71" s="17">
        <v>0</v>
      </c>
      <c r="I71" s="17">
        <v>130</v>
      </c>
      <c r="J71" s="17">
        <v>507</v>
      </c>
      <c r="K71" s="17">
        <v>0</v>
      </c>
      <c r="L71" s="17">
        <v>363</v>
      </c>
      <c r="M71" s="17">
        <v>1231</v>
      </c>
      <c r="N71" s="17">
        <v>0</v>
      </c>
      <c r="O71" s="17">
        <v>154</v>
      </c>
      <c r="P71" s="17">
        <v>651</v>
      </c>
      <c r="Q71" s="17">
        <v>0</v>
      </c>
      <c r="R71" s="17">
        <v>249</v>
      </c>
      <c r="S71" s="17">
        <v>990</v>
      </c>
      <c r="T71" s="17">
        <v>0</v>
      </c>
      <c r="U71" s="17">
        <v>325</v>
      </c>
      <c r="V71" s="17">
        <v>1204</v>
      </c>
      <c r="W71" s="17">
        <v>0</v>
      </c>
      <c r="X71" s="17">
        <v>594</v>
      </c>
      <c r="Y71" s="17">
        <v>2004</v>
      </c>
      <c r="Z71" s="17">
        <v>0</v>
      </c>
      <c r="AA71" s="17">
        <v>577</v>
      </c>
      <c r="AB71" s="17">
        <v>1949</v>
      </c>
      <c r="AC71" s="17">
        <v>0</v>
      </c>
      <c r="AD71" s="17">
        <v>558</v>
      </c>
      <c r="AE71" s="17">
        <v>2028</v>
      </c>
      <c r="AF71" s="17">
        <v>0</v>
      </c>
      <c r="AG71" s="17">
        <v>923</v>
      </c>
      <c r="AH71" s="17">
        <v>3118</v>
      </c>
      <c r="AI71" s="17">
        <v>0</v>
      </c>
      <c r="AJ71" s="17">
        <v>1539</v>
      </c>
      <c r="AK71" s="17">
        <v>5317</v>
      </c>
      <c r="AL71" s="17">
        <v>0</v>
      </c>
      <c r="AM71" s="17">
        <f>VLOOKUP(B71,[1]año!$A$49:$M$88,11,FALSE)</f>
        <v>1463</v>
      </c>
      <c r="AN71" s="17">
        <f>VLOOKUP(B71,[1]año!$A$49:$M$88,12,FALSE)</f>
        <v>5221</v>
      </c>
      <c r="AO71" s="17">
        <f>VLOOKUP(B71,[1]año!$A$49:$M$88,13,FALSE)</f>
        <v>86356.77</v>
      </c>
      <c r="AP71" s="17">
        <f t="shared" si="6"/>
        <v>7463</v>
      </c>
      <c r="AQ71" s="17">
        <f t="shared" si="7"/>
        <v>26373</v>
      </c>
      <c r="AR71" s="17">
        <f t="shared" si="8"/>
        <v>86356.77</v>
      </c>
    </row>
    <row r="72" spans="1:44" x14ac:dyDescent="0.25">
      <c r="A72" s="5"/>
      <c r="B72" s="5" t="s">
        <v>48</v>
      </c>
      <c r="C72" s="17">
        <v>65725</v>
      </c>
      <c r="D72" s="17">
        <v>288184</v>
      </c>
      <c r="E72" s="17">
        <v>149912109</v>
      </c>
      <c r="F72" s="17">
        <v>69695</v>
      </c>
      <c r="G72" s="17">
        <v>311346</v>
      </c>
      <c r="H72" s="17">
        <v>162330216</v>
      </c>
      <c r="I72" s="17">
        <v>79197</v>
      </c>
      <c r="J72" s="17">
        <v>341074</v>
      </c>
      <c r="K72" s="17">
        <v>213742142</v>
      </c>
      <c r="L72" s="17">
        <v>86982</v>
      </c>
      <c r="M72" s="17">
        <v>371801</v>
      </c>
      <c r="N72" s="17">
        <v>209390248</v>
      </c>
      <c r="O72" s="17">
        <v>90173</v>
      </c>
      <c r="P72" s="17">
        <v>366777</v>
      </c>
      <c r="Q72" s="17">
        <v>203327787</v>
      </c>
      <c r="R72" s="17">
        <v>88970</v>
      </c>
      <c r="S72" s="17">
        <v>363311</v>
      </c>
      <c r="T72" s="17">
        <v>210067774</v>
      </c>
      <c r="U72" s="17">
        <v>76122</v>
      </c>
      <c r="V72" s="17">
        <v>300607</v>
      </c>
      <c r="W72" s="17">
        <v>165458535</v>
      </c>
      <c r="X72" s="17">
        <v>102661</v>
      </c>
      <c r="Y72" s="17">
        <v>387671</v>
      </c>
      <c r="Z72" s="17">
        <v>304371471</v>
      </c>
      <c r="AA72" s="17">
        <v>110706</v>
      </c>
      <c r="AB72" s="17">
        <v>406514</v>
      </c>
      <c r="AC72" s="17">
        <v>322841145</v>
      </c>
      <c r="AD72" s="17">
        <v>119252</v>
      </c>
      <c r="AE72" s="17">
        <v>447797</v>
      </c>
      <c r="AF72" s="17">
        <v>329198536</v>
      </c>
      <c r="AG72" s="17">
        <v>148139</v>
      </c>
      <c r="AH72" s="17">
        <v>539328</v>
      </c>
      <c r="AI72" s="17">
        <v>282504518</v>
      </c>
      <c r="AJ72" s="17">
        <v>184470</v>
      </c>
      <c r="AK72" s="17">
        <v>667339</v>
      </c>
      <c r="AL72" s="17">
        <v>271907469</v>
      </c>
      <c r="AM72" s="17">
        <f>VLOOKUP(B72,[1]año!$A$49:$M$88,11,FALSE)</f>
        <v>175589</v>
      </c>
      <c r="AN72" s="17">
        <f>VLOOKUP(B72,[1]año!$A$49:$M$88,12,FALSE)</f>
        <v>641572</v>
      </c>
      <c r="AO72" s="17">
        <f>VLOOKUP(B72,[1]año!$A$49:$M$88,13,FALSE)</f>
        <v>252071805.96000001</v>
      </c>
      <c r="AP72" s="17">
        <f t="shared" si="6"/>
        <v>1397681</v>
      </c>
      <c r="AQ72" s="17">
        <f t="shared" si="7"/>
        <v>5433321</v>
      </c>
      <c r="AR72" s="17">
        <f t="shared" si="8"/>
        <v>3077123755.96</v>
      </c>
    </row>
    <row r="73" spans="1:44" x14ac:dyDescent="0.25">
      <c r="A73" s="4"/>
      <c r="B73" s="4" t="s">
        <v>16</v>
      </c>
      <c r="C73" s="17">
        <v>3567</v>
      </c>
      <c r="D73" s="17">
        <v>16936</v>
      </c>
      <c r="E73" s="17">
        <v>57000</v>
      </c>
      <c r="F73" s="17">
        <v>3372</v>
      </c>
      <c r="G73" s="17">
        <v>15688</v>
      </c>
      <c r="H73" s="17">
        <v>114000</v>
      </c>
      <c r="I73" s="17">
        <v>2970</v>
      </c>
      <c r="J73" s="17">
        <v>14505</v>
      </c>
      <c r="K73" s="17">
        <v>0</v>
      </c>
      <c r="L73" s="17">
        <v>3597</v>
      </c>
      <c r="M73" s="17">
        <v>15496</v>
      </c>
      <c r="N73" s="17">
        <v>0</v>
      </c>
      <c r="O73" s="17">
        <v>3435</v>
      </c>
      <c r="P73" s="17">
        <v>14249</v>
      </c>
      <c r="Q73" s="17">
        <v>22000</v>
      </c>
      <c r="R73" s="17">
        <v>3560</v>
      </c>
      <c r="S73" s="17">
        <v>14928</v>
      </c>
      <c r="T73" s="17">
        <v>0</v>
      </c>
      <c r="U73" s="17">
        <v>4203</v>
      </c>
      <c r="V73" s="17">
        <v>16955</v>
      </c>
      <c r="W73" s="17">
        <v>0</v>
      </c>
      <c r="X73" s="17">
        <v>3446</v>
      </c>
      <c r="Y73" s="17">
        <v>12686</v>
      </c>
      <c r="Z73" s="17">
        <v>0</v>
      </c>
      <c r="AA73" s="17">
        <v>5022</v>
      </c>
      <c r="AB73" s="17">
        <v>19228</v>
      </c>
      <c r="AC73" s="17">
        <v>0</v>
      </c>
      <c r="AD73" s="17">
        <v>4895</v>
      </c>
      <c r="AE73" s="17">
        <v>19038</v>
      </c>
      <c r="AF73" s="17">
        <v>0</v>
      </c>
      <c r="AG73" s="17">
        <v>5709</v>
      </c>
      <c r="AH73" s="17">
        <v>21407</v>
      </c>
      <c r="AI73" s="17">
        <v>0</v>
      </c>
      <c r="AJ73" s="17">
        <v>6511</v>
      </c>
      <c r="AK73" s="17">
        <v>23832</v>
      </c>
      <c r="AL73" s="17">
        <v>0</v>
      </c>
      <c r="AM73" s="17">
        <f>VLOOKUP(B73,[1]año!$A$49:$M$88,11,FALSE)</f>
        <v>5752</v>
      </c>
      <c r="AN73" s="17">
        <f>VLOOKUP(B73,[1]año!$A$49:$M$88,12,FALSE)</f>
        <v>20175</v>
      </c>
      <c r="AO73" s="17">
        <f>VLOOKUP(B73,[1]año!$A$49:$M$88,13,FALSE)</f>
        <v>0</v>
      </c>
      <c r="AP73" s="17">
        <f t="shared" si="6"/>
        <v>56039</v>
      </c>
      <c r="AQ73" s="17">
        <f t="shared" si="7"/>
        <v>225123</v>
      </c>
      <c r="AR73" s="17">
        <f t="shared" si="8"/>
        <v>193000</v>
      </c>
    </row>
    <row r="74" spans="1:44" x14ac:dyDescent="0.25">
      <c r="A74" s="5"/>
      <c r="B74" s="5" t="s">
        <v>49</v>
      </c>
      <c r="C74" s="17">
        <v>284</v>
      </c>
      <c r="D74" s="17">
        <v>1171</v>
      </c>
      <c r="E74" s="17">
        <v>0</v>
      </c>
      <c r="F74" s="17">
        <v>232</v>
      </c>
      <c r="G74" s="17">
        <v>1310</v>
      </c>
      <c r="H74" s="17">
        <v>0</v>
      </c>
      <c r="I74" s="17">
        <v>246</v>
      </c>
      <c r="J74" s="17">
        <v>997</v>
      </c>
      <c r="K74" s="17">
        <v>0</v>
      </c>
      <c r="L74" s="17">
        <v>235</v>
      </c>
      <c r="M74" s="17">
        <v>928</v>
      </c>
      <c r="N74" s="17">
        <v>0</v>
      </c>
      <c r="O74" s="17">
        <v>253</v>
      </c>
      <c r="P74" s="17">
        <v>784</v>
      </c>
      <c r="Q74" s="17">
        <v>0</v>
      </c>
      <c r="R74" s="17">
        <v>241</v>
      </c>
      <c r="S74" s="17">
        <v>854</v>
      </c>
      <c r="T74" s="17">
        <v>0</v>
      </c>
      <c r="U74" s="17">
        <v>439</v>
      </c>
      <c r="V74" s="17">
        <v>1405</v>
      </c>
      <c r="W74" s="17">
        <v>0</v>
      </c>
      <c r="X74" s="17">
        <v>521</v>
      </c>
      <c r="Y74" s="17">
        <v>1809</v>
      </c>
      <c r="Z74" s="17">
        <v>0</v>
      </c>
      <c r="AA74" s="17">
        <v>609</v>
      </c>
      <c r="AB74" s="17">
        <v>1724</v>
      </c>
      <c r="AC74" s="17">
        <v>0</v>
      </c>
      <c r="AD74" s="17">
        <v>481</v>
      </c>
      <c r="AE74" s="17">
        <v>1634</v>
      </c>
      <c r="AF74" s="17">
        <v>0</v>
      </c>
      <c r="AG74" s="17">
        <v>909</v>
      </c>
      <c r="AH74" s="17">
        <v>3028</v>
      </c>
      <c r="AI74" s="17">
        <v>2000</v>
      </c>
      <c r="AJ74" s="17">
        <v>65</v>
      </c>
      <c r="AK74" s="17">
        <v>181</v>
      </c>
      <c r="AL74" s="17">
        <v>0</v>
      </c>
      <c r="AM74" s="17">
        <f>VLOOKUP(B74,[1]año!$A$49:$M$88,11,FALSE)</f>
        <v>1267</v>
      </c>
      <c r="AN74" s="17">
        <f>VLOOKUP(B74,[1]año!$A$49:$M$88,12,FALSE)</f>
        <v>3948</v>
      </c>
      <c r="AO74" s="17">
        <f>VLOOKUP(B74,[1]año!$A$49:$M$88,13,FALSE)</f>
        <v>0</v>
      </c>
      <c r="AP74" s="17">
        <f t="shared" si="6"/>
        <v>5782</v>
      </c>
      <c r="AQ74" s="17">
        <f t="shared" si="7"/>
        <v>19773</v>
      </c>
      <c r="AR74" s="17">
        <f t="shared" si="8"/>
        <v>2000</v>
      </c>
    </row>
    <row r="75" spans="1:44" x14ac:dyDescent="0.25">
      <c r="A75" s="5"/>
      <c r="B75" s="5" t="s">
        <v>50</v>
      </c>
      <c r="C75" s="17">
        <v>2096</v>
      </c>
      <c r="D75" s="17">
        <v>40912</v>
      </c>
      <c r="E75" s="17">
        <v>0</v>
      </c>
      <c r="F75" s="17">
        <v>2167</v>
      </c>
      <c r="G75" s="17">
        <v>40244</v>
      </c>
      <c r="H75" s="17">
        <v>0</v>
      </c>
      <c r="I75" s="17">
        <v>2073</v>
      </c>
      <c r="J75" s="17">
        <v>42301</v>
      </c>
      <c r="K75" s="17">
        <v>0</v>
      </c>
      <c r="L75" s="17">
        <v>1678</v>
      </c>
      <c r="M75" s="17">
        <v>25402</v>
      </c>
      <c r="N75" s="17">
        <v>0</v>
      </c>
      <c r="O75" s="17">
        <v>982</v>
      </c>
      <c r="P75" s="17">
        <v>20248</v>
      </c>
      <c r="Q75" s="17">
        <v>0</v>
      </c>
      <c r="R75" s="17">
        <v>1102</v>
      </c>
      <c r="S75" s="17">
        <v>21590</v>
      </c>
      <c r="T75" s="17">
        <v>2000</v>
      </c>
      <c r="U75" s="17">
        <v>1169</v>
      </c>
      <c r="V75" s="17">
        <v>21356</v>
      </c>
      <c r="W75" s="17">
        <v>0</v>
      </c>
      <c r="X75" s="17">
        <v>983</v>
      </c>
      <c r="Y75" s="17">
        <v>18834</v>
      </c>
      <c r="Z75" s="17">
        <v>0</v>
      </c>
      <c r="AA75" s="17">
        <v>990</v>
      </c>
      <c r="AB75" s="17">
        <v>18005</v>
      </c>
      <c r="AC75" s="17">
        <v>0</v>
      </c>
      <c r="AD75" s="17">
        <v>1027</v>
      </c>
      <c r="AE75" s="17">
        <v>16864</v>
      </c>
      <c r="AF75" s="17">
        <v>77</v>
      </c>
      <c r="AG75" s="17">
        <v>858</v>
      </c>
      <c r="AH75" s="17">
        <v>13838</v>
      </c>
      <c r="AI75" s="17">
        <v>0</v>
      </c>
      <c r="AJ75" s="17">
        <v>1217</v>
      </c>
      <c r="AK75" s="17">
        <v>15214</v>
      </c>
      <c r="AL75" s="17">
        <v>0</v>
      </c>
      <c r="AM75" s="17">
        <f>VLOOKUP(B75,[1]año!$A$49:$M$88,11,FALSE)</f>
        <v>1151</v>
      </c>
      <c r="AN75" s="17">
        <f>VLOOKUP(B75,[1]año!$A$49:$M$88,12,FALSE)</f>
        <v>18077</v>
      </c>
      <c r="AO75" s="17">
        <f>VLOOKUP(B75,[1]año!$A$49:$M$88,13,FALSE)</f>
        <v>0</v>
      </c>
      <c r="AP75" s="17">
        <f t="shared" si="6"/>
        <v>17493</v>
      </c>
      <c r="AQ75" s="17">
        <f t="shared" si="7"/>
        <v>312885</v>
      </c>
      <c r="AR75" s="17">
        <f t="shared" si="8"/>
        <v>2077</v>
      </c>
    </row>
    <row r="76" spans="1:44" x14ac:dyDescent="0.25">
      <c r="A76" s="5"/>
      <c r="B76" s="5" t="s">
        <v>51</v>
      </c>
      <c r="C76" s="17">
        <v>9804</v>
      </c>
      <c r="D76" s="17">
        <v>31900</v>
      </c>
      <c r="E76" s="17">
        <v>64647</v>
      </c>
      <c r="F76" s="17">
        <v>12437</v>
      </c>
      <c r="G76" s="17">
        <v>41405</v>
      </c>
      <c r="H76" s="17">
        <v>67750</v>
      </c>
      <c r="I76" s="17">
        <v>14903</v>
      </c>
      <c r="J76" s="17">
        <v>46290</v>
      </c>
      <c r="K76" s="17">
        <v>88630</v>
      </c>
      <c r="L76" s="17">
        <v>16667</v>
      </c>
      <c r="M76" s="17">
        <v>51444</v>
      </c>
      <c r="N76" s="17">
        <v>1642033</v>
      </c>
      <c r="O76" s="17">
        <v>17745</v>
      </c>
      <c r="P76" s="17">
        <v>55447</v>
      </c>
      <c r="Q76" s="17">
        <v>835396</v>
      </c>
      <c r="R76" s="17">
        <v>21512</v>
      </c>
      <c r="S76" s="17">
        <v>66532</v>
      </c>
      <c r="T76" s="17">
        <v>430668</v>
      </c>
      <c r="U76" s="17">
        <v>21715</v>
      </c>
      <c r="V76" s="17">
        <v>65209</v>
      </c>
      <c r="W76" s="17">
        <v>531148</v>
      </c>
      <c r="X76" s="17">
        <v>22553</v>
      </c>
      <c r="Y76" s="17">
        <v>68215</v>
      </c>
      <c r="Z76" s="17">
        <v>761760</v>
      </c>
      <c r="AA76" s="17">
        <v>24019</v>
      </c>
      <c r="AB76" s="17">
        <v>70347</v>
      </c>
      <c r="AC76" s="17">
        <v>653010</v>
      </c>
      <c r="AD76" s="17">
        <v>23207</v>
      </c>
      <c r="AE76" s="17">
        <v>69125</v>
      </c>
      <c r="AF76" s="17">
        <v>301057</v>
      </c>
      <c r="AG76" s="17">
        <v>24197</v>
      </c>
      <c r="AH76" s="17">
        <v>73461</v>
      </c>
      <c r="AI76" s="17">
        <v>189302</v>
      </c>
      <c r="AJ76" s="17">
        <v>168376</v>
      </c>
      <c r="AK76" s="17">
        <v>83721</v>
      </c>
      <c r="AL76" s="17">
        <v>311213</v>
      </c>
      <c r="AM76" s="17">
        <f>VLOOKUP(B76,[1]año!$A$49:$M$88,11,FALSE)</f>
        <v>28343</v>
      </c>
      <c r="AN76" s="17">
        <f>VLOOKUP(B76,[1]año!$A$49:$M$88,12,FALSE)</f>
        <v>89010</v>
      </c>
      <c r="AO76" s="17">
        <f>VLOOKUP(B76,[1]año!$A$49:$M$88,13,FALSE)</f>
        <v>279459</v>
      </c>
      <c r="AP76" s="17">
        <f t="shared" si="6"/>
        <v>405478</v>
      </c>
      <c r="AQ76" s="17">
        <f t="shared" si="7"/>
        <v>812106</v>
      </c>
      <c r="AR76" s="17">
        <f t="shared" si="8"/>
        <v>6156073</v>
      </c>
    </row>
    <row r="77" spans="1:44" x14ac:dyDescent="0.25">
      <c r="A77" s="4"/>
      <c r="B77" s="4" t="s">
        <v>17</v>
      </c>
      <c r="C77" s="17">
        <v>3549</v>
      </c>
      <c r="D77" s="17">
        <v>9585</v>
      </c>
      <c r="E77" s="17">
        <v>0</v>
      </c>
      <c r="F77" s="17">
        <v>5560</v>
      </c>
      <c r="G77" s="17">
        <v>13716</v>
      </c>
      <c r="H77" s="17">
        <v>5000</v>
      </c>
      <c r="I77" s="17">
        <v>5935</v>
      </c>
      <c r="J77" s="17">
        <v>15834</v>
      </c>
      <c r="K77" s="17">
        <v>0</v>
      </c>
      <c r="L77" s="17">
        <v>5725</v>
      </c>
      <c r="M77" s="17">
        <v>15695</v>
      </c>
      <c r="N77" s="17">
        <v>0</v>
      </c>
      <c r="O77" s="17">
        <v>4865</v>
      </c>
      <c r="P77" s="17">
        <v>13998</v>
      </c>
      <c r="Q77" s="17">
        <v>0</v>
      </c>
      <c r="R77" s="17">
        <v>6111</v>
      </c>
      <c r="S77" s="17">
        <v>16900</v>
      </c>
      <c r="T77" s="17">
        <v>38900</v>
      </c>
      <c r="U77" s="17">
        <v>7193</v>
      </c>
      <c r="V77" s="17">
        <v>18507</v>
      </c>
      <c r="W77" s="17">
        <v>19500</v>
      </c>
      <c r="X77" s="17">
        <v>6707</v>
      </c>
      <c r="Y77" s="17">
        <v>17524</v>
      </c>
      <c r="Z77" s="17">
        <v>3800</v>
      </c>
      <c r="AA77" s="17">
        <v>6224</v>
      </c>
      <c r="AB77" s="17">
        <v>14881</v>
      </c>
      <c r="AC77" s="17">
        <v>2500</v>
      </c>
      <c r="AD77" s="17">
        <v>6914</v>
      </c>
      <c r="AE77" s="17">
        <v>16695</v>
      </c>
      <c r="AF77" s="17">
        <v>12000</v>
      </c>
      <c r="AG77" s="17">
        <v>7215</v>
      </c>
      <c r="AH77" s="17">
        <v>18704</v>
      </c>
      <c r="AI77" s="17">
        <v>0</v>
      </c>
      <c r="AJ77" s="17">
        <v>8479</v>
      </c>
      <c r="AK77" s="17">
        <v>23212</v>
      </c>
      <c r="AL77" s="17">
        <v>2500</v>
      </c>
      <c r="AM77" s="17">
        <f>VLOOKUP(B77,[1]año!$A$49:$M$88,11,FALSE)</f>
        <v>8079</v>
      </c>
      <c r="AN77" s="17">
        <f>VLOOKUP(B77,[1]año!$A$49:$M$88,12,FALSE)</f>
        <v>22096</v>
      </c>
      <c r="AO77" s="17">
        <f>VLOOKUP(B77,[1]año!$A$49:$M$88,13,FALSE)</f>
        <v>0</v>
      </c>
      <c r="AP77" s="17">
        <f t="shared" si="6"/>
        <v>82556</v>
      </c>
      <c r="AQ77" s="17">
        <f t="shared" si="7"/>
        <v>217347</v>
      </c>
      <c r="AR77" s="17">
        <f t="shared" si="8"/>
        <v>84200</v>
      </c>
    </row>
    <row r="78" spans="1:44" x14ac:dyDescent="0.25">
      <c r="A78" s="4"/>
      <c r="B78" s="4" t="s">
        <v>18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273</v>
      </c>
      <c r="J78" s="17">
        <v>803</v>
      </c>
      <c r="K78" s="17">
        <v>0</v>
      </c>
      <c r="L78" s="17">
        <v>383</v>
      </c>
      <c r="M78" s="17">
        <v>1086</v>
      </c>
      <c r="N78" s="17">
        <v>1800</v>
      </c>
      <c r="O78" s="17">
        <v>348</v>
      </c>
      <c r="P78" s="17">
        <v>837</v>
      </c>
      <c r="Q78" s="17">
        <v>1800</v>
      </c>
      <c r="R78" s="17">
        <v>422</v>
      </c>
      <c r="S78" s="17">
        <v>1021</v>
      </c>
      <c r="T78" s="17">
        <v>2600</v>
      </c>
      <c r="U78" s="17">
        <v>333</v>
      </c>
      <c r="V78" s="17">
        <v>881</v>
      </c>
      <c r="W78" s="17">
        <v>350</v>
      </c>
      <c r="X78" s="17">
        <v>332</v>
      </c>
      <c r="Y78" s="17">
        <v>849</v>
      </c>
      <c r="Z78" s="17">
        <v>0</v>
      </c>
      <c r="AA78" s="17">
        <v>348</v>
      </c>
      <c r="AB78" s="17">
        <v>1640</v>
      </c>
      <c r="AC78" s="17">
        <v>0</v>
      </c>
      <c r="AD78" s="17">
        <v>416</v>
      </c>
      <c r="AE78" s="17">
        <v>1415</v>
      </c>
      <c r="AF78" s="17">
        <v>3637</v>
      </c>
      <c r="AG78" s="17">
        <v>486</v>
      </c>
      <c r="AH78" s="17">
        <v>1380</v>
      </c>
      <c r="AI78" s="17">
        <v>48148</v>
      </c>
      <c r="AJ78" s="17">
        <v>559</v>
      </c>
      <c r="AK78" s="17">
        <v>1475</v>
      </c>
      <c r="AL78" s="17">
        <v>5005000</v>
      </c>
      <c r="AM78" s="17">
        <f>VLOOKUP(B78,[1]año!$A$49:$M$88,11,FALSE)</f>
        <v>461</v>
      </c>
      <c r="AN78" s="17">
        <f>VLOOKUP(B78,[1]año!$A$49:$M$88,12,FALSE)</f>
        <v>1213</v>
      </c>
      <c r="AO78" s="17">
        <f>VLOOKUP(B78,[1]año!$A$49:$M$88,13,FALSE)</f>
        <v>0</v>
      </c>
      <c r="AP78" s="17">
        <f t="shared" si="6"/>
        <v>4361</v>
      </c>
      <c r="AQ78" s="17">
        <f t="shared" si="7"/>
        <v>12600</v>
      </c>
      <c r="AR78" s="17">
        <f t="shared" si="8"/>
        <v>5063335</v>
      </c>
    </row>
    <row r="79" spans="1:44" x14ac:dyDescent="0.25">
      <c r="A79" s="5"/>
      <c r="B79" s="5" t="s">
        <v>19</v>
      </c>
      <c r="C79" s="17">
        <v>4355</v>
      </c>
      <c r="D79" s="17">
        <v>18981</v>
      </c>
      <c r="E79" s="17">
        <v>225985</v>
      </c>
      <c r="F79" s="17">
        <v>4737</v>
      </c>
      <c r="G79" s="17">
        <v>19757</v>
      </c>
      <c r="H79" s="17">
        <v>37485</v>
      </c>
      <c r="I79" s="17">
        <v>5702</v>
      </c>
      <c r="J79" s="17">
        <v>22826</v>
      </c>
      <c r="K79" s="17">
        <v>707624</v>
      </c>
      <c r="L79" s="17">
        <v>5460</v>
      </c>
      <c r="M79" s="17">
        <v>23007</v>
      </c>
      <c r="N79" s="17">
        <v>1409740</v>
      </c>
      <c r="O79" s="17">
        <v>5483</v>
      </c>
      <c r="P79" s="17">
        <v>22905</v>
      </c>
      <c r="Q79" s="17">
        <v>848693</v>
      </c>
      <c r="R79" s="17">
        <v>5625</v>
      </c>
      <c r="S79" s="17">
        <v>23182</v>
      </c>
      <c r="T79" s="17">
        <v>919000</v>
      </c>
      <c r="U79" s="17">
        <v>6250</v>
      </c>
      <c r="V79" s="17">
        <v>25120</v>
      </c>
      <c r="W79" s="17">
        <v>1562145</v>
      </c>
      <c r="X79" s="17">
        <v>7158</v>
      </c>
      <c r="Y79" s="17">
        <v>25905</v>
      </c>
      <c r="Z79" s="17">
        <v>2744223</v>
      </c>
      <c r="AA79" s="17">
        <v>7918</v>
      </c>
      <c r="AB79" s="17">
        <v>29265</v>
      </c>
      <c r="AC79" s="17">
        <v>3552847</v>
      </c>
      <c r="AD79" s="17">
        <v>6441</v>
      </c>
      <c r="AE79" s="17">
        <v>26471</v>
      </c>
      <c r="AF79" s="17">
        <v>2008199</v>
      </c>
      <c r="AG79" s="17">
        <v>7071</v>
      </c>
      <c r="AH79" s="17">
        <v>28018</v>
      </c>
      <c r="AI79" s="17">
        <v>1531502</v>
      </c>
      <c r="AJ79" s="17">
        <v>8568</v>
      </c>
      <c r="AK79" s="17">
        <v>31760</v>
      </c>
      <c r="AL79" s="17">
        <v>715659</v>
      </c>
      <c r="AM79" s="17">
        <f>VLOOKUP(B79,[1]año!$A$49:$M$88,11,FALSE)</f>
        <v>8421</v>
      </c>
      <c r="AN79" s="17">
        <f>VLOOKUP(B79,[1]año!$A$49:$M$88,12,FALSE)</f>
        <v>31676</v>
      </c>
      <c r="AO79" s="17">
        <f>VLOOKUP(B79,[1]año!$A$49:$M$88,13,FALSE)</f>
        <v>1173523</v>
      </c>
      <c r="AP79" s="17">
        <f t="shared" si="6"/>
        <v>83189</v>
      </c>
      <c r="AQ79" s="17">
        <f t="shared" si="7"/>
        <v>328873</v>
      </c>
      <c r="AR79" s="17">
        <f t="shared" si="8"/>
        <v>17436625</v>
      </c>
    </row>
    <row r="80" spans="1:44" x14ac:dyDescent="0.25">
      <c r="A80" s="5"/>
      <c r="B80" s="5" t="s">
        <v>20</v>
      </c>
      <c r="C80" s="17">
        <v>17646</v>
      </c>
      <c r="D80" s="17">
        <v>57290</v>
      </c>
      <c r="E80" s="17">
        <v>131175</v>
      </c>
      <c r="F80" s="17">
        <v>23655</v>
      </c>
      <c r="G80" s="17">
        <v>73296</v>
      </c>
      <c r="H80" s="17">
        <v>235541</v>
      </c>
      <c r="I80" s="17">
        <v>31317</v>
      </c>
      <c r="J80" s="17">
        <v>92717</v>
      </c>
      <c r="K80" s="17">
        <v>516392</v>
      </c>
      <c r="L80" s="17">
        <v>30376</v>
      </c>
      <c r="M80" s="17">
        <v>88862</v>
      </c>
      <c r="N80" s="17">
        <v>487266</v>
      </c>
      <c r="O80" s="17">
        <v>22895</v>
      </c>
      <c r="P80" s="17">
        <v>73780</v>
      </c>
      <c r="Q80" s="17">
        <v>384853</v>
      </c>
      <c r="R80" s="17">
        <v>25150</v>
      </c>
      <c r="S80" s="17">
        <v>78291</v>
      </c>
      <c r="T80" s="17">
        <v>264968</v>
      </c>
      <c r="U80" s="17">
        <v>27705</v>
      </c>
      <c r="V80" s="17">
        <v>87547</v>
      </c>
      <c r="W80" s="17">
        <v>460392</v>
      </c>
      <c r="X80" s="17">
        <v>32023</v>
      </c>
      <c r="Y80" s="17">
        <v>97377</v>
      </c>
      <c r="Z80" s="17">
        <v>225792</v>
      </c>
      <c r="AA80" s="17">
        <v>35637</v>
      </c>
      <c r="AB80" s="17">
        <v>103780</v>
      </c>
      <c r="AC80" s="17">
        <v>293895</v>
      </c>
      <c r="AD80" s="17">
        <v>38281</v>
      </c>
      <c r="AE80" s="17">
        <v>107714</v>
      </c>
      <c r="AF80" s="17">
        <v>444830</v>
      </c>
      <c r="AG80" s="17">
        <v>46390</v>
      </c>
      <c r="AH80" s="17">
        <v>130614</v>
      </c>
      <c r="AI80" s="17">
        <v>512754</v>
      </c>
      <c r="AJ80" s="17">
        <v>50093</v>
      </c>
      <c r="AK80" s="17">
        <v>142611</v>
      </c>
      <c r="AL80" s="17">
        <v>859103</v>
      </c>
      <c r="AM80" s="17">
        <f>VLOOKUP(B80,[1]año!$A$49:$M$88,11,FALSE)</f>
        <v>50423</v>
      </c>
      <c r="AN80" s="17">
        <f>VLOOKUP(B80,[1]año!$A$49:$M$88,12,FALSE)</f>
        <v>136578</v>
      </c>
      <c r="AO80" s="17">
        <f>VLOOKUP(B80,[1]año!$A$49:$M$88,13,FALSE)</f>
        <v>982750</v>
      </c>
      <c r="AP80" s="17">
        <f t="shared" si="6"/>
        <v>431591</v>
      </c>
      <c r="AQ80" s="17">
        <f t="shared" si="7"/>
        <v>1270457</v>
      </c>
      <c r="AR80" s="17">
        <f t="shared" si="8"/>
        <v>5799711</v>
      </c>
    </row>
    <row r="81" spans="1:44" x14ac:dyDescent="0.25">
      <c r="A81" s="5"/>
      <c r="B81" s="5" t="s">
        <v>21</v>
      </c>
      <c r="C81" s="17">
        <v>4881</v>
      </c>
      <c r="D81" s="17">
        <v>18908</v>
      </c>
      <c r="E81" s="17">
        <v>14531567</v>
      </c>
      <c r="F81" s="17">
        <v>6230</v>
      </c>
      <c r="G81" s="17">
        <v>23807</v>
      </c>
      <c r="H81" s="17">
        <v>16552587</v>
      </c>
      <c r="I81" s="17">
        <v>7011</v>
      </c>
      <c r="J81" s="17">
        <v>27213</v>
      </c>
      <c r="K81" s="17">
        <v>24244104</v>
      </c>
      <c r="L81" s="17">
        <v>5291</v>
      </c>
      <c r="M81" s="17">
        <v>18100</v>
      </c>
      <c r="N81" s="17">
        <v>16132204</v>
      </c>
      <c r="O81" s="17">
        <v>6377</v>
      </c>
      <c r="P81" s="17">
        <v>19627</v>
      </c>
      <c r="Q81" s="17">
        <v>16241908</v>
      </c>
      <c r="R81" s="17">
        <v>6638</v>
      </c>
      <c r="S81" s="17">
        <v>18381</v>
      </c>
      <c r="T81" s="17">
        <v>13763829</v>
      </c>
      <c r="U81" s="17">
        <v>6998</v>
      </c>
      <c r="V81" s="17">
        <v>17002</v>
      </c>
      <c r="W81" s="17">
        <v>16032259</v>
      </c>
      <c r="X81" s="17">
        <v>7167</v>
      </c>
      <c r="Y81" s="17">
        <v>16201</v>
      </c>
      <c r="Z81" s="17">
        <v>19218665</v>
      </c>
      <c r="AA81" s="17">
        <v>8688</v>
      </c>
      <c r="AB81" s="17">
        <v>18462</v>
      </c>
      <c r="AC81" s="17">
        <v>21376180</v>
      </c>
      <c r="AD81" s="17">
        <v>9052</v>
      </c>
      <c r="AE81" s="17">
        <v>18815</v>
      </c>
      <c r="AF81" s="17">
        <v>17768730</v>
      </c>
      <c r="AG81" s="17">
        <v>12411</v>
      </c>
      <c r="AH81" s="17">
        <v>29250</v>
      </c>
      <c r="AI81" s="17">
        <v>20794976</v>
      </c>
      <c r="AJ81" s="17">
        <v>17973</v>
      </c>
      <c r="AK81" s="17">
        <v>44358</v>
      </c>
      <c r="AL81" s="17">
        <v>37554030</v>
      </c>
      <c r="AM81" s="17">
        <f>VLOOKUP(B81,[1]año!$A$49:$M$88,11,FALSE)</f>
        <v>17497</v>
      </c>
      <c r="AN81" s="17">
        <f>VLOOKUP(B81,[1]año!$A$49:$M$88,12,FALSE)</f>
        <v>42793</v>
      </c>
      <c r="AO81" s="17">
        <f>VLOOKUP(B81,[1]año!$A$49:$M$88,13,FALSE)</f>
        <v>40819394.199999996</v>
      </c>
      <c r="AP81" s="17">
        <f t="shared" si="6"/>
        <v>116214</v>
      </c>
      <c r="AQ81" s="17">
        <f t="shared" si="7"/>
        <v>312917</v>
      </c>
      <c r="AR81" s="17">
        <f t="shared" si="8"/>
        <v>275030433.19999999</v>
      </c>
    </row>
    <row r="82" spans="1:44" x14ac:dyDescent="0.25">
      <c r="A82" s="4"/>
      <c r="B82" s="4" t="s">
        <v>22</v>
      </c>
      <c r="C82" s="17">
        <v>58</v>
      </c>
      <c r="D82" s="17">
        <v>165</v>
      </c>
      <c r="E82" s="17">
        <v>0</v>
      </c>
      <c r="F82" s="17">
        <v>41</v>
      </c>
      <c r="G82" s="17">
        <v>141</v>
      </c>
      <c r="H82" s="17">
        <v>0</v>
      </c>
      <c r="I82" s="17">
        <v>50</v>
      </c>
      <c r="J82" s="17">
        <v>149</v>
      </c>
      <c r="K82" s="17">
        <v>0</v>
      </c>
      <c r="L82" s="17">
        <v>46</v>
      </c>
      <c r="M82" s="17">
        <v>158</v>
      </c>
      <c r="N82" s="17">
        <v>0</v>
      </c>
      <c r="O82" s="17">
        <v>68</v>
      </c>
      <c r="P82" s="17">
        <v>208</v>
      </c>
      <c r="Q82" s="17">
        <v>0</v>
      </c>
      <c r="R82" s="17">
        <v>141</v>
      </c>
      <c r="S82" s="17">
        <v>457</v>
      </c>
      <c r="T82" s="17">
        <v>165204</v>
      </c>
      <c r="U82" s="17">
        <v>141</v>
      </c>
      <c r="V82" s="17">
        <v>439</v>
      </c>
      <c r="W82" s="17">
        <v>56089</v>
      </c>
      <c r="X82" s="17">
        <v>207</v>
      </c>
      <c r="Y82" s="17">
        <v>632</v>
      </c>
      <c r="Z82" s="17">
        <v>0</v>
      </c>
      <c r="AA82" s="17">
        <v>140</v>
      </c>
      <c r="AB82" s="17">
        <v>423</v>
      </c>
      <c r="AC82" s="17">
        <v>0</v>
      </c>
      <c r="AD82" s="17">
        <v>201</v>
      </c>
      <c r="AE82" s="17">
        <v>662</v>
      </c>
      <c r="AF82" s="17">
        <v>0</v>
      </c>
      <c r="AG82" s="17">
        <v>192</v>
      </c>
      <c r="AH82" s="17">
        <v>545</v>
      </c>
      <c r="AI82" s="17">
        <v>0</v>
      </c>
      <c r="AJ82" s="17">
        <v>299</v>
      </c>
      <c r="AK82" s="17">
        <v>874</v>
      </c>
      <c r="AL82" s="17">
        <v>0</v>
      </c>
      <c r="AM82" s="17">
        <f>VLOOKUP(B82,[1]año!$A$49:$M$88,11,FALSE)</f>
        <v>233</v>
      </c>
      <c r="AN82" s="17">
        <f>VLOOKUP(B82,[1]año!$A$49:$M$88,12,FALSE)</f>
        <v>602</v>
      </c>
      <c r="AO82" s="17">
        <f>VLOOKUP(B82,[1]año!$A$49:$M$88,13,FALSE)</f>
        <v>0</v>
      </c>
      <c r="AP82" s="17">
        <f t="shared" si="6"/>
        <v>1817</v>
      </c>
      <c r="AQ82" s="17">
        <f t="shared" si="7"/>
        <v>5455</v>
      </c>
      <c r="AR82" s="17">
        <f t="shared" si="8"/>
        <v>221293</v>
      </c>
    </row>
    <row r="83" spans="1:44" x14ac:dyDescent="0.25">
      <c r="A83" s="4"/>
      <c r="B83" s="4" t="s">
        <v>23</v>
      </c>
      <c r="C83" s="17">
        <v>35</v>
      </c>
      <c r="D83" s="17">
        <v>173</v>
      </c>
      <c r="E83" s="17">
        <v>0</v>
      </c>
      <c r="F83" s="17">
        <v>18</v>
      </c>
      <c r="G83" s="17">
        <v>83</v>
      </c>
      <c r="H83" s="17">
        <v>0</v>
      </c>
      <c r="I83" s="17">
        <v>64</v>
      </c>
      <c r="J83" s="17">
        <v>259</v>
      </c>
      <c r="K83" s="17">
        <v>0</v>
      </c>
      <c r="L83" s="17">
        <v>53</v>
      </c>
      <c r="M83" s="17">
        <v>161</v>
      </c>
      <c r="N83" s="17">
        <v>0</v>
      </c>
      <c r="O83" s="17">
        <v>69</v>
      </c>
      <c r="P83" s="17">
        <v>245</v>
      </c>
      <c r="Q83" s="17">
        <v>0</v>
      </c>
      <c r="R83" s="17">
        <v>57</v>
      </c>
      <c r="S83" s="17">
        <v>248</v>
      </c>
      <c r="T83" s="17">
        <v>0</v>
      </c>
      <c r="U83" s="17">
        <v>122</v>
      </c>
      <c r="V83" s="17">
        <v>455</v>
      </c>
      <c r="W83" s="17">
        <v>0</v>
      </c>
      <c r="X83" s="17">
        <v>122</v>
      </c>
      <c r="Y83" s="17">
        <v>424</v>
      </c>
      <c r="Z83" s="17">
        <v>0</v>
      </c>
      <c r="AA83" s="17">
        <v>157</v>
      </c>
      <c r="AB83" s="17">
        <v>416</v>
      </c>
      <c r="AC83" s="17">
        <v>0</v>
      </c>
      <c r="AD83" s="17">
        <v>158</v>
      </c>
      <c r="AE83" s="17">
        <v>468</v>
      </c>
      <c r="AF83" s="17">
        <v>0</v>
      </c>
      <c r="AG83" s="17">
        <v>211</v>
      </c>
      <c r="AH83" s="17">
        <v>698</v>
      </c>
      <c r="AI83" s="17">
        <v>0</v>
      </c>
      <c r="AJ83" s="17">
        <v>291</v>
      </c>
      <c r="AK83" s="17">
        <v>505</v>
      </c>
      <c r="AL83" s="17">
        <v>0</v>
      </c>
      <c r="AM83" s="17">
        <f>VLOOKUP(B83,[1]año!$A$49:$M$88,11,FALSE)</f>
        <v>177</v>
      </c>
      <c r="AN83" s="17">
        <f>VLOOKUP(B83,[1]año!$A$49:$M$88,12,FALSE)</f>
        <v>402</v>
      </c>
      <c r="AO83" s="17">
        <f>VLOOKUP(B83,[1]año!$A$49:$M$88,13,FALSE)</f>
        <v>0</v>
      </c>
      <c r="AP83" s="17">
        <f t="shared" si="6"/>
        <v>1534</v>
      </c>
      <c r="AQ83" s="17">
        <f t="shared" si="7"/>
        <v>4537</v>
      </c>
      <c r="AR83" s="17">
        <f t="shared" si="8"/>
        <v>0</v>
      </c>
    </row>
    <row r="84" spans="1:44" x14ac:dyDescent="0.25">
      <c r="A84" s="4"/>
      <c r="B84" s="4" t="s">
        <v>24</v>
      </c>
      <c r="C84" s="17">
        <v>1614</v>
      </c>
      <c r="D84" s="17">
        <v>4842</v>
      </c>
      <c r="E84" s="17">
        <v>0</v>
      </c>
      <c r="F84" s="17">
        <v>2307</v>
      </c>
      <c r="G84" s="17">
        <v>7596</v>
      </c>
      <c r="H84" s="17">
        <v>0</v>
      </c>
      <c r="I84" s="17">
        <v>3549</v>
      </c>
      <c r="J84" s="17">
        <v>11914</v>
      </c>
      <c r="K84" s="17">
        <v>0</v>
      </c>
      <c r="L84" s="17">
        <v>3819</v>
      </c>
      <c r="M84" s="17">
        <v>12002</v>
      </c>
      <c r="N84" s="17">
        <v>0</v>
      </c>
      <c r="O84" s="17">
        <v>2757</v>
      </c>
      <c r="P84" s="17">
        <v>7467</v>
      </c>
      <c r="Q84" s="17">
        <v>0</v>
      </c>
      <c r="R84" s="17">
        <v>2932</v>
      </c>
      <c r="S84" s="17">
        <v>7556</v>
      </c>
      <c r="T84" s="17">
        <v>0</v>
      </c>
      <c r="U84" s="17">
        <v>3198</v>
      </c>
      <c r="V84" s="17">
        <v>8355</v>
      </c>
      <c r="W84" s="17">
        <v>0</v>
      </c>
      <c r="X84" s="17">
        <v>2087</v>
      </c>
      <c r="Y84" s="17">
        <v>5660</v>
      </c>
      <c r="Z84" s="17">
        <v>0</v>
      </c>
      <c r="AA84" s="17">
        <v>1937</v>
      </c>
      <c r="AB84" s="17">
        <v>5530</v>
      </c>
      <c r="AC84" s="17">
        <v>0</v>
      </c>
      <c r="AD84" s="17">
        <v>1773</v>
      </c>
      <c r="AE84" s="17">
        <v>4961</v>
      </c>
      <c r="AF84" s="17">
        <v>0</v>
      </c>
      <c r="AG84" s="17">
        <v>2124</v>
      </c>
      <c r="AH84" s="17">
        <v>5749</v>
      </c>
      <c r="AI84" s="17">
        <v>0</v>
      </c>
      <c r="AJ84" s="17">
        <v>2293</v>
      </c>
      <c r="AK84" s="17">
        <v>6356</v>
      </c>
      <c r="AL84" s="17">
        <v>0</v>
      </c>
      <c r="AM84" s="17">
        <f>VLOOKUP(B84,[1]año!$A$49:$M$88,11,FALSE)</f>
        <v>2489</v>
      </c>
      <c r="AN84" s="17">
        <f>VLOOKUP(B84,[1]año!$A$49:$M$88,12,FALSE)</f>
        <v>7073</v>
      </c>
      <c r="AO84" s="17">
        <f>VLOOKUP(B84,[1]año!$A$49:$M$88,13,FALSE)</f>
        <v>0</v>
      </c>
      <c r="AP84" s="17">
        <f t="shared" si="6"/>
        <v>32879</v>
      </c>
      <c r="AQ84" s="17">
        <f t="shared" si="7"/>
        <v>95061</v>
      </c>
      <c r="AR84" s="17">
        <f t="shared" si="8"/>
        <v>0</v>
      </c>
    </row>
    <row r="85" spans="1:44" x14ac:dyDescent="0.25">
      <c r="A85" s="4"/>
      <c r="B85" s="4" t="s">
        <v>25</v>
      </c>
      <c r="C85" s="17">
        <v>413</v>
      </c>
      <c r="D85" s="17">
        <v>1302</v>
      </c>
      <c r="E85" s="17">
        <v>0</v>
      </c>
      <c r="F85" s="17">
        <v>353</v>
      </c>
      <c r="G85" s="17">
        <v>1131</v>
      </c>
      <c r="H85" s="17">
        <v>0</v>
      </c>
      <c r="I85" s="17">
        <v>441</v>
      </c>
      <c r="J85" s="17">
        <v>1393</v>
      </c>
      <c r="K85" s="17">
        <v>0</v>
      </c>
      <c r="L85" s="17">
        <v>413</v>
      </c>
      <c r="M85" s="17">
        <v>1249</v>
      </c>
      <c r="N85" s="17">
        <v>0</v>
      </c>
      <c r="O85" s="17">
        <v>505</v>
      </c>
      <c r="P85" s="17">
        <v>1371</v>
      </c>
      <c r="Q85" s="17">
        <v>0</v>
      </c>
      <c r="R85" s="17">
        <v>544</v>
      </c>
      <c r="S85" s="17">
        <v>1348</v>
      </c>
      <c r="T85" s="17">
        <v>0</v>
      </c>
      <c r="U85" s="17">
        <v>587</v>
      </c>
      <c r="V85" s="17">
        <v>1617</v>
      </c>
      <c r="W85" s="17">
        <v>0</v>
      </c>
      <c r="X85" s="17">
        <v>699</v>
      </c>
      <c r="Y85" s="17">
        <v>2021</v>
      </c>
      <c r="Z85" s="17">
        <v>0</v>
      </c>
      <c r="AA85" s="17">
        <v>688</v>
      </c>
      <c r="AB85" s="17">
        <v>1778</v>
      </c>
      <c r="AC85" s="17">
        <v>0</v>
      </c>
      <c r="AD85" s="17">
        <v>808</v>
      </c>
      <c r="AE85" s="17">
        <v>2318</v>
      </c>
      <c r="AF85" s="17">
        <v>0</v>
      </c>
      <c r="AG85" s="17">
        <v>1038</v>
      </c>
      <c r="AH85" s="17">
        <v>2776</v>
      </c>
      <c r="AI85" s="17">
        <v>0</v>
      </c>
      <c r="AJ85" s="17">
        <v>1295</v>
      </c>
      <c r="AK85" s="17">
        <v>4002</v>
      </c>
      <c r="AL85" s="17">
        <v>0</v>
      </c>
      <c r="AM85" s="17">
        <f>VLOOKUP(B85,[1]año!$A$49:$M$88,11,FALSE)</f>
        <v>1117</v>
      </c>
      <c r="AN85" s="17">
        <f>VLOOKUP(B85,[1]año!$A$49:$M$88,12,FALSE)</f>
        <v>3992</v>
      </c>
      <c r="AO85" s="17">
        <f>VLOOKUP(B85,[1]año!$A$49:$M$88,13,FALSE)</f>
        <v>0</v>
      </c>
      <c r="AP85" s="17">
        <f t="shared" si="6"/>
        <v>8901</v>
      </c>
      <c r="AQ85" s="17">
        <f t="shared" si="7"/>
        <v>26298</v>
      </c>
      <c r="AR85" s="17">
        <f t="shared" si="8"/>
        <v>0</v>
      </c>
    </row>
    <row r="86" spans="1:44" x14ac:dyDescent="0.25">
      <c r="A86" s="18"/>
      <c r="B86" s="18" t="s">
        <v>26</v>
      </c>
      <c r="C86" s="17">
        <v>380</v>
      </c>
      <c r="D86" s="17">
        <v>1364</v>
      </c>
      <c r="E86" s="17">
        <v>101900</v>
      </c>
      <c r="F86" s="17">
        <v>447</v>
      </c>
      <c r="G86" s="17">
        <v>1474</v>
      </c>
      <c r="H86" s="17">
        <v>0</v>
      </c>
      <c r="I86" s="17">
        <v>546</v>
      </c>
      <c r="J86" s="17">
        <v>1731</v>
      </c>
      <c r="K86" s="17">
        <v>0</v>
      </c>
      <c r="L86" s="17">
        <v>559</v>
      </c>
      <c r="M86" s="17">
        <v>1764</v>
      </c>
      <c r="N86" s="17">
        <v>0</v>
      </c>
      <c r="O86" s="17">
        <v>600</v>
      </c>
      <c r="P86" s="17">
        <v>1805</v>
      </c>
      <c r="Q86" s="17">
        <v>0</v>
      </c>
      <c r="R86" s="17">
        <v>650</v>
      </c>
      <c r="S86" s="17">
        <v>1959</v>
      </c>
      <c r="T86" s="17">
        <v>0</v>
      </c>
      <c r="U86" s="17">
        <v>736</v>
      </c>
      <c r="V86" s="17">
        <v>2237</v>
      </c>
      <c r="W86" s="17">
        <v>0</v>
      </c>
      <c r="X86" s="17">
        <v>796</v>
      </c>
      <c r="Y86" s="17">
        <v>2455</v>
      </c>
      <c r="Z86" s="17">
        <v>0</v>
      </c>
      <c r="AA86" s="17">
        <v>713</v>
      </c>
      <c r="AB86" s="17">
        <v>2174</v>
      </c>
      <c r="AC86" s="17">
        <v>0</v>
      </c>
      <c r="AD86" s="17">
        <v>996</v>
      </c>
      <c r="AE86" s="17">
        <v>3055</v>
      </c>
      <c r="AF86" s="17">
        <v>0</v>
      </c>
      <c r="AG86" s="17">
        <v>1399</v>
      </c>
      <c r="AH86" s="17">
        <v>4449</v>
      </c>
      <c r="AI86" s="17">
        <v>0</v>
      </c>
      <c r="AJ86" s="17">
        <v>1322</v>
      </c>
      <c r="AK86" s="17">
        <v>3988</v>
      </c>
      <c r="AL86" s="17">
        <v>0</v>
      </c>
      <c r="AM86" s="17">
        <f>VLOOKUP(B86,[1]año!$A$49:$M$88,11,FALSE)</f>
        <v>1300</v>
      </c>
      <c r="AN86" s="17">
        <f>VLOOKUP(B86,[1]año!$A$49:$M$88,12,FALSE)</f>
        <v>3889</v>
      </c>
      <c r="AO86" s="17">
        <f>VLOOKUP(B86,[1]año!$A$49:$M$88,13,FALSE)</f>
        <v>0</v>
      </c>
      <c r="AP86" s="17">
        <f t="shared" si="6"/>
        <v>10444</v>
      </c>
      <c r="AQ86" s="17">
        <f t="shared" si="7"/>
        <v>32344</v>
      </c>
      <c r="AR86" s="17">
        <f t="shared" si="8"/>
        <v>101900</v>
      </c>
    </row>
    <row r="87" spans="1:44" x14ac:dyDescent="0.25">
      <c r="A87" s="18"/>
      <c r="B87" s="18" t="s">
        <v>52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17">
        <v>0</v>
      </c>
      <c r="W87" s="17">
        <v>0</v>
      </c>
      <c r="X87" s="17">
        <v>0</v>
      </c>
      <c r="Y87" s="17">
        <v>0</v>
      </c>
      <c r="Z87" s="17">
        <v>0</v>
      </c>
      <c r="AA87" s="17">
        <v>0</v>
      </c>
      <c r="AB87" s="17">
        <v>0</v>
      </c>
      <c r="AC87" s="17">
        <v>0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7">
        <v>0</v>
      </c>
      <c r="AK87" s="17">
        <v>0</v>
      </c>
      <c r="AL87" s="17">
        <v>0</v>
      </c>
      <c r="AM87" s="17">
        <v>0</v>
      </c>
      <c r="AN87" s="17">
        <v>0</v>
      </c>
      <c r="AO87" s="17">
        <v>0</v>
      </c>
      <c r="AP87" s="17">
        <f t="shared" si="6"/>
        <v>0</v>
      </c>
      <c r="AQ87" s="17">
        <f t="shared" si="7"/>
        <v>0</v>
      </c>
      <c r="AR87" s="17">
        <f t="shared" si="8"/>
        <v>0</v>
      </c>
    </row>
    <row r="88" spans="1:44" x14ac:dyDescent="0.25">
      <c r="A88" s="4"/>
      <c r="B88" s="4" t="s">
        <v>27</v>
      </c>
      <c r="C88" s="17">
        <v>589</v>
      </c>
      <c r="D88" s="17">
        <v>2022</v>
      </c>
      <c r="E88" s="17">
        <v>0</v>
      </c>
      <c r="F88" s="17">
        <v>617</v>
      </c>
      <c r="G88" s="17">
        <v>2228</v>
      </c>
      <c r="H88" s="17">
        <v>0</v>
      </c>
      <c r="I88" s="17">
        <v>775</v>
      </c>
      <c r="J88" s="17">
        <v>2439</v>
      </c>
      <c r="K88" s="17">
        <v>0</v>
      </c>
      <c r="L88" s="17">
        <v>949</v>
      </c>
      <c r="M88" s="17">
        <v>3004</v>
      </c>
      <c r="N88" s="17">
        <v>0</v>
      </c>
      <c r="O88" s="17">
        <v>1076</v>
      </c>
      <c r="P88" s="17">
        <v>3598</v>
      </c>
      <c r="Q88" s="17">
        <v>0</v>
      </c>
      <c r="R88" s="17">
        <v>1302</v>
      </c>
      <c r="S88" s="17">
        <v>3951</v>
      </c>
      <c r="T88" s="17">
        <v>0</v>
      </c>
      <c r="U88" s="17">
        <v>1350</v>
      </c>
      <c r="V88" s="17">
        <v>4320</v>
      </c>
      <c r="W88" s="17">
        <v>0</v>
      </c>
      <c r="X88" s="17">
        <v>1374</v>
      </c>
      <c r="Y88" s="17">
        <v>4036</v>
      </c>
      <c r="Z88" s="17">
        <v>0</v>
      </c>
      <c r="AA88" s="17">
        <v>1376</v>
      </c>
      <c r="AB88" s="17">
        <v>4195</v>
      </c>
      <c r="AC88" s="17">
        <v>0</v>
      </c>
      <c r="AD88" s="17">
        <v>1374</v>
      </c>
      <c r="AE88" s="17">
        <v>4245</v>
      </c>
      <c r="AF88" s="17">
        <v>0</v>
      </c>
      <c r="AG88" s="17">
        <v>1970</v>
      </c>
      <c r="AH88" s="17">
        <v>5990</v>
      </c>
      <c r="AI88" s="17">
        <v>0</v>
      </c>
      <c r="AJ88" s="17">
        <v>1725</v>
      </c>
      <c r="AK88" s="17">
        <v>5194</v>
      </c>
      <c r="AL88" s="17">
        <v>0</v>
      </c>
      <c r="AM88" s="17">
        <f>VLOOKUP(B88,[1]año!$A$49:$M$88,11,FALSE)</f>
        <v>1706</v>
      </c>
      <c r="AN88" s="17">
        <f>VLOOKUP(B88,[1]año!$A$49:$M$88,12,FALSE)</f>
        <v>5103</v>
      </c>
      <c r="AO88" s="17">
        <f>VLOOKUP(B88,[1]año!$A$49:$M$88,13,FALSE)</f>
        <v>0</v>
      </c>
      <c r="AP88" s="17">
        <f t="shared" si="6"/>
        <v>16183</v>
      </c>
      <c r="AQ88" s="17">
        <f t="shared" si="7"/>
        <v>50325</v>
      </c>
      <c r="AR88" s="17">
        <f t="shared" si="8"/>
        <v>0</v>
      </c>
    </row>
    <row r="89" spans="1:44" x14ac:dyDescent="0.25">
      <c r="A89" s="5"/>
      <c r="B89" s="5" t="s">
        <v>53</v>
      </c>
      <c r="C89" s="17">
        <v>69760</v>
      </c>
      <c r="D89" s="17">
        <v>202619</v>
      </c>
      <c r="E89" s="17">
        <v>0</v>
      </c>
      <c r="F89" s="17">
        <v>83228</v>
      </c>
      <c r="G89" s="17">
        <v>240708</v>
      </c>
      <c r="H89" s="17">
        <v>0</v>
      </c>
      <c r="I89" s="17">
        <v>92091</v>
      </c>
      <c r="J89" s="17">
        <v>253898</v>
      </c>
      <c r="K89" s="17">
        <v>0</v>
      </c>
      <c r="L89" s="17">
        <v>86745</v>
      </c>
      <c r="M89" s="17">
        <v>235623</v>
      </c>
      <c r="N89" s="17">
        <v>0</v>
      </c>
      <c r="O89" s="17">
        <v>66761</v>
      </c>
      <c r="P89" s="17">
        <v>190123</v>
      </c>
      <c r="Q89" s="17">
        <v>200655</v>
      </c>
      <c r="R89" s="17">
        <v>84544</v>
      </c>
      <c r="S89" s="17">
        <v>233859</v>
      </c>
      <c r="T89" s="17">
        <v>14450</v>
      </c>
      <c r="U89" s="17">
        <v>84652</v>
      </c>
      <c r="V89" s="17">
        <v>230495</v>
      </c>
      <c r="W89" s="17">
        <v>113280</v>
      </c>
      <c r="X89" s="17">
        <v>95421</v>
      </c>
      <c r="Y89" s="17">
        <v>258938</v>
      </c>
      <c r="Z89" s="17">
        <v>499145</v>
      </c>
      <c r="AA89" s="17">
        <v>107479</v>
      </c>
      <c r="AB89" s="17">
        <v>281849</v>
      </c>
      <c r="AC89" s="17">
        <v>600216</v>
      </c>
      <c r="AD89" s="17">
        <v>107652</v>
      </c>
      <c r="AE89" s="17">
        <v>277090</v>
      </c>
      <c r="AF89" s="17">
        <v>906643</v>
      </c>
      <c r="AG89" s="17">
        <v>104292</v>
      </c>
      <c r="AH89" s="17">
        <v>282853</v>
      </c>
      <c r="AI89" s="17">
        <v>456770</v>
      </c>
      <c r="AJ89" s="17">
        <v>84679</v>
      </c>
      <c r="AK89" s="17">
        <v>248297</v>
      </c>
      <c r="AL89" s="17">
        <v>618762</v>
      </c>
      <c r="AM89" s="17">
        <f>VLOOKUP(B89,[1]año!$A$49:$M$88,11,FALSE)</f>
        <v>75195</v>
      </c>
      <c r="AN89" s="17">
        <f>VLOOKUP(B89,[1]año!$A$49:$M$88,12,FALSE)</f>
        <v>216740</v>
      </c>
      <c r="AO89" s="17">
        <f>VLOOKUP(B89,[1]año!$A$49:$M$88,13,FALSE)</f>
        <v>632386</v>
      </c>
      <c r="AP89" s="17">
        <f t="shared" si="6"/>
        <v>1142499</v>
      </c>
      <c r="AQ89" s="17">
        <f t="shared" si="7"/>
        <v>3153092</v>
      </c>
      <c r="AR89" s="17">
        <f t="shared" si="8"/>
        <v>4042307</v>
      </c>
    </row>
    <row r="90" spans="1:44" x14ac:dyDescent="0.25">
      <c r="A90" s="5"/>
      <c r="B90" s="5" t="s">
        <v>28</v>
      </c>
      <c r="C90" s="17">
        <v>67038</v>
      </c>
      <c r="D90" s="17">
        <v>220708</v>
      </c>
      <c r="E90" s="17">
        <v>288814905</v>
      </c>
      <c r="F90" s="17">
        <v>80714</v>
      </c>
      <c r="G90" s="17">
        <v>263128</v>
      </c>
      <c r="H90" s="17">
        <v>343120189</v>
      </c>
      <c r="I90" s="17">
        <v>100030</v>
      </c>
      <c r="J90" s="17">
        <v>322561</v>
      </c>
      <c r="K90" s="17">
        <v>389114736</v>
      </c>
      <c r="L90" s="17">
        <v>103759</v>
      </c>
      <c r="M90" s="17">
        <v>324457</v>
      </c>
      <c r="N90" s="17">
        <v>404417155</v>
      </c>
      <c r="O90" s="17">
        <v>89895</v>
      </c>
      <c r="P90" s="17">
        <v>286333</v>
      </c>
      <c r="Q90" s="17">
        <v>299412908</v>
      </c>
      <c r="R90" s="17">
        <v>107617</v>
      </c>
      <c r="S90" s="17">
        <v>326823</v>
      </c>
      <c r="T90" s="17">
        <v>390165051</v>
      </c>
      <c r="U90" s="17">
        <v>123358</v>
      </c>
      <c r="V90" s="17">
        <v>371218</v>
      </c>
      <c r="W90" s="17">
        <v>419306052</v>
      </c>
      <c r="X90" s="17">
        <v>126364</v>
      </c>
      <c r="Y90" s="17">
        <v>373888</v>
      </c>
      <c r="Z90" s="17">
        <v>416193182</v>
      </c>
      <c r="AA90" s="17">
        <v>137217</v>
      </c>
      <c r="AB90" s="17">
        <v>388816</v>
      </c>
      <c r="AC90" s="17">
        <v>454970858</v>
      </c>
      <c r="AD90" s="17">
        <v>127268</v>
      </c>
      <c r="AE90" s="17">
        <v>362002</v>
      </c>
      <c r="AF90" s="17">
        <v>425341732</v>
      </c>
      <c r="AG90" s="17">
        <v>146765</v>
      </c>
      <c r="AH90" s="17">
        <v>419812</v>
      </c>
      <c r="AI90" s="17">
        <v>461818408</v>
      </c>
      <c r="AJ90" s="17">
        <v>152885</v>
      </c>
      <c r="AK90" s="17">
        <v>441712</v>
      </c>
      <c r="AL90" s="17">
        <v>453211155</v>
      </c>
      <c r="AM90" s="17">
        <f>VLOOKUP(B90,[1]año!$A$49:$M$88,11,FALSE)</f>
        <v>155707</v>
      </c>
      <c r="AN90" s="17">
        <f>VLOOKUP(B90,[1]año!$A$49:$M$88,12,FALSE)</f>
        <v>439714</v>
      </c>
      <c r="AO90" s="17">
        <f>VLOOKUP(B90,[1]año!$A$49:$M$88,13,FALSE)</f>
        <v>501951888</v>
      </c>
      <c r="AP90" s="17">
        <f t="shared" si="6"/>
        <v>1518617</v>
      </c>
      <c r="AQ90" s="17">
        <f t="shared" si="7"/>
        <v>4541172</v>
      </c>
      <c r="AR90" s="17">
        <f t="shared" si="8"/>
        <v>5247838219</v>
      </c>
    </row>
    <row r="91" spans="1:44" x14ac:dyDescent="0.25">
      <c r="A91" s="5"/>
      <c r="B91" s="5" t="s">
        <v>29</v>
      </c>
      <c r="C91" s="17">
        <v>42270</v>
      </c>
      <c r="D91" s="17">
        <v>134324</v>
      </c>
      <c r="E91" s="17">
        <v>247463394</v>
      </c>
      <c r="F91" s="17">
        <v>51180</v>
      </c>
      <c r="G91" s="17">
        <v>154550</v>
      </c>
      <c r="H91" s="17">
        <v>349196925</v>
      </c>
      <c r="I91" s="17">
        <v>57613</v>
      </c>
      <c r="J91" s="17">
        <v>181809</v>
      </c>
      <c r="K91" s="17">
        <v>349703155</v>
      </c>
      <c r="L91" s="17">
        <v>60996</v>
      </c>
      <c r="M91" s="17">
        <v>190664</v>
      </c>
      <c r="N91" s="17">
        <v>385201196</v>
      </c>
      <c r="O91" s="17">
        <v>53612</v>
      </c>
      <c r="P91" s="17">
        <v>170718</v>
      </c>
      <c r="Q91" s="17">
        <v>320983709</v>
      </c>
      <c r="R91" s="17">
        <v>65478</v>
      </c>
      <c r="S91" s="17">
        <v>190531</v>
      </c>
      <c r="T91" s="17">
        <v>420221396</v>
      </c>
      <c r="U91" s="17">
        <v>73988</v>
      </c>
      <c r="V91" s="17">
        <v>215045</v>
      </c>
      <c r="W91" s="17">
        <v>444493209</v>
      </c>
      <c r="X91" s="17">
        <v>77883</v>
      </c>
      <c r="Y91" s="17">
        <v>223608</v>
      </c>
      <c r="Z91" s="17">
        <v>443450974</v>
      </c>
      <c r="AA91" s="17">
        <v>85492</v>
      </c>
      <c r="AB91" s="17">
        <v>235547</v>
      </c>
      <c r="AC91" s="17">
        <v>487593391</v>
      </c>
      <c r="AD91" s="17">
        <v>77835</v>
      </c>
      <c r="AE91" s="17">
        <v>215989</v>
      </c>
      <c r="AF91" s="17">
        <v>452487776</v>
      </c>
      <c r="AG91" s="17">
        <v>85178</v>
      </c>
      <c r="AH91" s="17">
        <v>238800</v>
      </c>
      <c r="AI91" s="17">
        <v>486159631</v>
      </c>
      <c r="AJ91" s="17">
        <v>89814</v>
      </c>
      <c r="AK91" s="17">
        <v>254212</v>
      </c>
      <c r="AL91" s="17">
        <v>458111033</v>
      </c>
      <c r="AM91" s="17">
        <f>VLOOKUP(B91,[1]año!$A$49:$M$88,11,FALSE)</f>
        <v>92930</v>
      </c>
      <c r="AN91" s="17">
        <f>VLOOKUP(B91,[1]año!$A$49:$M$88,12,FALSE)</f>
        <v>253510</v>
      </c>
      <c r="AO91" s="17">
        <f>VLOOKUP(B91,[1]año!$A$49:$M$88,13,FALSE)</f>
        <v>461043646</v>
      </c>
      <c r="AP91" s="17">
        <f t="shared" si="6"/>
        <v>914269</v>
      </c>
      <c r="AQ91" s="17">
        <f t="shared" si="7"/>
        <v>2659307</v>
      </c>
      <c r="AR91" s="17">
        <f t="shared" si="8"/>
        <v>5306109435</v>
      </c>
    </row>
    <row r="92" spans="1:44" x14ac:dyDescent="0.25">
      <c r="A92" s="4"/>
      <c r="B92" s="4" t="s">
        <v>30</v>
      </c>
      <c r="C92" s="17">
        <v>5012</v>
      </c>
      <c r="D92" s="17">
        <v>15938</v>
      </c>
      <c r="E92" s="17">
        <v>0</v>
      </c>
      <c r="F92" s="17">
        <v>7190</v>
      </c>
      <c r="G92" s="17">
        <v>19611</v>
      </c>
      <c r="H92" s="17">
        <v>0</v>
      </c>
      <c r="I92" s="17">
        <v>9485</v>
      </c>
      <c r="J92" s="17">
        <v>26004</v>
      </c>
      <c r="K92" s="17">
        <v>0</v>
      </c>
      <c r="L92" s="17">
        <v>9215</v>
      </c>
      <c r="M92" s="17">
        <v>26375</v>
      </c>
      <c r="N92" s="17">
        <v>0</v>
      </c>
      <c r="O92" s="17">
        <v>7330</v>
      </c>
      <c r="P92" s="17">
        <v>23224</v>
      </c>
      <c r="Q92" s="17">
        <v>1020</v>
      </c>
      <c r="R92" s="17">
        <v>10083</v>
      </c>
      <c r="S92" s="17">
        <v>30261</v>
      </c>
      <c r="T92" s="17">
        <v>39859</v>
      </c>
      <c r="U92" s="17">
        <v>15963</v>
      </c>
      <c r="V92" s="17">
        <v>45638</v>
      </c>
      <c r="W92" s="17">
        <v>30920</v>
      </c>
      <c r="X92" s="17">
        <v>19669</v>
      </c>
      <c r="Y92" s="17">
        <v>56158</v>
      </c>
      <c r="Z92" s="17">
        <v>123710</v>
      </c>
      <c r="AA92" s="17">
        <v>23327</v>
      </c>
      <c r="AB92" s="17">
        <v>63458</v>
      </c>
      <c r="AC92" s="17">
        <v>0</v>
      </c>
      <c r="AD92" s="17">
        <v>19909</v>
      </c>
      <c r="AE92" s="17">
        <v>53091</v>
      </c>
      <c r="AF92" s="17">
        <v>4545</v>
      </c>
      <c r="AG92" s="17">
        <v>19683</v>
      </c>
      <c r="AH92" s="17">
        <v>56486</v>
      </c>
      <c r="AI92" s="17">
        <v>42205</v>
      </c>
      <c r="AJ92" s="17">
        <v>24850</v>
      </c>
      <c r="AK92" s="17">
        <v>73853</v>
      </c>
      <c r="AL92" s="17">
        <v>152317</v>
      </c>
      <c r="AM92" s="17">
        <f>VLOOKUP(B92,[1]año!$A$49:$M$88,11,FALSE)</f>
        <v>26590</v>
      </c>
      <c r="AN92" s="17">
        <f>VLOOKUP(B92,[1]año!$A$49:$M$88,12,FALSE)</f>
        <v>78780</v>
      </c>
      <c r="AO92" s="17">
        <f>VLOOKUP(B92,[1]año!$A$49:$M$88,13,FALSE)</f>
        <v>12500</v>
      </c>
      <c r="AP92" s="17">
        <f t="shared" si="6"/>
        <v>198306</v>
      </c>
      <c r="AQ92" s="17">
        <f t="shared" si="7"/>
        <v>568877</v>
      </c>
      <c r="AR92" s="17">
        <f t="shared" si="8"/>
        <v>407076</v>
      </c>
    </row>
    <row r="93" spans="1:44" x14ac:dyDescent="0.25">
      <c r="A93" s="4"/>
      <c r="B93" s="4" t="s">
        <v>31</v>
      </c>
      <c r="C93" s="17">
        <v>51</v>
      </c>
      <c r="D93" s="17">
        <v>135</v>
      </c>
      <c r="E93" s="17">
        <v>0</v>
      </c>
      <c r="F93" s="17">
        <v>143</v>
      </c>
      <c r="G93" s="17">
        <v>422</v>
      </c>
      <c r="H93" s="17">
        <v>0</v>
      </c>
      <c r="I93" s="17">
        <v>156</v>
      </c>
      <c r="J93" s="17">
        <v>446</v>
      </c>
      <c r="K93" s="17">
        <v>0</v>
      </c>
      <c r="L93" s="17">
        <v>168</v>
      </c>
      <c r="M93" s="17">
        <v>530</v>
      </c>
      <c r="N93" s="17">
        <v>0</v>
      </c>
      <c r="O93" s="17">
        <v>0</v>
      </c>
      <c r="P93" s="17">
        <v>0</v>
      </c>
      <c r="Q93" s="17">
        <v>0</v>
      </c>
      <c r="R93" s="17">
        <v>54</v>
      </c>
      <c r="S93" s="17">
        <v>133</v>
      </c>
      <c r="T93" s="17">
        <v>0</v>
      </c>
      <c r="U93" s="17">
        <v>180</v>
      </c>
      <c r="V93" s="17">
        <v>526</v>
      </c>
      <c r="W93" s="17">
        <v>0</v>
      </c>
      <c r="X93" s="17">
        <v>292</v>
      </c>
      <c r="Y93" s="17">
        <v>801</v>
      </c>
      <c r="Z93" s="17">
        <v>0</v>
      </c>
      <c r="AA93" s="17">
        <v>298</v>
      </c>
      <c r="AB93" s="17">
        <v>790</v>
      </c>
      <c r="AC93" s="17">
        <v>0</v>
      </c>
      <c r="AD93" s="17">
        <v>446</v>
      </c>
      <c r="AE93" s="17">
        <v>1157</v>
      </c>
      <c r="AF93" s="17">
        <v>0</v>
      </c>
      <c r="AG93" s="17">
        <v>626</v>
      </c>
      <c r="AH93" s="17">
        <v>1780</v>
      </c>
      <c r="AI93" s="17">
        <v>0</v>
      </c>
      <c r="AJ93" s="17">
        <v>902</v>
      </c>
      <c r="AK93" s="17">
        <v>2411</v>
      </c>
      <c r="AL93" s="17">
        <v>0</v>
      </c>
      <c r="AM93" s="17">
        <f>VLOOKUP(B93,[1]año!$A$49:$M$88,11,FALSE)</f>
        <v>873</v>
      </c>
      <c r="AN93" s="17">
        <f>VLOOKUP(B93,[1]año!$A$49:$M$88,12,FALSE)</f>
        <v>1848</v>
      </c>
      <c r="AO93" s="17">
        <f>VLOOKUP(B93,[1]año!$A$49:$M$88,13,FALSE)</f>
        <v>0</v>
      </c>
      <c r="AP93" s="17">
        <f t="shared" si="6"/>
        <v>4189</v>
      </c>
      <c r="AQ93" s="17">
        <f t="shared" si="7"/>
        <v>10979</v>
      </c>
      <c r="AR93" s="17">
        <f t="shared" si="8"/>
        <v>0</v>
      </c>
    </row>
    <row r="94" spans="1:44" x14ac:dyDescent="0.25">
      <c r="A94" s="5"/>
      <c r="B94" s="5" t="s">
        <v>32</v>
      </c>
      <c r="C94" s="17">
        <v>4974</v>
      </c>
      <c r="D94" s="17">
        <v>37184</v>
      </c>
      <c r="E94" s="17">
        <v>0</v>
      </c>
      <c r="F94" s="17">
        <v>4653</v>
      </c>
      <c r="G94" s="17">
        <v>35801</v>
      </c>
      <c r="H94" s="17">
        <v>0</v>
      </c>
      <c r="I94" s="17">
        <v>6364</v>
      </c>
      <c r="J94" s="17">
        <v>41494</v>
      </c>
      <c r="K94" s="17">
        <v>0</v>
      </c>
      <c r="L94" s="17">
        <v>7495</v>
      </c>
      <c r="M94" s="17">
        <v>47860</v>
      </c>
      <c r="N94" s="17">
        <v>0</v>
      </c>
      <c r="O94" s="17">
        <v>6849</v>
      </c>
      <c r="P94" s="17">
        <v>43490</v>
      </c>
      <c r="Q94" s="17">
        <v>0</v>
      </c>
      <c r="R94" s="17">
        <v>8213</v>
      </c>
      <c r="S94" s="17">
        <v>50088</v>
      </c>
      <c r="T94" s="17">
        <v>0</v>
      </c>
      <c r="U94" s="17">
        <v>9084</v>
      </c>
      <c r="V94" s="17">
        <v>54703</v>
      </c>
      <c r="W94" s="17">
        <v>0</v>
      </c>
      <c r="X94" s="17">
        <v>16405</v>
      </c>
      <c r="Y94" s="17">
        <v>43568</v>
      </c>
      <c r="Z94" s="17">
        <v>0</v>
      </c>
      <c r="AA94" s="17">
        <v>7821</v>
      </c>
      <c r="AB94" s="17">
        <v>52723</v>
      </c>
      <c r="AC94" s="17">
        <v>0</v>
      </c>
      <c r="AD94" s="17">
        <v>8887</v>
      </c>
      <c r="AE94" s="17">
        <v>64397</v>
      </c>
      <c r="AF94" s="17">
        <v>0</v>
      </c>
      <c r="AG94" s="17">
        <v>9496</v>
      </c>
      <c r="AH94" s="17">
        <v>69236</v>
      </c>
      <c r="AI94" s="17">
        <v>0</v>
      </c>
      <c r="AJ94" s="17">
        <v>11586</v>
      </c>
      <c r="AK94" s="17">
        <v>73830</v>
      </c>
      <c r="AL94" s="17">
        <v>0</v>
      </c>
      <c r="AM94" s="17">
        <f>VLOOKUP(B94,[1]año!$A$49:$M$88,11,FALSE)</f>
        <v>14049</v>
      </c>
      <c r="AN94" s="17">
        <f>VLOOKUP(B94,[1]año!$A$49:$M$88,12,FALSE)</f>
        <v>82564</v>
      </c>
      <c r="AO94" s="17">
        <f>VLOOKUP(B94,[1]año!$A$49:$M$88,13,FALSE)</f>
        <v>0</v>
      </c>
      <c r="AP94" s="17">
        <f t="shared" si="6"/>
        <v>115876</v>
      </c>
      <c r="AQ94" s="17">
        <f t="shared" si="7"/>
        <v>696938</v>
      </c>
      <c r="AR94" s="17">
        <f t="shared" si="8"/>
        <v>0</v>
      </c>
    </row>
    <row r="95" spans="1:44" x14ac:dyDescent="0.25">
      <c r="B95" s="14" t="s">
        <v>5</v>
      </c>
      <c r="C95" s="15">
        <v>1915959</v>
      </c>
      <c r="D95" s="15">
        <v>8380896</v>
      </c>
      <c r="E95" s="15">
        <v>8473727470.8199997</v>
      </c>
      <c r="F95" s="15">
        <v>2170903</v>
      </c>
      <c r="G95" s="15">
        <v>9475296</v>
      </c>
      <c r="H95" s="15">
        <v>8958262741.3400002</v>
      </c>
      <c r="I95" s="15">
        <v>2359230</v>
      </c>
      <c r="J95" s="15">
        <v>10106998</v>
      </c>
      <c r="K95" s="15">
        <v>9666597873.2000008</v>
      </c>
      <c r="L95" s="15">
        <v>2418034</v>
      </c>
      <c r="M95" s="15">
        <v>10058142</v>
      </c>
      <c r="N95" s="15">
        <v>10370999013.110001</v>
      </c>
      <c r="O95" s="15">
        <v>2297941</v>
      </c>
      <c r="P95" s="15">
        <v>9840518</v>
      </c>
      <c r="Q95" s="15">
        <v>9438108774.7900009</v>
      </c>
      <c r="R95" s="15">
        <v>2496434</v>
      </c>
      <c r="S95" s="15">
        <v>10581550</v>
      </c>
      <c r="T95" s="15">
        <v>10783040492.92</v>
      </c>
      <c r="U95" s="15">
        <v>2688415</v>
      </c>
      <c r="V95" s="15">
        <v>11386788</v>
      </c>
      <c r="W95" s="15">
        <v>11221673253.820002</v>
      </c>
      <c r="X95" s="15">
        <v>3018123</v>
      </c>
      <c r="Y95" s="15">
        <v>12310527</v>
      </c>
      <c r="Z95" s="15">
        <v>11946034726.369999</v>
      </c>
      <c r="AA95" s="15">
        <v>3126000</v>
      </c>
      <c r="AB95" s="15">
        <v>12605016</v>
      </c>
      <c r="AC95" s="15">
        <v>12128579727.73</v>
      </c>
      <c r="AD95" s="15">
        <v>3271382</v>
      </c>
      <c r="AE95" s="15">
        <v>13098835</v>
      </c>
      <c r="AF95" s="15">
        <v>13184996772.300001</v>
      </c>
      <c r="AG95" s="15">
        <f>SUM(AG51,AG7)</f>
        <v>3679812</v>
      </c>
      <c r="AH95" s="15">
        <f>SUM(AH51,AH7)</f>
        <v>14658690</v>
      </c>
      <c r="AI95" s="15">
        <f>SUM(AI51,AI7)</f>
        <v>11662159015.879999</v>
      </c>
      <c r="AJ95" s="15">
        <f t="shared" ref="AJ95:AO95" si="9">SUM(AJ7,AJ51)</f>
        <v>4289266</v>
      </c>
      <c r="AK95" s="15">
        <f t="shared" si="9"/>
        <v>16687675</v>
      </c>
      <c r="AL95" s="15">
        <f t="shared" si="9"/>
        <v>11554735616.27</v>
      </c>
      <c r="AM95" s="12">
        <f t="shared" si="9"/>
        <v>4243430</v>
      </c>
      <c r="AN95" s="12">
        <f t="shared" si="9"/>
        <v>17133983</v>
      </c>
      <c r="AO95" s="12">
        <f t="shared" si="9"/>
        <v>12119322083.59</v>
      </c>
      <c r="AP95" s="12">
        <f>SUM(AP51+AP7)</f>
        <v>35850931</v>
      </c>
      <c r="AQ95" s="16">
        <f>SUM(AQ51+AQ7)</f>
        <v>147742494</v>
      </c>
      <c r="AR95" s="16">
        <f>SUM(AR51+AR7)</f>
        <v>134871764027.67001</v>
      </c>
    </row>
  </sheetData>
  <mergeCells count="16">
    <mergeCell ref="C5:E5"/>
    <mergeCell ref="F5:H5"/>
    <mergeCell ref="I5:K5"/>
    <mergeCell ref="L5:N5"/>
    <mergeCell ref="O5:Q5"/>
    <mergeCell ref="AP5:AP6"/>
    <mergeCell ref="AQ5:AQ6"/>
    <mergeCell ref="AR5:AR6"/>
    <mergeCell ref="AM5:AO5"/>
    <mergeCell ref="R5:T5"/>
    <mergeCell ref="AJ5:AL5"/>
    <mergeCell ref="AG5:AI5"/>
    <mergeCell ref="U5:W5"/>
    <mergeCell ref="X5:Z5"/>
    <mergeCell ref="AA5:AC5"/>
    <mergeCell ref="AD5:AF5"/>
  </mergeCells>
  <pageMargins left="0.7" right="0.7" top="0.75" bottom="0.75" header="0.3" footer="0.3"/>
  <pageSetup paperSiz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Tráfico Terrestre 2005-2017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Rey Garcia</dc:creator>
  <cp:lastModifiedBy>Andrea Braun Cirano</cp:lastModifiedBy>
  <dcterms:created xsi:type="dcterms:W3CDTF">2015-08-19T13:57:11Z</dcterms:created>
  <dcterms:modified xsi:type="dcterms:W3CDTF">2018-10-09T15:50:19Z</dcterms:modified>
</cp:coreProperties>
</file>