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verai\Desktop\Anuario 2022 (12112021)\PDF y Excel Subido a Prontus (19042022)\Excel año 2020\"/>
    </mc:Choice>
  </mc:AlternateContent>
  <bookViews>
    <workbookView xWindow="0" yWindow="0" windowWidth="28800" windowHeight="11685" tabRatio="907"/>
  </bookViews>
  <sheets>
    <sheet name="CAP1-IntercambioComercial" sheetId="2" r:id="rId1"/>
    <sheet name="CAP1-ComercioExteriorChileno" sheetId="3" r:id="rId2"/>
    <sheet name="CAP2-PpalesProductosExportados" sheetId="4" r:id="rId3"/>
    <sheet name="CAP2-MovCargaViatransporte" sheetId="5" r:id="rId4"/>
    <sheet name="CAP2-PpalesPaisesDestino" sheetId="6" r:id="rId5"/>
    <sheet name="CAP2-PpalesProductosMineros" sheetId="7" r:id="rId6"/>
    <sheet name="CAP2-PpalesProductosNoMineros" sheetId="8" r:id="rId7"/>
    <sheet name="CAP2-PpalesGruposxRegionSalida" sheetId="9" r:id="rId8"/>
    <sheet name="CAP2-MovCargaxLugarSalida" sheetId="10" r:id="rId9"/>
    <sheet name="CAP3-ExpoServiciosTransfronte" sheetId="11" r:id="rId10"/>
    <sheet name="CAP4-PpalesProductosImportados" sheetId="13" r:id="rId11"/>
    <sheet name="CAP4-MovCargaxViaTransporte" sheetId="14" r:id="rId12"/>
    <sheet name="CAP4-PpalesPaisesOrigenes" sheetId="15" r:id="rId13"/>
    <sheet name="CAP4-PpalesProductosCombustible" sheetId="16" r:id="rId14"/>
    <sheet name="CAP4-PpalesProductosNoCombustib" sheetId="17" r:id="rId15"/>
    <sheet name="CAP4-MovCargaLugarIngreso" sheetId="18" r:id="rId16"/>
    <sheet name="CAP5-RecaudacionxEntidad" sheetId="19" r:id="rId17"/>
    <sheet name="CAP5-PpalesGravamenes" sheetId="20" r:id="rId18"/>
    <sheet name="CAP5-RecaudacionxTipoGravamen" sheetId="21" r:id="rId19"/>
    <sheet name="CAP5-ArancelEfectivoxBloque" sheetId="22" r:id="rId20"/>
    <sheet name="CAP5-UsoAcuerdoxPaisOrigen" sheetId="23" r:id="rId21"/>
    <sheet name="CAP6-CantidadxZonaFranca" sheetId="24" r:id="rId22"/>
    <sheet name="CAP6-MontoxZonaFranca" sheetId="51" r:id="rId23"/>
    <sheet name="CAP7-TTVehiculosxRegión" sheetId="25" r:id="rId24"/>
    <sheet name="CAP7-IngresoVehiculosxAvanzada" sheetId="26" r:id="rId25"/>
    <sheet name="CAP7-SalidaVehiculosxAvanzada" sheetId="27" r:id="rId26"/>
    <sheet name="CAP7-TTCamionesyCargaxRegión" sheetId="28" r:id="rId27"/>
    <sheet name="CAP7-IngresoCamionesyCargaxAvan" sheetId="29" r:id="rId28"/>
    <sheet name="CAP7-SalidaCamionesyCargaxAvanz" sheetId="30" r:id="rId29"/>
    <sheet name="CAP8-DestinacionesSalida" sheetId="31" r:id="rId30"/>
    <sheet name="CAP8-DestinacionesIngreso" sheetId="33" r:id="rId31"/>
    <sheet name="CAP8-TTVehículos " sheetId="54" r:id="rId32"/>
    <sheet name="CAP8-TTCamionesCarga" sheetId="53" r:id="rId33"/>
    <sheet name="CAP8-DRArica" sheetId="35" r:id="rId34"/>
    <sheet name="CAP8-DRIquique" sheetId="36" r:id="rId35"/>
    <sheet name="CAP8-ARTocopilla" sheetId="37" r:id="rId36"/>
    <sheet name="CAP8-DRAntofagasta" sheetId="38" r:id="rId37"/>
    <sheet name="CAP8-ARChañaral" sheetId="39" r:id="rId38"/>
    <sheet name="CAP8-DRCoquimbo" sheetId="40" r:id="rId39"/>
    <sheet name="CAP8-ARLosAndes" sheetId="41" r:id="rId40"/>
    <sheet name="CAP8-DRValparaíso" sheetId="42" r:id="rId41"/>
    <sheet name="CAP8-ARSanAntonio" sheetId="43" r:id="rId42"/>
    <sheet name="CAP8-DRMetropolitana" sheetId="44" r:id="rId43"/>
    <sheet name="CAP8-DRTalcahuano" sheetId="45" r:id="rId44"/>
    <sheet name="CAP8-AROsorno" sheetId="46" r:id="rId45"/>
    <sheet name="CAP8-DRPtoMontt" sheetId="47" r:id="rId46"/>
    <sheet name="CAP8-DRCoyhaique" sheetId="48" r:id="rId47"/>
    <sheet name="CAP8-ARPtoAysén" sheetId="49" r:id="rId48"/>
    <sheet name="CAP8-DRPtaArenas" sheetId="50" r:id="rId49"/>
  </sheets>
  <definedNames>
    <definedName name="_Toc472954098" localSheetId="21">'CAP6-CantidadxZonaFranca'!#REF!</definedName>
    <definedName name="_xlnm.Print_Area" localSheetId="1">'CAP1-ComercioExteriorChileno'!#REF!</definedName>
    <definedName name="_xlnm.Print_Area" localSheetId="0">'CAP1-IntercambioComercial'!#REF!</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F5" i="3" s="1"/>
  <c r="G5" i="3" s="1"/>
  <c r="H5" i="3" s="1"/>
  <c r="K74" i="50" l="1"/>
  <c r="J74" i="50"/>
  <c r="I74" i="50"/>
  <c r="K73" i="50"/>
  <c r="J73" i="50"/>
  <c r="I73" i="50"/>
  <c r="K63" i="50"/>
  <c r="J63" i="50"/>
  <c r="I63" i="50"/>
  <c r="H63" i="50"/>
  <c r="G63" i="50"/>
  <c r="F63" i="50"/>
  <c r="E63" i="50"/>
  <c r="D63" i="50"/>
  <c r="K56" i="50"/>
  <c r="K64" i="50" s="1"/>
  <c r="J56" i="50"/>
  <c r="J64" i="50" s="1"/>
  <c r="I56" i="50"/>
  <c r="I64" i="50" s="1"/>
  <c r="H56" i="50"/>
  <c r="H64" i="50" s="1"/>
  <c r="G56" i="50"/>
  <c r="G64" i="50" s="1"/>
  <c r="F56" i="50"/>
  <c r="F64" i="50" s="1"/>
  <c r="E56" i="50"/>
  <c r="E64" i="50" s="1"/>
  <c r="D56" i="50"/>
  <c r="D64" i="50" s="1"/>
  <c r="K32" i="50"/>
  <c r="K31" i="50"/>
  <c r="J31" i="50"/>
  <c r="K30" i="50"/>
  <c r="J30" i="50"/>
  <c r="K29" i="50"/>
  <c r="J29" i="50"/>
  <c r="K28" i="50"/>
  <c r="J28" i="50"/>
  <c r="K27" i="50"/>
  <c r="J27" i="50"/>
  <c r="K26" i="50"/>
  <c r="J26" i="50"/>
  <c r="K25" i="50"/>
  <c r="J25" i="50"/>
  <c r="K24" i="50"/>
  <c r="J24" i="50"/>
  <c r="K23" i="50"/>
  <c r="J23" i="50"/>
  <c r="K22" i="50"/>
  <c r="J22" i="50"/>
  <c r="J16" i="50"/>
  <c r="J15" i="50"/>
  <c r="I15" i="50"/>
  <c r="J14" i="50"/>
  <c r="I14" i="50"/>
  <c r="J13" i="50"/>
  <c r="I13" i="50"/>
  <c r="J12" i="50"/>
  <c r="I12" i="50"/>
  <c r="J11" i="50"/>
  <c r="I11" i="50"/>
  <c r="J10" i="50"/>
  <c r="I10" i="50"/>
  <c r="J9" i="50"/>
  <c r="I9" i="50"/>
  <c r="J8" i="50"/>
  <c r="I8" i="50"/>
  <c r="J7" i="50"/>
  <c r="I7" i="50"/>
  <c r="J6" i="50"/>
  <c r="I6" i="50"/>
  <c r="K78" i="48"/>
  <c r="J78" i="48"/>
  <c r="I78" i="48"/>
  <c r="K77" i="48"/>
  <c r="J77" i="48"/>
  <c r="I77" i="48"/>
  <c r="K66" i="48"/>
  <c r="J66" i="48"/>
  <c r="I66" i="48"/>
  <c r="H66" i="48"/>
  <c r="G66" i="48"/>
  <c r="F66" i="48"/>
  <c r="E66" i="48"/>
  <c r="D66" i="48"/>
  <c r="K56" i="48"/>
  <c r="K67" i="48" s="1"/>
  <c r="J56" i="48"/>
  <c r="J67" i="48" s="1"/>
  <c r="I56" i="48"/>
  <c r="I67" i="48" s="1"/>
  <c r="H56" i="48"/>
  <c r="H67" i="48" s="1"/>
  <c r="G56" i="48"/>
  <c r="G67" i="48" s="1"/>
  <c r="F56" i="48"/>
  <c r="F67" i="48" s="1"/>
  <c r="E56" i="48"/>
  <c r="E67" i="48" s="1"/>
  <c r="D56" i="48"/>
  <c r="D67" i="48" s="1"/>
  <c r="K28" i="48"/>
  <c r="K27" i="48"/>
  <c r="J27" i="48"/>
  <c r="K26" i="48"/>
  <c r="J26" i="48"/>
  <c r="K25" i="48"/>
  <c r="J25" i="48"/>
  <c r="K24" i="48"/>
  <c r="J24" i="48"/>
  <c r="K23" i="48"/>
  <c r="J23" i="48"/>
  <c r="K22" i="48"/>
  <c r="J22" i="48"/>
  <c r="K21" i="48"/>
  <c r="J21" i="48"/>
  <c r="K20" i="48"/>
  <c r="J20" i="48"/>
  <c r="K19" i="48"/>
  <c r="J19" i="48"/>
  <c r="K18" i="48"/>
  <c r="J18" i="48"/>
  <c r="J12" i="48"/>
  <c r="J11" i="48"/>
  <c r="I11" i="48"/>
  <c r="J10" i="48"/>
  <c r="I10" i="48"/>
  <c r="J9" i="48"/>
  <c r="I9" i="48"/>
  <c r="J8" i="48"/>
  <c r="I8" i="48"/>
  <c r="J7" i="48"/>
  <c r="I7" i="48"/>
  <c r="J6" i="48"/>
  <c r="I6" i="48"/>
  <c r="F57" i="35"/>
  <c r="E57" i="35"/>
  <c r="H56" i="35"/>
  <c r="G56" i="35"/>
  <c r="F56" i="35"/>
  <c r="E56" i="35"/>
  <c r="D56" i="35"/>
  <c r="D57" i="35" s="1"/>
  <c r="H52" i="35"/>
  <c r="H57" i="35" s="1"/>
  <c r="G52" i="35"/>
  <c r="G57" i="35" s="1"/>
  <c r="F52" i="35"/>
  <c r="E52" i="35"/>
  <c r="D52" i="35"/>
  <c r="D36" i="35"/>
  <c r="E36" i="35" s="1"/>
  <c r="F36" i="35" s="1"/>
  <c r="G36" i="35" s="1"/>
  <c r="F20" i="35"/>
  <c r="G20" i="35" s="1"/>
  <c r="H20" i="35" s="1"/>
  <c r="L47" i="31"/>
  <c r="K47" i="31"/>
  <c r="K53" i="15" l="1"/>
  <c r="J53" i="15"/>
  <c r="K52" i="15"/>
  <c r="J52" i="15"/>
  <c r="K51" i="15"/>
  <c r="J51" i="15"/>
  <c r="I51" i="15"/>
  <c r="K50" i="15"/>
  <c r="J50" i="15"/>
  <c r="I50" i="15"/>
  <c r="K49" i="15"/>
  <c r="J49" i="15"/>
  <c r="I49" i="15"/>
  <c r="K48" i="15"/>
  <c r="J48" i="15"/>
  <c r="I48" i="15"/>
  <c r="K47" i="15"/>
  <c r="J47" i="15"/>
  <c r="I47" i="15"/>
  <c r="K46" i="15"/>
  <c r="J46" i="15"/>
  <c r="I46" i="15"/>
  <c r="K45" i="15"/>
  <c r="J45" i="15"/>
  <c r="I45" i="15"/>
  <c r="K44" i="15"/>
  <c r="J44" i="15"/>
  <c r="I44" i="15"/>
  <c r="K43" i="15"/>
  <c r="J43" i="15"/>
  <c r="I43" i="15"/>
  <c r="K42" i="15"/>
  <c r="J42" i="15"/>
  <c r="I42" i="15"/>
  <c r="K41" i="15"/>
  <c r="J41" i="15"/>
  <c r="I41" i="15"/>
  <c r="K40" i="15"/>
  <c r="J40" i="15"/>
  <c r="I40" i="15"/>
  <c r="K39" i="15"/>
  <c r="J39" i="15"/>
  <c r="I39" i="15"/>
  <c r="K38" i="15"/>
  <c r="J38" i="15"/>
  <c r="I38" i="15"/>
  <c r="K37" i="15"/>
  <c r="J37" i="15"/>
  <c r="I37" i="15"/>
  <c r="K36" i="15"/>
  <c r="J36" i="15"/>
  <c r="I36" i="15"/>
  <c r="K35" i="15"/>
  <c r="J35" i="15"/>
  <c r="I35" i="15"/>
  <c r="K34" i="15"/>
  <c r="J34" i="15"/>
  <c r="I34" i="15"/>
  <c r="K33" i="15"/>
  <c r="J33" i="15"/>
  <c r="I33" i="15"/>
  <c r="K32" i="15"/>
  <c r="J32" i="15"/>
  <c r="I32" i="15"/>
  <c r="K31" i="15"/>
  <c r="J31" i="15"/>
  <c r="I31" i="15"/>
  <c r="K30" i="15"/>
  <c r="J30" i="15"/>
  <c r="I30" i="15"/>
  <c r="K29" i="15"/>
  <c r="J29" i="15"/>
  <c r="I29" i="15"/>
  <c r="K28" i="15"/>
  <c r="J28" i="15"/>
  <c r="I28" i="15"/>
  <c r="K27" i="15"/>
  <c r="J27" i="15"/>
  <c r="I27" i="15"/>
  <c r="K26" i="15"/>
  <c r="J26" i="15"/>
  <c r="I26" i="15"/>
  <c r="K25" i="15"/>
  <c r="J25" i="15"/>
  <c r="I25" i="15"/>
  <c r="K24" i="15"/>
  <c r="J24" i="15"/>
  <c r="I24" i="15"/>
  <c r="K23" i="15"/>
  <c r="J23" i="15"/>
  <c r="I23" i="15"/>
  <c r="K22" i="15"/>
  <c r="J22" i="15"/>
  <c r="I22" i="15"/>
  <c r="K21" i="15"/>
  <c r="J21" i="15"/>
  <c r="I21" i="15"/>
  <c r="K20" i="15"/>
  <c r="J20" i="15"/>
  <c r="I20" i="15"/>
  <c r="K19" i="15"/>
  <c r="J19" i="15"/>
  <c r="I19" i="15"/>
  <c r="K18" i="15"/>
  <c r="J18" i="15"/>
  <c r="I18" i="15"/>
  <c r="K17" i="15"/>
  <c r="J17" i="15"/>
  <c r="I17" i="15"/>
  <c r="K16" i="15"/>
  <c r="J16" i="15"/>
  <c r="I16" i="15"/>
  <c r="K15" i="15"/>
  <c r="J15" i="15"/>
  <c r="I15" i="15"/>
  <c r="K14" i="15"/>
  <c r="J14" i="15"/>
  <c r="I14" i="15"/>
  <c r="K13" i="15"/>
  <c r="J13" i="15"/>
  <c r="I13" i="15"/>
  <c r="K12" i="15"/>
  <c r="J12" i="15"/>
  <c r="I12" i="15"/>
  <c r="K11" i="15"/>
  <c r="J11" i="15"/>
  <c r="I11" i="15"/>
  <c r="K10" i="15"/>
  <c r="J10" i="15"/>
  <c r="I10" i="15"/>
  <c r="K9" i="15"/>
  <c r="J9" i="15"/>
  <c r="I9" i="15"/>
  <c r="K8" i="15"/>
  <c r="J8" i="15"/>
  <c r="I8" i="15"/>
  <c r="K7" i="15"/>
  <c r="J7" i="15"/>
  <c r="I7" i="15"/>
  <c r="K6" i="15"/>
  <c r="J6" i="15"/>
  <c r="I6" i="15"/>
  <c r="E5" i="15"/>
  <c r="F5" i="15" s="1"/>
  <c r="G5" i="15" s="1"/>
  <c r="H5" i="15" s="1"/>
  <c r="E5" i="6" l="1"/>
  <c r="F5" i="6" s="1"/>
  <c r="G5" i="6" s="1"/>
  <c r="H5" i="6" s="1"/>
  <c r="D5" i="5"/>
  <c r="E5" i="5" s="1"/>
  <c r="F5" i="5" s="1"/>
  <c r="G5" i="5" s="1"/>
  <c r="E5" i="4"/>
  <c r="F5" i="4" s="1"/>
  <c r="G5" i="4" s="1"/>
  <c r="H5" i="4" s="1"/>
  <c r="D5" i="2" l="1"/>
  <c r="E5" i="2" s="1"/>
  <c r="F5" i="2" s="1"/>
  <c r="G5" i="2" s="1"/>
</calcChain>
</file>

<file path=xl/sharedStrings.xml><?xml version="1.0" encoding="utf-8"?>
<sst xmlns="http://schemas.openxmlformats.org/spreadsheetml/2006/main" count="3180" uniqueCount="1054">
  <si>
    <t>Participación 2019</t>
  </si>
  <si>
    <t>África</t>
  </si>
  <si>
    <t>América</t>
  </si>
  <si>
    <t>Asia</t>
  </si>
  <si>
    <t>Oceanía</t>
  </si>
  <si>
    <t>Europa</t>
  </si>
  <si>
    <r>
      <t xml:space="preserve">Otros </t>
    </r>
    <r>
      <rPr>
        <vertAlign val="superscript"/>
        <sz val="8"/>
        <rFont val="Calibri Light"/>
        <family val="2"/>
        <scheme val="major"/>
      </rPr>
      <t>(1)</t>
    </r>
  </si>
  <si>
    <t>Exportación (FOB)</t>
  </si>
  <si>
    <t xml:space="preserve">Exportación Minera </t>
  </si>
  <si>
    <t xml:space="preserve">Exportación No Minera </t>
  </si>
  <si>
    <t>Total Exportación</t>
  </si>
  <si>
    <t>Importación (CIF)</t>
  </si>
  <si>
    <t>Total Importación</t>
  </si>
  <si>
    <t>Glosa Arancelaria</t>
  </si>
  <si>
    <t>26030000</t>
  </si>
  <si>
    <t>Minerales de cobre y sus concentrados</t>
  </si>
  <si>
    <t>74031100</t>
  </si>
  <si>
    <t>Cátodos y secciones de cátodo, de cobre refinado</t>
  </si>
  <si>
    <t>08092919</t>
  </si>
  <si>
    <t xml:space="preserve">Las demás cerezas dulces frescas </t>
  </si>
  <si>
    <r>
      <t>74020010</t>
    </r>
    <r>
      <rPr>
        <b/>
        <vertAlign val="superscript"/>
        <sz val="8"/>
        <rFont val="Calibri Light"/>
        <family val="2"/>
        <scheme val="major"/>
      </rPr>
      <t>(2)</t>
    </r>
  </si>
  <si>
    <t>Cobre para el afino</t>
  </si>
  <si>
    <t>47032910</t>
  </si>
  <si>
    <t xml:space="preserve">Pasta química de maderas distintas a las coníferas, a la sosa (soda) o al sulfato, excepto para disolver, semiblanqueada o blanqueada de eucaliptus </t>
  </si>
  <si>
    <t>03044120</t>
  </si>
  <si>
    <r>
      <t>71081200</t>
    </r>
    <r>
      <rPr>
        <b/>
        <vertAlign val="superscript"/>
        <sz val="8"/>
        <rFont val="Calibri Light"/>
        <family val="2"/>
        <scheme val="major"/>
      </rPr>
      <t>(3)</t>
    </r>
  </si>
  <si>
    <t>Las demás formas de oro en bruto, para uso no monetario</t>
  </si>
  <si>
    <t>47032100</t>
  </si>
  <si>
    <t>Pasta química de coníferas a la sosa (soda) o al sulfato, excepto para disolver, semiblanqueada o blanqueada</t>
  </si>
  <si>
    <t>26131010</t>
  </si>
  <si>
    <t>Concentrados minerales de molibdeno tostados</t>
  </si>
  <si>
    <t>03021410</t>
  </si>
  <si>
    <t>Total Principales Productos</t>
  </si>
  <si>
    <t>Resto de Exportaciones</t>
  </si>
  <si>
    <t>Rancho de Naves</t>
  </si>
  <si>
    <t>Total Exportaciones</t>
  </si>
  <si>
    <t>Marítima, Fluvial y Lacustre</t>
  </si>
  <si>
    <t>Carretero/Terrestre</t>
  </si>
  <si>
    <t>Aéreo/Courier/Postal</t>
  </si>
  <si>
    <t>Oleoductos, Gasoductos</t>
  </si>
  <si>
    <t>Tendido Electrico</t>
  </si>
  <si>
    <t>Otras</t>
  </si>
  <si>
    <t xml:space="preserve">Total </t>
  </si>
  <si>
    <t>País de Destino</t>
  </si>
  <si>
    <t>Nigeria</t>
  </si>
  <si>
    <t>Sudáfrica</t>
  </si>
  <si>
    <t>Resto</t>
  </si>
  <si>
    <t>Total África</t>
  </si>
  <si>
    <t xml:space="preserve">Estados Unidos </t>
  </si>
  <si>
    <t>Brasil</t>
  </si>
  <si>
    <t>Perú</t>
  </si>
  <si>
    <t>México</t>
  </si>
  <si>
    <t>Canadá</t>
  </si>
  <si>
    <t>Colombia</t>
  </si>
  <si>
    <t>Argentina</t>
  </si>
  <si>
    <t>Ecuador</t>
  </si>
  <si>
    <t>Bolivia</t>
  </si>
  <si>
    <t>Panamá</t>
  </si>
  <si>
    <t>Total América</t>
  </si>
  <si>
    <t>China</t>
  </si>
  <si>
    <t>Japón</t>
  </si>
  <si>
    <t>Corea del Sur</t>
  </si>
  <si>
    <t>Taiwán (Formosa)</t>
  </si>
  <si>
    <t>India</t>
  </si>
  <si>
    <t>Total Asia</t>
  </si>
  <si>
    <t>España</t>
  </si>
  <si>
    <t>Holanda</t>
  </si>
  <si>
    <t>Francia</t>
  </si>
  <si>
    <t>Suiza</t>
  </si>
  <si>
    <t>Alemania</t>
  </si>
  <si>
    <t>Italia</t>
  </si>
  <si>
    <t>Rusia</t>
  </si>
  <si>
    <t>Reino Unido</t>
  </si>
  <si>
    <t>Bélgica</t>
  </si>
  <si>
    <t>Turquía</t>
  </si>
  <si>
    <t>Total Europa</t>
  </si>
  <si>
    <t>Australia</t>
  </si>
  <si>
    <t>Nueva Zelandia</t>
  </si>
  <si>
    <t>Total Oceanía</t>
  </si>
  <si>
    <r>
      <t>Otros</t>
    </r>
    <r>
      <rPr>
        <b/>
        <vertAlign val="superscript"/>
        <sz val="8"/>
        <rFont val="Calibri Light"/>
        <family val="2"/>
        <scheme val="major"/>
      </rPr>
      <t>(1)</t>
    </r>
  </si>
  <si>
    <t>Total</t>
  </si>
  <si>
    <t>Cobre</t>
  </si>
  <si>
    <t>Oro</t>
  </si>
  <si>
    <t>Litio</t>
  </si>
  <si>
    <t>Minerales de hierro y sus concentrados</t>
  </si>
  <si>
    <t>Yodo</t>
  </si>
  <si>
    <t>Minerales de molibdeno y sus concentrados</t>
  </si>
  <si>
    <t>Plata</t>
  </si>
  <si>
    <t>Sal gema, sal de salinas y sal marina</t>
  </si>
  <si>
    <t>Minerales de cinc y sus concentrados</t>
  </si>
  <si>
    <t>Resto minería</t>
  </si>
  <si>
    <t>Total Exportaciones Mineras</t>
  </si>
  <si>
    <t xml:space="preserve">Total Exportaciones </t>
  </si>
  <si>
    <t xml:space="preserve">Frutas y frutos </t>
  </si>
  <si>
    <t>Cerezas</t>
  </si>
  <si>
    <t xml:space="preserve">Uva </t>
  </si>
  <si>
    <t>Arándanos</t>
  </si>
  <si>
    <t>Manzanas</t>
  </si>
  <si>
    <t>Nueces de nogal</t>
  </si>
  <si>
    <t>Ciruela</t>
  </si>
  <si>
    <t>Paltas</t>
  </si>
  <si>
    <t>Kiwi</t>
  </si>
  <si>
    <t>Mandarinas y Clementinas</t>
  </si>
  <si>
    <t>Limones</t>
  </si>
  <si>
    <t>Duraznos y Damascos</t>
  </si>
  <si>
    <t>Maqui</t>
  </si>
  <si>
    <t xml:space="preserve">Resto frutas y frutos </t>
  </si>
  <si>
    <t xml:space="preserve">Total Frutas y frutos </t>
  </si>
  <si>
    <t>Productos del mar</t>
  </si>
  <si>
    <t>Salmones y truchas</t>
  </si>
  <si>
    <t>Conservas y preparaciones de pescados y mariscos</t>
  </si>
  <si>
    <t>Harina de pescado</t>
  </si>
  <si>
    <t>Moluscos</t>
  </si>
  <si>
    <t>Erizos</t>
  </si>
  <si>
    <t>Algas</t>
  </si>
  <si>
    <t>Resto productos del mar</t>
  </si>
  <si>
    <t>Total Productos del Mar</t>
  </si>
  <si>
    <t>Forestales y sus derivados</t>
  </si>
  <si>
    <t>Celulosa</t>
  </si>
  <si>
    <t>Madera y sus manufacturas</t>
  </si>
  <si>
    <t>Papel y cartón y sus manufacturas</t>
  </si>
  <si>
    <t>Resto forestales y sus derivados</t>
  </si>
  <si>
    <t>Total Forestales y sus derivados</t>
  </si>
  <si>
    <t>Vitivinícola</t>
  </si>
  <si>
    <t>Vino</t>
  </si>
  <si>
    <t>Mosto de uva</t>
  </si>
  <si>
    <t>Vino espumoso</t>
  </si>
  <si>
    <t>Total Vitivinícola</t>
  </si>
  <si>
    <t>Otros Alimentos</t>
  </si>
  <si>
    <t>Carne de porcino</t>
  </si>
  <si>
    <t>Carne de ave</t>
  </si>
  <si>
    <t>Leche y otros productos lácteos</t>
  </si>
  <si>
    <t>Hortalizas y tubérculos</t>
  </si>
  <si>
    <t>Carne de bovino</t>
  </si>
  <si>
    <t>Cecinas y embutidos</t>
  </si>
  <si>
    <t>Aceite de oliva</t>
  </si>
  <si>
    <t>Cereales</t>
  </si>
  <si>
    <t>Carne de otras especies</t>
  </si>
  <si>
    <t>Miel</t>
  </si>
  <si>
    <t>Resto otros alimentos</t>
  </si>
  <si>
    <t>Total Otros Alimentos</t>
  </si>
  <si>
    <t>Otros productos relevantes</t>
  </si>
  <si>
    <t>Abonos</t>
  </si>
  <si>
    <t>Otras bebidas alcohólicas</t>
  </si>
  <si>
    <t>Total Otros productos relevantes</t>
  </si>
  <si>
    <t>Exportación de servicios calificados por Aduanas</t>
  </si>
  <si>
    <t>Rancho de naves</t>
  </si>
  <si>
    <t>Resto no minería</t>
  </si>
  <si>
    <t>Total Exportaciones No Mineras</t>
  </si>
  <si>
    <t>Otros productos</t>
  </si>
  <si>
    <t>Arica y Parinacota</t>
  </si>
  <si>
    <t>Tarapacá</t>
  </si>
  <si>
    <t>Antofagasta</t>
  </si>
  <si>
    <t>Atacama</t>
  </si>
  <si>
    <t>Coquimbo</t>
  </si>
  <si>
    <t>Valparaíso</t>
  </si>
  <si>
    <t>Metropolitana</t>
  </si>
  <si>
    <t>Biobío</t>
  </si>
  <si>
    <t>La Araucanía</t>
  </si>
  <si>
    <t>Los Ríos</t>
  </si>
  <si>
    <t>Los Lagos</t>
  </si>
  <si>
    <t>Aysén del General C.I. del Campo</t>
  </si>
  <si>
    <t>Magallanes y la Antártica Chilena</t>
  </si>
  <si>
    <t>Otras Operaciones</t>
  </si>
  <si>
    <t>Total 2019</t>
  </si>
  <si>
    <r>
      <t>Lugar de Salida</t>
    </r>
    <r>
      <rPr>
        <b/>
        <vertAlign val="superscript"/>
        <sz val="8"/>
        <rFont val="Calibri Light"/>
        <family val="2"/>
        <scheme val="major"/>
      </rPr>
      <t>(1)</t>
    </r>
  </si>
  <si>
    <t>Arica</t>
  </si>
  <si>
    <t>Concordia (Chacalluta)</t>
  </si>
  <si>
    <t>Chungará</t>
  </si>
  <si>
    <t>Visviri</t>
  </si>
  <si>
    <t>-</t>
  </si>
  <si>
    <t>Aeropuerto Chacalluta</t>
  </si>
  <si>
    <t xml:space="preserve">Total Arica y Parinacota </t>
  </si>
  <si>
    <t xml:space="preserve">Tarapacá </t>
  </si>
  <si>
    <t>Patache</t>
  </si>
  <si>
    <t>Patillos</t>
  </si>
  <si>
    <t>Iquique</t>
  </si>
  <si>
    <t>Colchane</t>
  </si>
  <si>
    <t>Aeropuerto Diego Aracena</t>
  </si>
  <si>
    <t xml:space="preserve">Total Tarapacá </t>
  </si>
  <si>
    <t xml:space="preserve">Antofagasta </t>
  </si>
  <si>
    <t>Caleta Coloso</t>
  </si>
  <si>
    <t>Puerto Angamos</t>
  </si>
  <si>
    <t>Tocopilla</t>
  </si>
  <si>
    <t>Michilla</t>
  </si>
  <si>
    <t>Ollagüe</t>
  </si>
  <si>
    <t>Paso Jama</t>
  </si>
  <si>
    <t>San Pedro de Atacama</t>
  </si>
  <si>
    <t>Mejillones</t>
  </si>
  <si>
    <t>Aeropuerto Cerro Moreno</t>
  </si>
  <si>
    <t xml:space="preserve">Total Antofagasta </t>
  </si>
  <si>
    <t xml:space="preserve">Atacama </t>
  </si>
  <si>
    <t>Caldera</t>
  </si>
  <si>
    <t>Huasco/Guacolda</t>
  </si>
  <si>
    <t>Chañaral/Barquito</t>
  </si>
  <si>
    <t>San Francisco</t>
  </si>
  <si>
    <t xml:space="preserve">Total Atacama </t>
  </si>
  <si>
    <t xml:space="preserve">Coquimbo </t>
  </si>
  <si>
    <t>Guayacán</t>
  </si>
  <si>
    <t>Los Vilos</t>
  </si>
  <si>
    <t>Agua Negra</t>
  </si>
  <si>
    <t xml:space="preserve">Total Coquimbo </t>
  </si>
  <si>
    <t xml:space="preserve">Valparaíso </t>
  </si>
  <si>
    <t>San Antonio</t>
  </si>
  <si>
    <t>Ventanas</t>
  </si>
  <si>
    <t>Cristo Redentor (Los Libertadores)</t>
  </si>
  <si>
    <t>Quintero</t>
  </si>
  <si>
    <t xml:space="preserve">Total Valparaíso </t>
  </si>
  <si>
    <t xml:space="preserve">Metropolitana </t>
  </si>
  <si>
    <t>Aeropuerto A.M. Benítez</t>
  </si>
  <si>
    <t xml:space="preserve">Total Metropolitana </t>
  </si>
  <si>
    <t xml:space="preserve">Biobío </t>
  </si>
  <si>
    <t>Coronel</t>
  </si>
  <si>
    <t>Lirquén</t>
  </si>
  <si>
    <t>San Vicente</t>
  </si>
  <si>
    <t>Talcahuano</t>
  </si>
  <si>
    <t>Penco</t>
  </si>
  <si>
    <t>Aeropuerto Carriel Sur</t>
  </si>
  <si>
    <t xml:space="preserve">Total Biobío </t>
  </si>
  <si>
    <t>Pino Hachado (Liucura)</t>
  </si>
  <si>
    <t>Mamuil Malal (Puesco)</t>
  </si>
  <si>
    <t xml:space="preserve">Total La Araucanía </t>
  </si>
  <si>
    <t>Corral</t>
  </si>
  <si>
    <t>Total Los Ríos</t>
  </si>
  <si>
    <t xml:space="preserve">Los Lagos </t>
  </si>
  <si>
    <t>Calbuco</t>
  </si>
  <si>
    <t>Puerto Montt</t>
  </si>
  <si>
    <t>Cardenal Samoré (Puyehue)</t>
  </si>
  <si>
    <t>Aeropuerto El Tepual</t>
  </si>
  <si>
    <t xml:space="preserve">Total Los Lagos </t>
  </si>
  <si>
    <t>Huemules</t>
  </si>
  <si>
    <t>Río Jeinememi (Chile Chico)</t>
  </si>
  <si>
    <t>Coyhaique Alto</t>
  </si>
  <si>
    <t>Chacabuco/Pto.Aysén</t>
  </si>
  <si>
    <t>Roballos (Baker)</t>
  </si>
  <si>
    <t>Total Aysén del General C.I. del Campo</t>
  </si>
  <si>
    <t>Cabo Negro</t>
  </si>
  <si>
    <t>Integración Austral (Monte Aymond)</t>
  </si>
  <si>
    <t>Punta Arenas</t>
  </si>
  <si>
    <t>Puerto Williams</t>
  </si>
  <si>
    <t>San Sebastián</t>
  </si>
  <si>
    <t>Natales</t>
  </si>
  <si>
    <t>Aeropuerto C.I. del Campo</t>
  </si>
  <si>
    <t>Total Magallanes y la Antártica Chilena</t>
  </si>
  <si>
    <t>Otros puertos chilenos</t>
  </si>
  <si>
    <t>Servicios de informática y servicios conexos</t>
  </si>
  <si>
    <t>Otros servicios prestados a las empresas</t>
  </si>
  <si>
    <t>Servicios auxiliares en relación con todos los medios de transporte</t>
  </si>
  <si>
    <t>Servicios profesionales</t>
  </si>
  <si>
    <t>Servicios de telecomunicaciones</t>
  </si>
  <si>
    <t>Servicios de investigación y desarrollo</t>
  </si>
  <si>
    <t>Todos los servicios de seguros y relacionados con los seguros</t>
  </si>
  <si>
    <t>Servicios de asesoría y otros servicios financieros</t>
  </si>
  <si>
    <t>Servicios audiovisuales</t>
  </si>
  <si>
    <t xml:space="preserve">Otros servicios no contemplados en otra parte </t>
  </si>
  <si>
    <t>Servicios de turismo y servicios relacionados con viajes</t>
  </si>
  <si>
    <t>Otros servicios de enseñanza</t>
  </si>
  <si>
    <t>Grupo de Servicio</t>
  </si>
  <si>
    <t>Servicios de suministro de sedes ("hosting") para sitios web y correo electrónico</t>
  </si>
  <si>
    <t>Servicios de transmisión internacional de datos, para señales de ingreso o en tránsito</t>
  </si>
  <si>
    <t>Servicios en diseño y desarrollo de aplicaciones de tecnologías de información</t>
  </si>
  <si>
    <t>Servicios de telecomunicaciones móviles para llamadas telefónicas internacionales del tipo "Roaming In"</t>
  </si>
  <si>
    <t>Servicios de asesoría en tecnologías de la información</t>
  </si>
  <si>
    <t>Servicios de telecomunicaciones de portadores
(carrier internacional) para llamadas telefónicas internacionales con destino a un
operador de telefonía local</t>
  </si>
  <si>
    <t>Servicios de mensajería de texto, audio y/o video, suministrados mediante plataforma computacional conectada con sistemas de telefonía móvil</t>
  </si>
  <si>
    <t>Total Servicios de informática y servicios conexos</t>
  </si>
  <si>
    <t>Total Servicios de telecomunicaciones</t>
  </si>
  <si>
    <t>Servicios de asesoría en gestión de la comercialización de empresas (marketing)</t>
  </si>
  <si>
    <t>Servicios de ingeniería para instalaciones de la minería extractiva del cobre</t>
  </si>
  <si>
    <t>Servicios de revisión de cuentas</t>
  </si>
  <si>
    <t>Servicios de asesoría en gestión financiera de empresas</t>
  </si>
  <si>
    <t>Servicios de asesoría en ingeniería aplicada a la minería</t>
  </si>
  <si>
    <t>Servicios de ingeniería para instalaciones de la metalurgia del cobre</t>
  </si>
  <si>
    <t>Servicios de ingeniería para plantas generadoras de energía eléctrica</t>
  </si>
  <si>
    <t>Total Otros servicios prestados a las empresas</t>
  </si>
  <si>
    <t>Total Servicios profesionales</t>
  </si>
  <si>
    <t>Servicios de mantenimiento y reparación de aviones, helicópteros y otros aparatos aéreos</t>
  </si>
  <si>
    <t>Servicios de mantenimiento y reparación de embarcaciones (buques), estructuras y plataformas flotantes</t>
  </si>
  <si>
    <t>Servicios de gestión logística de pre embarque</t>
  </si>
  <si>
    <t>Total Servicios auxiliares en relación con todos los medios de transporte</t>
  </si>
  <si>
    <t>27101940</t>
  </si>
  <si>
    <t>27090020</t>
  </si>
  <si>
    <t>Aceites crudos de petróleo o de mineral bituminoso, con grados API superior o igual a 25</t>
  </si>
  <si>
    <t>27090010</t>
  </si>
  <si>
    <t>Automóviles de turismo de cilindrada superior a 1.500 cm³ pero inferior o igual a 3.000 cm³</t>
  </si>
  <si>
    <t>85171200</t>
  </si>
  <si>
    <t>Teléfonos móviles (celulares) y los de otras redes inalámbricas</t>
  </si>
  <si>
    <t xml:space="preserve">Carne bovina deshuesada fresca o refrigerada </t>
  </si>
  <si>
    <t>87042121</t>
  </si>
  <si>
    <t>27111100</t>
  </si>
  <si>
    <t>Gas natural licuado</t>
  </si>
  <si>
    <t>27011220</t>
  </si>
  <si>
    <t>Hulla bituminosa para uso térmico</t>
  </si>
  <si>
    <t>Resto de Importaciones</t>
  </si>
  <si>
    <t>Total Importaciones</t>
  </si>
  <si>
    <t>Otra</t>
  </si>
  <si>
    <t>País de Origen</t>
  </si>
  <si>
    <t>Angola</t>
  </si>
  <si>
    <t>Guinea Ecuatorial</t>
  </si>
  <si>
    <t>Estados Unidos</t>
  </si>
  <si>
    <t>Paraguay</t>
  </si>
  <si>
    <t>Trinidad y Tobago</t>
  </si>
  <si>
    <t>Vietnam</t>
  </si>
  <si>
    <t>Thailandia</t>
  </si>
  <si>
    <t>Taiwán</t>
  </si>
  <si>
    <t>Malasia</t>
  </si>
  <si>
    <t>Indonesia</t>
  </si>
  <si>
    <t>Suecia</t>
  </si>
  <si>
    <t>Finlandia</t>
  </si>
  <si>
    <t>Hulla</t>
  </si>
  <si>
    <t>Gas natural gaseoso</t>
  </si>
  <si>
    <t>Propano licuado</t>
  </si>
  <si>
    <t>Gasolina vehículos terrestres</t>
  </si>
  <si>
    <t>Maquinarias</t>
  </si>
  <si>
    <t>Grupos electrógenos</t>
  </si>
  <si>
    <t>Artículos de grifería y sus partes</t>
  </si>
  <si>
    <t>Bombas y elevadores de líquidos, y sus partes</t>
  </si>
  <si>
    <t>Total Maquinarias</t>
  </si>
  <si>
    <t>Medios de transporte y sus partes</t>
  </si>
  <si>
    <t>Vehículos automóviles para el transporte de personas</t>
  </si>
  <si>
    <t>Vehículos automóviles para el transporte de mercancías</t>
  </si>
  <si>
    <t>Neumáticos</t>
  </si>
  <si>
    <t>Chasis, carrocerías, partes y accesorios de vehículos automóviles</t>
  </si>
  <si>
    <t>Tractores</t>
  </si>
  <si>
    <t>Total Medios de transporte y sus partes</t>
  </si>
  <si>
    <t>Alimentos</t>
  </si>
  <si>
    <t>Maíz para consumo</t>
  </si>
  <si>
    <t>Frutas y frutos comestibles</t>
  </si>
  <si>
    <t>Total Alimentos</t>
  </si>
  <si>
    <t>Prendas de vestir y accesorios y calzados</t>
  </si>
  <si>
    <t>Prendas de vestir y accesorios</t>
  </si>
  <si>
    <t xml:space="preserve">Calzados </t>
  </si>
  <si>
    <t>Total Prendas de vestir y accesorios, y calzados</t>
  </si>
  <si>
    <t>Tecnología</t>
  </si>
  <si>
    <t>Celulares</t>
  </si>
  <si>
    <t>Computadores y sus partes</t>
  </si>
  <si>
    <t>Televisores</t>
  </si>
  <si>
    <t>Videoconsolas y máquinas de videojuego</t>
  </si>
  <si>
    <t>Total Tecnología</t>
  </si>
  <si>
    <t>Medicamentos</t>
  </si>
  <si>
    <t>Polietileno</t>
  </si>
  <si>
    <t>Cerveza de malta</t>
  </si>
  <si>
    <t>Cementos</t>
  </si>
  <si>
    <t>Resto no combustibles</t>
  </si>
  <si>
    <t>Total Importaciones No Combustibles</t>
  </si>
  <si>
    <t xml:space="preserve">Arica y Parinacota </t>
  </si>
  <si>
    <t>Hua Hum</t>
  </si>
  <si>
    <t>Abra de Napa</t>
  </si>
  <si>
    <t>Futaleufú</t>
  </si>
  <si>
    <t>Taltal</t>
  </si>
  <si>
    <t>Socompa</t>
  </si>
  <si>
    <t>Triana</t>
  </si>
  <si>
    <t>Gregorio</t>
  </si>
  <si>
    <t>Tres Puentes</t>
  </si>
  <si>
    <t>El Maule</t>
  </si>
  <si>
    <t>Total El Maule</t>
  </si>
  <si>
    <t>% PIB</t>
  </si>
  <si>
    <t xml:space="preserve">Derecho Advalorem </t>
  </si>
  <si>
    <t>Impuesto a la ventas y servicios (IVA)</t>
  </si>
  <si>
    <t>Impuestos y derechos a los combustibles derivados del petróleo</t>
  </si>
  <si>
    <t>Impuesto al tabaco, cigarro y cigarrillos</t>
  </si>
  <si>
    <t xml:space="preserve">Otros </t>
  </si>
  <si>
    <t>Derecho Advalorem</t>
  </si>
  <si>
    <t>Recargo mercancías usadas</t>
  </si>
  <si>
    <t>Sobretasa arancelaria y derechos compensatorios</t>
  </si>
  <si>
    <t>Derechos específicos</t>
  </si>
  <si>
    <t>Impuesto a las ventas y servicios (IVA)</t>
  </si>
  <si>
    <t>Impuesto al petróleo diésel</t>
  </si>
  <si>
    <t>Impuesto a las gasolinas automotrices</t>
  </si>
  <si>
    <t>Impuestos adicionales</t>
  </si>
  <si>
    <t>Impuesto a los tabacos, cigarros, cigarrillos</t>
  </si>
  <si>
    <t>Retención de anticipo de IVA</t>
  </si>
  <si>
    <t>Valor agregado a las importaciones. Pago letra de cambio o pagaré</t>
  </si>
  <si>
    <t>Total Gravámenes</t>
  </si>
  <si>
    <t>Uso del Acuerdo</t>
  </si>
  <si>
    <t>Advalorem Efectivo</t>
  </si>
  <si>
    <t>Con Acuerdo</t>
  </si>
  <si>
    <t>Con Régimen Especial</t>
  </si>
  <si>
    <t>Con Régimen General</t>
  </si>
  <si>
    <r>
      <t>MERCOSUR</t>
    </r>
    <r>
      <rPr>
        <b/>
        <vertAlign val="superscript"/>
        <sz val="8"/>
        <rFont val="Calibri Light"/>
        <family val="2"/>
        <scheme val="major"/>
      </rPr>
      <t>(1)</t>
    </r>
  </si>
  <si>
    <t>Uruguay</t>
  </si>
  <si>
    <t>Total MERCOSUR</t>
  </si>
  <si>
    <t>Austria</t>
  </si>
  <si>
    <t>Bulgaria</t>
  </si>
  <si>
    <t>Chipre</t>
  </si>
  <si>
    <t>Croacia</t>
  </si>
  <si>
    <t>Dinamarca</t>
  </si>
  <si>
    <t>Eslovenia</t>
  </si>
  <si>
    <t>Estonia</t>
  </si>
  <si>
    <t>Grecia</t>
  </si>
  <si>
    <t>Hungría</t>
  </si>
  <si>
    <t>Irlanda</t>
  </si>
  <si>
    <t>Letonia</t>
  </si>
  <si>
    <t>Lituania</t>
  </si>
  <si>
    <t>Luxemburgo</t>
  </si>
  <si>
    <t>Malta</t>
  </si>
  <si>
    <t>Polonia</t>
  </si>
  <si>
    <t>Portugal</t>
  </si>
  <si>
    <t>República Checa</t>
  </si>
  <si>
    <t>Rumania</t>
  </si>
  <si>
    <t>EFTA</t>
  </si>
  <si>
    <t>Noruega</t>
  </si>
  <si>
    <t>Islandia</t>
  </si>
  <si>
    <t>Liechtenstein</t>
  </si>
  <si>
    <t>Total EFTA</t>
  </si>
  <si>
    <t>P4</t>
  </si>
  <si>
    <t>Singapur</t>
  </si>
  <si>
    <t>Brunei</t>
  </si>
  <si>
    <t>Total P4</t>
  </si>
  <si>
    <t>TLC CH - China</t>
  </si>
  <si>
    <t>Otras Preferencias</t>
  </si>
  <si>
    <t>Total China</t>
  </si>
  <si>
    <t>TLC CH - Estados Unidos</t>
  </si>
  <si>
    <t>MERCOSUR</t>
  </si>
  <si>
    <t>ALADI</t>
  </si>
  <si>
    <t>Total Brasil</t>
  </si>
  <si>
    <t>Total Argentina</t>
  </si>
  <si>
    <t>AAEE CH - Japón</t>
  </si>
  <si>
    <t>Total Japón</t>
  </si>
  <si>
    <t>TLC CH - México</t>
  </si>
  <si>
    <t>Acuerdo Marco de la Alianza del Pacífico</t>
  </si>
  <si>
    <t>Total México</t>
  </si>
  <si>
    <t>Total Ecuador</t>
  </si>
  <si>
    <t>TLC CH - Corea</t>
  </si>
  <si>
    <t>Total Corea del Sur</t>
  </si>
  <si>
    <t>TLC CH - Colombia</t>
  </si>
  <si>
    <t>Total Colombia</t>
  </si>
  <si>
    <t>Total Perú</t>
  </si>
  <si>
    <t>AAP CH - India</t>
  </si>
  <si>
    <t>Total India</t>
  </si>
  <si>
    <t>(En cantidad de documentos)</t>
  </si>
  <si>
    <t>Ingreso/Salida</t>
  </si>
  <si>
    <t>Tipo de documento</t>
  </si>
  <si>
    <t>Ingreso</t>
  </si>
  <si>
    <t>Solicitud de Traslado a Zona Franca (Z)</t>
  </si>
  <si>
    <t>Reexpediciones</t>
  </si>
  <si>
    <t>Total Ingreso</t>
  </si>
  <si>
    <t>Salida</t>
  </si>
  <si>
    <t>Solicitud de Registro de Factura (SRF)</t>
  </si>
  <si>
    <t>Total Salida</t>
  </si>
  <si>
    <t>Total Arica</t>
  </si>
  <si>
    <t>Total Iquique</t>
  </si>
  <si>
    <t>Total Punta Arenas</t>
  </si>
  <si>
    <t>Aduana</t>
  </si>
  <si>
    <t>Chañaral</t>
  </si>
  <si>
    <t>Los Andes</t>
  </si>
  <si>
    <t>Osorno</t>
  </si>
  <si>
    <t>Coyhaique</t>
  </si>
  <si>
    <t>Avanzada</t>
  </si>
  <si>
    <t>Jama</t>
  </si>
  <si>
    <t>Sico</t>
  </si>
  <si>
    <t>Total Antofagasta</t>
  </si>
  <si>
    <t>Pircas Negras</t>
  </si>
  <si>
    <t xml:space="preserve">Agua Negra </t>
  </si>
  <si>
    <t>Total Coquimbo</t>
  </si>
  <si>
    <t>Vergara (Los Queñes)</t>
  </si>
  <si>
    <t>Pehuenche (El Maule)</t>
  </si>
  <si>
    <t xml:space="preserve">Pichachén </t>
  </si>
  <si>
    <t>Icalma</t>
  </si>
  <si>
    <t>Carirriñe</t>
  </si>
  <si>
    <t xml:space="preserve">Hua Hum </t>
  </si>
  <si>
    <t>Pérez Rosales (Peulla)</t>
  </si>
  <si>
    <t>Río Encuentro (Alto Palena)</t>
  </si>
  <si>
    <t>Total Puerto Montt</t>
  </si>
  <si>
    <t>Rio Jeinemeni (Chile Chico)</t>
  </si>
  <si>
    <t>Total Coyhaique</t>
  </si>
  <si>
    <t>Dorotea</t>
  </si>
  <si>
    <t>Laurita - Casas Viejas</t>
  </si>
  <si>
    <t>Río Bellavista</t>
  </si>
  <si>
    <t>Río Don Guillermo</t>
  </si>
  <si>
    <t>Camiones</t>
  </si>
  <si>
    <t>Carga (T)</t>
  </si>
  <si>
    <t>Pehuenche</t>
  </si>
  <si>
    <t>Exportación</t>
  </si>
  <si>
    <t>Reexportación</t>
  </si>
  <si>
    <t>Salida temporal</t>
  </si>
  <si>
    <t>Puerto Aysén</t>
  </si>
  <si>
    <t>Importación</t>
  </si>
  <si>
    <r>
      <t>DAPI</t>
    </r>
    <r>
      <rPr>
        <b/>
        <vertAlign val="superscript"/>
        <sz val="8"/>
        <rFont val="Calibri Light"/>
        <family val="2"/>
        <scheme val="major"/>
      </rPr>
      <t>(1)</t>
    </r>
  </si>
  <si>
    <r>
      <t>DAT</t>
    </r>
    <r>
      <rPr>
        <b/>
        <vertAlign val="superscript"/>
        <sz val="8"/>
        <rFont val="Calibri Light"/>
        <family val="2"/>
        <scheme val="major"/>
      </rPr>
      <t>(2)</t>
    </r>
  </si>
  <si>
    <t>Reingreso</t>
  </si>
  <si>
    <r>
      <t>DATPA</t>
    </r>
    <r>
      <rPr>
        <b/>
        <vertAlign val="superscript"/>
        <sz val="8"/>
        <rFont val="Calibri Light"/>
        <family val="2"/>
        <scheme val="major"/>
      </rPr>
      <t>(3)</t>
    </r>
  </si>
  <si>
    <r>
      <t>Redestinación a ZF</t>
    </r>
    <r>
      <rPr>
        <b/>
        <vertAlign val="superscript"/>
        <sz val="8"/>
        <rFont val="Calibri Light"/>
        <family val="2"/>
        <scheme val="major"/>
      </rPr>
      <t>(4)</t>
    </r>
  </si>
  <si>
    <t>Dirección Regional Aduana de Arica</t>
  </si>
  <si>
    <t>Cantidad de documentos tramitados</t>
  </si>
  <si>
    <t>Tipo de Operación</t>
  </si>
  <si>
    <t>Almacén Particular de Importación</t>
  </si>
  <si>
    <t>Admisión Temporal</t>
  </si>
  <si>
    <t>Admisión Temporal para Perfeccionamiento Activo</t>
  </si>
  <si>
    <t xml:space="preserve">Tipo de Operación </t>
  </si>
  <si>
    <t>28100020</t>
  </si>
  <si>
    <t>Ácidos bóricos</t>
  </si>
  <si>
    <t>08044019</t>
  </si>
  <si>
    <t xml:space="preserve">Las demás paltas (aguacates), variedad Hass, frescas o secas </t>
  </si>
  <si>
    <t>23040020</t>
  </si>
  <si>
    <t>Harinas de tortas de soya</t>
  </si>
  <si>
    <t>Impuesto al tabaco, cigarros y cigarrillos</t>
  </si>
  <si>
    <t>Dirección Regional Aduana de Iquique</t>
  </si>
  <si>
    <t>25010020</t>
  </si>
  <si>
    <t>85013400</t>
  </si>
  <si>
    <t>Neumáticos nuevos de caucho, de los tipos utilizados en volquetes automotores y en otros</t>
  </si>
  <si>
    <t>87051090</t>
  </si>
  <si>
    <t>Los demás camiones grúa</t>
  </si>
  <si>
    <r>
      <rPr>
        <b/>
        <sz val="7"/>
        <rFont val="Calibri Light"/>
        <family val="2"/>
        <scheme val="major"/>
      </rPr>
      <t>Fuente</t>
    </r>
    <r>
      <rPr>
        <sz val="7"/>
        <rFont val="Calibri Light"/>
        <family val="2"/>
        <scheme val="major"/>
      </rPr>
      <t>: Declaraciones de Ingreso (DIN); Importaciones a título definitivo ajustadas con sus documentos modificatorios. Servicio Nacional de Aduanas</t>
    </r>
  </si>
  <si>
    <t>Administración Aduana de Tocopilla</t>
  </si>
  <si>
    <t>28342100</t>
  </si>
  <si>
    <t xml:space="preserve">Nitritos de potasio </t>
  </si>
  <si>
    <t>31059020</t>
  </si>
  <si>
    <t>Abonos minerales o químicos con nitrógeno, potasio y azufre (NKS)</t>
  </si>
  <si>
    <t>31042000</t>
  </si>
  <si>
    <t>Cloruro de potasio</t>
  </si>
  <si>
    <t>Dirección Regional Aduana de Antofagasta</t>
  </si>
  <si>
    <t>Administración Aduana de Chañaral</t>
  </si>
  <si>
    <t>26011110</t>
  </si>
  <si>
    <t>Minerales de hierro y sus concentrados, finos sin aglomerar</t>
  </si>
  <si>
    <t>Dirección Regional Aduana de Coquimbo</t>
  </si>
  <si>
    <t>08061099</t>
  </si>
  <si>
    <t>Administración Aduana de Los Andes</t>
  </si>
  <si>
    <t>87084030</t>
  </si>
  <si>
    <t>Cajas de cambio y sus partes, para vehículos de la partida 87.03</t>
  </si>
  <si>
    <t>22042168</t>
  </si>
  <si>
    <t xml:space="preserve">Mezclas de vino tinto con denominación de origen en recipientes con capacidad inferior o igual a 2 lts </t>
  </si>
  <si>
    <t>74081110</t>
  </si>
  <si>
    <t>Carne bovina deshuesada fresca o refrigerada</t>
  </si>
  <si>
    <t>87021091</t>
  </si>
  <si>
    <t>Dirección Regional Aduana de Valparaíso</t>
  </si>
  <si>
    <t>Total Valparaíso</t>
  </si>
  <si>
    <t>Aceites combustibles destilados (gasoil, diésel oil)</t>
  </si>
  <si>
    <t>Administración Aduana de San Antonio</t>
  </si>
  <si>
    <t>Las demás cerezas dulces frescas , no orgánicas</t>
  </si>
  <si>
    <t>Dirección Regional Aduana Metropolitana</t>
  </si>
  <si>
    <t xml:space="preserve"> Las demás formas de oro en bruto, para uso no monetario</t>
  </si>
  <si>
    <t>00259900</t>
  </si>
  <si>
    <t>Los demás servicios considerados exportación</t>
  </si>
  <si>
    <t>Filetes de Salmones del Atlántico y del Danubio, frescos o refrigerados</t>
  </si>
  <si>
    <t>Los demás medicamentos para uso humano</t>
  </si>
  <si>
    <t>27112100</t>
  </si>
  <si>
    <t>Dirección Regional Aduana de Talcahuano</t>
  </si>
  <si>
    <t xml:space="preserve">Pasta química de maderas, a la sosa o al sulfato, semiblanqueada o blanqueada de eucaliptus </t>
  </si>
  <si>
    <t>03031220</t>
  </si>
  <si>
    <t>Los demás salmones del Pacífico, descabezados y eviscerados, congelados</t>
  </si>
  <si>
    <t xml:space="preserve"> Administración Aduana de Osorno</t>
  </si>
  <si>
    <t>Almacén particular de Importación</t>
  </si>
  <si>
    <t>Admisión temporal</t>
  </si>
  <si>
    <t>44012212</t>
  </si>
  <si>
    <t>Madera en plaquitas o partículas, de Eucaliptus nitens</t>
  </si>
  <si>
    <t>44012211</t>
  </si>
  <si>
    <t>Madera en plaquitas o partículas, de Eucaliptus globulus</t>
  </si>
  <si>
    <t>29232010</t>
  </si>
  <si>
    <t>Lecitinas</t>
  </si>
  <si>
    <t>Dirección Regional Aduana de Puerto Montt</t>
  </si>
  <si>
    <t>Filetes de salmones del Atlántico y del Danubio, frescos o refrigerados</t>
  </si>
  <si>
    <t>15141100</t>
  </si>
  <si>
    <t>Aceites de nabo o de colza, de bajo contenido ácido erúcico, en bruto</t>
  </si>
  <si>
    <t>23031000</t>
  </si>
  <si>
    <t>Residuos de la industria del almidón y residuos similares</t>
  </si>
  <si>
    <t>Dirección Regional Aduana de Coyhaique</t>
  </si>
  <si>
    <t>27111200</t>
  </si>
  <si>
    <t>09030000</t>
  </si>
  <si>
    <t>Yerba mate</t>
  </si>
  <si>
    <t>Administración Aduana de Puerto Aysén</t>
  </si>
  <si>
    <t>Total Puerto Aysén</t>
  </si>
  <si>
    <t>Salmones enteros del Atlántico y del Danubio, frescos o refrigerados</t>
  </si>
  <si>
    <t>Dirección Regional Aduana de Punta Arenas</t>
  </si>
  <si>
    <t>29051100</t>
  </si>
  <si>
    <t>03082911</t>
  </si>
  <si>
    <t>Lenguas de erizo de mar, congeladas</t>
  </si>
  <si>
    <t>27111900</t>
  </si>
  <si>
    <t xml:space="preserve"> Los demás gases de petróleo e hidrocarburos licuados</t>
  </si>
  <si>
    <t>Intercambio comercial por continente 2016-2020</t>
  </si>
  <si>
    <t>En millones de US$ FOB</t>
  </si>
  <si>
    <t>Continente</t>
  </si>
  <si>
    <t>Participación 2020</t>
  </si>
  <si>
    <t>Variación 2020/2019</t>
  </si>
  <si>
    <t>Total Intercambio Comercial</t>
  </si>
  <si>
    <r>
      <rPr>
        <b/>
        <sz val="7"/>
        <rFont val="Calibri Light"/>
        <family val="2"/>
        <scheme val="major"/>
      </rPr>
      <t>Fuente</t>
    </r>
    <r>
      <rPr>
        <sz val="7"/>
        <rFont val="Calibri Light"/>
        <family val="2"/>
        <scheme val="major"/>
      </rPr>
      <t>: Declaraciones de Ingreso (DIN) y Documentos Únicos de Salida (DUS); Importaciones y Exportaciones a título definitivo ajustadas con sus documentos modificatorios. Servicio Nacional de Aduanas</t>
    </r>
  </si>
  <si>
    <r>
      <rPr>
        <b/>
        <sz val="7"/>
        <rFont val="Calibri Light"/>
        <family val="2"/>
        <scheme val="major"/>
      </rPr>
      <t>(1)</t>
    </r>
    <r>
      <rPr>
        <sz val="7"/>
        <rFont val="Calibri Light"/>
        <family val="2"/>
        <scheme val="major"/>
      </rPr>
      <t xml:space="preserve"> Se considera como "Otros" a aquellos códigos contemplados en el Anexo 51-9, que no corresponden a países como por ejemplo: Orígenes o Destinaciones no precisadas por razones comerciales o militares o Pesca Extraterritorial</t>
    </r>
  </si>
  <si>
    <t>Principales productos de las exportaciones chilenas 2016-2020</t>
  </si>
  <si>
    <r>
      <t>Código Arancelario</t>
    </r>
    <r>
      <rPr>
        <b/>
        <vertAlign val="superscript"/>
        <sz val="8"/>
        <rFont val="Calibri Light"/>
        <family val="2"/>
        <scheme val="major"/>
      </rPr>
      <t>(1)</t>
    </r>
  </si>
  <si>
    <t>Salmones del Atlántico y salmones del Danubio</t>
  </si>
  <si>
    <r>
      <rPr>
        <b/>
        <sz val="7"/>
        <rFont val="Calibri Light"/>
        <family val="2"/>
        <scheme val="major"/>
      </rPr>
      <t>Fuente</t>
    </r>
    <r>
      <rPr>
        <sz val="7"/>
        <rFont val="Calibri Light"/>
        <family val="2"/>
        <scheme val="major"/>
      </rPr>
      <t>: Documentos Únicos de Salida (DUS); Exportaciones a título definitivo ajustadas con sus documentos modificatorios. Servicio Nacional de Aduanas</t>
    </r>
  </si>
  <si>
    <r>
      <rPr>
        <b/>
        <sz val="7"/>
        <rFont val="Calibri Light"/>
        <family val="2"/>
        <scheme val="major"/>
      </rPr>
      <t>(1)</t>
    </r>
    <r>
      <rPr>
        <b/>
        <vertAlign val="superscript"/>
        <sz val="7"/>
        <rFont val="Calibri Light"/>
        <family val="2"/>
        <scheme val="major"/>
      </rPr>
      <t xml:space="preserve"> </t>
    </r>
    <r>
      <rPr>
        <sz val="7"/>
        <rFont val="Calibri Light"/>
        <family val="2"/>
        <scheme val="major"/>
      </rPr>
      <t>Para facilitar la comparación anual de las cifras; y dado el cambio de Arancel ocurrido durante el año 2017, los códigos arancelarios que se presentan se ajustaron al Arancel 2012</t>
    </r>
  </si>
  <si>
    <r>
      <rPr>
        <b/>
        <sz val="7"/>
        <color theme="1"/>
        <rFont val="Calibri Light"/>
        <family val="2"/>
        <scheme val="major"/>
      </rPr>
      <t>(2)</t>
    </r>
    <r>
      <rPr>
        <sz val="7"/>
        <color theme="1"/>
        <rFont val="Calibri Light"/>
        <family val="2"/>
        <scheme val="major"/>
      </rPr>
      <t xml:space="preserve"> Código S.A. perteneciente al Arancel 2012, cuya correlación con el Arancel 2017 corresponde a los códigos S.A. 74020011, 74020012, 74020013 y 74020019</t>
    </r>
  </si>
  <si>
    <r>
      <rPr>
        <b/>
        <sz val="7"/>
        <color theme="1"/>
        <rFont val="Calibri Light"/>
        <family val="2"/>
        <scheme val="major"/>
      </rPr>
      <t>(3)</t>
    </r>
    <r>
      <rPr>
        <sz val="7"/>
        <color theme="1"/>
        <rFont val="Calibri Light"/>
        <family val="2"/>
        <scheme val="major"/>
      </rPr>
      <t xml:space="preserve"> Código S.A. perteneciente al Arancel 2012, cuya correlación con el Arancel 2017 corresponde a los códigos S.A. 71081210 y 71081220</t>
    </r>
  </si>
  <si>
    <t>Movimiento de carga de las exportaciones chilenas por vía de transporte 2016-2020</t>
  </si>
  <si>
    <t>En toneladas</t>
  </si>
  <si>
    <t>Vía de Transporte</t>
  </si>
  <si>
    <t>Principales países de destino de las exportaciones chilenas 2016-2020</t>
  </si>
  <si>
    <t>Participación por Continente 2020</t>
  </si>
  <si>
    <t>Participación en Exportaciones 2020</t>
  </si>
  <si>
    <t>Ghana</t>
  </si>
  <si>
    <t xml:space="preserve">Canadá </t>
  </si>
  <si>
    <r>
      <rPr>
        <b/>
        <sz val="7"/>
        <rFont val="Calibri Light"/>
        <family val="2"/>
        <scheme val="major"/>
      </rPr>
      <t xml:space="preserve">(1) </t>
    </r>
    <r>
      <rPr>
        <sz val="7"/>
        <rFont val="Calibri Light"/>
        <family val="2"/>
        <scheme val="major"/>
      </rPr>
      <t>Se considera como "Otros" a aquellos códigos contemplados en el Anexo 51-9, que no corresponden a países como por ejemplo: Orígenes o Destinaciones no precisadas por razones comerciales o militares o Pesca Extraterritorial</t>
    </r>
  </si>
  <si>
    <t>Principales productos mineros 2016-2020</t>
  </si>
  <si>
    <t>Productos Mineros</t>
  </si>
  <si>
    <t>Participación en Exportaciones Mineras 2020</t>
  </si>
  <si>
    <r>
      <t>Fuente:</t>
    </r>
    <r>
      <rPr>
        <sz val="7"/>
        <color theme="1"/>
        <rFont val="Calibri Light"/>
        <family val="2"/>
      </rPr>
      <t xml:space="preserve"> Documentos Únicos de Salida (DUS); Exportaciones a título definitivo ajustadas con sus documentos modificatorios. Servicio Nacional de Aduanas</t>
    </r>
  </si>
  <si>
    <r>
      <rPr>
        <b/>
        <sz val="7"/>
        <color theme="1"/>
        <rFont val="Calibri Light"/>
        <family val="2"/>
        <scheme val="major"/>
      </rPr>
      <t>Nota</t>
    </r>
    <r>
      <rPr>
        <sz val="7"/>
        <color theme="1"/>
        <rFont val="Calibri Light"/>
        <family val="2"/>
        <scheme val="major"/>
      </rPr>
      <t xml:space="preserve">: Categorización realizada de acuerdo al Clasificador de productos del Subdepartamento de Estadísticas y Estudios, Servicio Nacional de Aduanas </t>
    </r>
  </si>
  <si>
    <t>Principales productos no mineros 2016-2020</t>
  </si>
  <si>
    <t>Productos No Mineros</t>
  </si>
  <si>
    <t>Participación en Exportaciones No Mineras 2020</t>
  </si>
  <si>
    <t>Participación en Exportaciones  2020</t>
  </si>
  <si>
    <t>Principales grupos de exportación por región de salida 2019-2020</t>
  </si>
  <si>
    <t>Región</t>
  </si>
  <si>
    <t xml:space="preserve">Los demás productos mineros </t>
  </si>
  <si>
    <t>Aysén del General C. I. del Campo</t>
  </si>
  <si>
    <t>Magallanes y de la Antártica Chilena</t>
  </si>
  <si>
    <t>Total Exportaciones 2019</t>
  </si>
  <si>
    <t>Total 2020</t>
  </si>
  <si>
    <t>Total Exportaciones 2020</t>
  </si>
  <si>
    <r>
      <rPr>
        <b/>
        <sz val="7"/>
        <color theme="1"/>
        <rFont val="Calibri Light"/>
        <family val="2"/>
        <scheme val="major"/>
      </rPr>
      <t>Nota</t>
    </r>
    <r>
      <rPr>
        <sz val="7"/>
        <color theme="1"/>
        <rFont val="Calibri Light"/>
        <family val="2"/>
        <scheme val="major"/>
      </rPr>
      <t>: El dato 0,0 representa la equivalencia del monto exportador en términos de la unidad de medida "Millones de US$ FOB", pudiendo éste corresponder a un valor distinto de cero si el cálculo se realiza respecto de la unidad de medida "US$ FOB" (dólares)</t>
    </r>
  </si>
  <si>
    <r>
      <t>Nota 2:</t>
    </r>
    <r>
      <rPr>
        <sz val="7"/>
        <color theme="1"/>
        <rFont val="Calibri Light"/>
        <family val="2"/>
      </rPr>
      <t xml:space="preserve"> Categorización realizada de acuerdo al Clasificador de productos del Subdepartamento de Estadísticas y Estudios, Servicio Nacional de Aduanas </t>
    </r>
  </si>
  <si>
    <t>Movimiento de carga de las exportaciones chilenas por lugar de salida 2016-2020</t>
  </si>
  <si>
    <t>Constitucion</t>
  </si>
  <si>
    <t>Lota</t>
  </si>
  <si>
    <t>Castro</t>
  </si>
  <si>
    <t>Lago Verde</t>
  </si>
  <si>
    <r>
      <rPr>
        <b/>
        <sz val="7"/>
        <rFont val="Calibri Light"/>
        <family val="2"/>
        <scheme val="major"/>
      </rPr>
      <t>(1)</t>
    </r>
    <r>
      <rPr>
        <sz val="7"/>
        <rFont val="Calibri Light"/>
        <family val="2"/>
        <scheme val="major"/>
      </rPr>
      <t xml:space="preserve"> Lugar de Salida: Corresponde al Puerto, Aeropuerto o Avanzada fronteriza por donde tuvieron salida efectiva del país las mercancías</t>
    </r>
  </si>
  <si>
    <r>
      <rPr>
        <b/>
        <sz val="7"/>
        <color theme="1"/>
        <rFont val="Calibri Light"/>
        <family val="2"/>
        <scheme val="major"/>
      </rPr>
      <t>Nota</t>
    </r>
    <r>
      <rPr>
        <sz val="7"/>
        <color theme="1"/>
        <rFont val="Calibri Light"/>
        <family val="2"/>
        <scheme val="major"/>
      </rPr>
      <t xml:space="preserve">: El dato 0 representa la equivalencia del movimiento de carga en términos de la unidad de medida "Toneladas", pudiendo éste corresponder a un valor distinto de cero si el cálculo se realiza respecto de la unidad de medida "Kilo Neto" </t>
    </r>
  </si>
  <si>
    <t>Servicios transfronterizos calificados por Aduanas como exportación 2016-2020</t>
  </si>
  <si>
    <t>En miles de US$ FOB</t>
  </si>
  <si>
    <t>Participacion por Grupo 2020</t>
  </si>
  <si>
    <t>Participacion  2020</t>
  </si>
  <si>
    <t>Servicios de apoyo técnico en computación e Informática (mantenimiento y reparación), por vía remota (Internet)</t>
  </si>
  <si>
    <t>Servicios de diseño de software original</t>
  </si>
  <si>
    <t>Servicios de comisionista comercial</t>
  </si>
  <si>
    <t>Servicios de asesoría en gestión  administrativa de empresas</t>
  </si>
  <si>
    <t>Servicios de administración de empresas navieras</t>
  </si>
  <si>
    <t>Servicios de soporte logístico inbound y outbound</t>
  </si>
  <si>
    <t>Servicios de supervisión, consolidación, desconsolidación, pesaje y embarque de mercancías, en tránsito por Chile</t>
  </si>
  <si>
    <t>Servicios de telecomunicaciones de portadores (carrier internacional) para llamadas telefónicas internacionales en tránsito, que se originen y terminen en el extranjero</t>
  </si>
  <si>
    <t>Servicios de corretaje de reaseguros</t>
  </si>
  <si>
    <t>Servicios de corresponsalía prestados a compañias de seguros y de reaseguros extranjeras</t>
  </si>
  <si>
    <t>Total Todos los servicios de seguros y relacionados con los seguros</t>
  </si>
  <si>
    <t>Servicios bancarios y de intermediacion financiera</t>
  </si>
  <si>
    <t>Servicios de transporte maritimo</t>
  </si>
  <si>
    <t>Total Exportación de Servicios autorizados por Aduana</t>
  </si>
  <si>
    <r>
      <rPr>
        <b/>
        <sz val="7"/>
        <rFont val="Calibri Light"/>
        <family val="2"/>
        <scheme val="major"/>
      </rPr>
      <t>Nota</t>
    </r>
    <r>
      <rPr>
        <sz val="7"/>
        <rFont val="Calibri Light"/>
        <family val="2"/>
        <scheme val="major"/>
      </rPr>
      <t>: Existen glosas de grupos de servicios que debido a us extensión han sido acortadas. En el listado de Servicios Calificados como Exportación de Aduanas es posible encontrar las descripciones completas</t>
    </r>
  </si>
  <si>
    <t>Principales productos de las importaciones chilenas 2016-2020</t>
  </si>
  <si>
    <t>En millones de US$ CIF</t>
  </si>
  <si>
    <t>Los demás motores de potencia superior a 375 kW</t>
  </si>
  <si>
    <r>
      <t>02013000</t>
    </r>
    <r>
      <rPr>
        <b/>
        <vertAlign val="superscript"/>
        <sz val="8"/>
        <rFont val="Calibri Light"/>
        <family val="2"/>
        <scheme val="major"/>
      </rPr>
      <t>(2)</t>
    </r>
  </si>
  <si>
    <t>85023100</t>
  </si>
  <si>
    <t>Grupos electrógenos y convertidores rotativos eléctricos, de energía eólica</t>
  </si>
  <si>
    <r>
      <t>84713000</t>
    </r>
    <r>
      <rPr>
        <b/>
        <vertAlign val="superscript"/>
        <sz val="8"/>
        <rFont val="Calibri Light"/>
        <family val="2"/>
        <scheme val="major"/>
      </rPr>
      <t>(3)</t>
    </r>
  </si>
  <si>
    <t>Máquinas automáticas para tratamiento o procesamiento de datos, portátiles, de peso inferior o igual a 10 kg</t>
  </si>
  <si>
    <r>
      <t>30049010</t>
    </r>
    <r>
      <rPr>
        <b/>
        <vertAlign val="superscript"/>
        <sz val="8"/>
        <rFont val="Calibri Light"/>
        <family val="2"/>
        <scheme val="major"/>
      </rPr>
      <t>(4)</t>
    </r>
  </si>
  <si>
    <t>Aceites crudos de petróleo o de mineral bituminoso, con grados API inferior a 25</t>
  </si>
  <si>
    <r>
      <rPr>
        <b/>
        <sz val="7"/>
        <rFont val="Calibri Light"/>
        <family val="2"/>
        <scheme val="major"/>
      </rPr>
      <t>Fuente:</t>
    </r>
    <r>
      <rPr>
        <sz val="7"/>
        <rFont val="Calibri Light"/>
        <family val="2"/>
        <scheme val="major"/>
      </rPr>
      <t xml:space="preserve"> Declaraciones de Ingreso (DIN); Importaciones  a título definitivo ajustadas con sus documentos modificatorios. Servicio Nacional de Aduanas</t>
    </r>
  </si>
  <si>
    <r>
      <rPr>
        <b/>
        <sz val="7"/>
        <rFont val="Calibri Light"/>
        <family val="2"/>
        <scheme val="major"/>
      </rPr>
      <t>(1)</t>
    </r>
    <r>
      <rPr>
        <sz val="7"/>
        <rFont val="Calibri Light"/>
        <family val="2"/>
        <scheme val="major"/>
      </rPr>
      <t xml:space="preserve"> Para facilitar la comparación anual de las cifras, y dado el cambio de Arancel ocurrido durante el año 2017, los códigos arancelarios que se presentan se ajustaron al Arancel 2012</t>
    </r>
  </si>
  <si>
    <r>
      <rPr>
        <b/>
        <sz val="7"/>
        <rFont val="Calibri Light"/>
        <family val="2"/>
        <scheme val="major"/>
      </rPr>
      <t>(2)</t>
    </r>
    <r>
      <rPr>
        <sz val="7"/>
        <rFont val="Calibri Light"/>
        <family val="2"/>
        <scheme val="major"/>
      </rPr>
      <t xml:space="preserve"> Código S.A. perteneciente al Arancel 2012, cuya correlación con el Arancel 2017 corresponde a los códigos S.A. 02013010, 02013020, 02013030, 02013040, 02013050 y 02013090</t>
    </r>
  </si>
  <si>
    <r>
      <rPr>
        <b/>
        <sz val="7"/>
        <rFont val="Calibri Light"/>
        <family val="2"/>
        <scheme val="major"/>
      </rPr>
      <t>(3)</t>
    </r>
    <r>
      <rPr>
        <sz val="7"/>
        <rFont val="Calibri Light"/>
        <family val="2"/>
        <scheme val="major"/>
      </rPr>
      <t xml:space="preserve"> Código S.A. perteneciente al Arancel 2012, cuya correlación con el Arancel 2017 corresponde a los códigos S.A. 84713000, 84713010, 84713020 y 84713090</t>
    </r>
  </si>
  <si>
    <r>
      <rPr>
        <b/>
        <sz val="7"/>
        <rFont val="Calibri Light"/>
        <family val="2"/>
        <scheme val="major"/>
      </rPr>
      <t>(4)</t>
    </r>
    <r>
      <rPr>
        <sz val="7"/>
        <rFont val="Calibri Light"/>
        <family val="2"/>
        <scheme val="major"/>
      </rPr>
      <t xml:space="preserve"> 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30049092</t>
    </r>
  </si>
  <si>
    <t>Movimiento de carga de las importaciones chilenas por vía de transporte 2016-2020</t>
  </si>
  <si>
    <t>Vía de transporte</t>
  </si>
  <si>
    <r>
      <rPr>
        <b/>
        <sz val="7"/>
        <color theme="1"/>
        <rFont val="Calibri Light"/>
        <family val="2"/>
        <scheme val="major"/>
      </rPr>
      <t>Fuente</t>
    </r>
    <r>
      <rPr>
        <sz val="7"/>
        <color theme="1"/>
        <rFont val="Calibri Light"/>
        <family val="2"/>
        <scheme val="major"/>
      </rPr>
      <t xml:space="preserve">: Declaraciones de Ingreso (DIN); Importaciones  a titulo definitivo ajustadas con sus documentos modificatorios. Servicio Nacional de Aduanas </t>
    </r>
  </si>
  <si>
    <t>Principales países de origen de las importaciones chilenas 2016-2020</t>
  </si>
  <si>
    <t>Participación en Importaciones 2020</t>
  </si>
  <si>
    <t>Egipto</t>
  </si>
  <si>
    <t>Israel</t>
  </si>
  <si>
    <r>
      <rPr>
        <b/>
        <sz val="7"/>
        <color theme="1"/>
        <rFont val="Calibri Light"/>
        <family val="2"/>
        <scheme val="major"/>
      </rPr>
      <t>Fuente</t>
    </r>
    <r>
      <rPr>
        <sz val="7"/>
        <color theme="1"/>
        <rFont val="Calibri Light"/>
        <family val="2"/>
        <scheme val="major"/>
      </rPr>
      <t>: Declaraciones de Ingreso (DIN); Importaciones  a título definitivo ajustadas con sus documentos modificatorios. Servicio Nacional de Aduanas</t>
    </r>
  </si>
  <si>
    <r>
      <rPr>
        <b/>
        <sz val="7"/>
        <color theme="1"/>
        <rFont val="Calibri Light"/>
        <family val="2"/>
        <scheme val="major"/>
      </rPr>
      <t>(1)</t>
    </r>
    <r>
      <rPr>
        <vertAlign val="superscript"/>
        <sz val="7"/>
        <color theme="1"/>
        <rFont val="Calibri Light"/>
        <family val="2"/>
        <scheme val="major"/>
      </rPr>
      <t xml:space="preserve"> </t>
    </r>
    <r>
      <rPr>
        <sz val="7"/>
        <color theme="1"/>
        <rFont val="Calibri Light"/>
        <family val="2"/>
        <scheme val="major"/>
      </rPr>
      <t>Se considera como "Otros" a aquellos códigos contemplados en el Anexo 51-9, que no corresponden a países como por ejemplo: Orígenes o Destinaciones no precisadas por razones comerciales o militares o Pesca Extraterritorial</t>
    </r>
  </si>
  <si>
    <t>Principales productos combustibles 2016-2020</t>
  </si>
  <si>
    <t>Productos Combustibles</t>
  </si>
  <si>
    <t>Participación en Importaciones Combustibles 2020</t>
  </si>
  <si>
    <t>Pétroleo crudo</t>
  </si>
  <si>
    <t>Petroleo diésel</t>
  </si>
  <si>
    <t>Resto Combustibles y lubricantes</t>
  </si>
  <si>
    <t>Total Importaciones de Combustibles</t>
  </si>
  <si>
    <t xml:space="preserve">Total Importaciones </t>
  </si>
  <si>
    <r>
      <t>Nota:</t>
    </r>
    <r>
      <rPr>
        <sz val="7"/>
        <color theme="1"/>
        <rFont val="Calibri Light"/>
        <family val="2"/>
      </rPr>
      <t xml:space="preserve"> Categorización realizada de acuerdo al Clasificador de productos del Subdepartamento de Estadísticas y Estudios, Servicio Nacional de Aduanas </t>
    </r>
  </si>
  <si>
    <t>Principales productos no combustibles 2016-2020</t>
  </si>
  <si>
    <t>Productos No Combustibles</t>
  </si>
  <si>
    <t>Participación en Importaciones No Combustibles 2020</t>
  </si>
  <si>
    <t>Centrífugas y aparatos para fltrar o depurar líquidos o gases, y sus partes</t>
  </si>
  <si>
    <t>Palas mecánicas, excavadoreas, cargadoras y palas cargadoras</t>
  </si>
  <si>
    <t xml:space="preserve">Resto Maquinarias </t>
  </si>
  <si>
    <t>Resto Medios de transporte y sus partes</t>
  </si>
  <si>
    <t>Resto Alimentos</t>
  </si>
  <si>
    <r>
      <rPr>
        <b/>
        <sz val="7"/>
        <color theme="1"/>
        <rFont val="Calibri Light"/>
        <family val="2"/>
      </rPr>
      <t>Fuente</t>
    </r>
    <r>
      <rPr>
        <sz val="7"/>
        <color theme="1"/>
        <rFont val="Calibri Light"/>
        <family val="2"/>
      </rPr>
      <t>: Declaraciones de Ingreso (DIN); Importaciones a título definitivo ajustadas con sus documentos modificatorios. Servicio Nacional de Aduanas</t>
    </r>
  </si>
  <si>
    <r>
      <rPr>
        <b/>
        <sz val="7"/>
        <color theme="1"/>
        <rFont val="Calibri Light"/>
        <family val="2"/>
      </rPr>
      <t>Nota</t>
    </r>
    <r>
      <rPr>
        <sz val="7"/>
        <color theme="1"/>
        <rFont val="Calibri Light"/>
        <family val="2"/>
      </rPr>
      <t xml:space="preserve">: Categorización realizada de acuerdo al Clasificador de productos del Subdepartamento de Estadísticas y Estudios, Servicio Nacional de Aduanas </t>
    </r>
  </si>
  <si>
    <t>Movimiento de carga de las importaciones chilenas por lugar de ingreso 2016-2020</t>
  </si>
  <si>
    <r>
      <t>Lugar de Ingreso</t>
    </r>
    <r>
      <rPr>
        <b/>
        <vertAlign val="superscript"/>
        <sz val="8"/>
        <rFont val="Calibri Light"/>
        <family val="2"/>
        <scheme val="major"/>
      </rPr>
      <t xml:space="preserve">(1)                                                                    </t>
    </r>
  </si>
  <si>
    <t>Lebu</t>
  </si>
  <si>
    <t>Huahum</t>
  </si>
  <si>
    <t>Ancud</t>
  </si>
  <si>
    <t>Futaleufu</t>
  </si>
  <si>
    <t>Ibanez Palavicini</t>
  </si>
  <si>
    <t>Poseidon</t>
  </si>
  <si>
    <r>
      <rPr>
        <b/>
        <sz val="7"/>
        <color theme="1"/>
        <rFont val="Calibri Light"/>
        <family val="2"/>
        <scheme val="major"/>
      </rPr>
      <t>Fuente</t>
    </r>
    <r>
      <rPr>
        <sz val="7"/>
        <color theme="1"/>
        <rFont val="Calibri Light"/>
        <family val="2"/>
        <scheme val="major"/>
      </rPr>
      <t>: Declaraciones de Ingreso (DIN); Importaciones a título definitivo ajustadas con sus documentos modificatorios. Servicio Nacional de Aduanas</t>
    </r>
  </si>
  <si>
    <r>
      <rPr>
        <b/>
        <sz val="7"/>
        <color theme="1"/>
        <rFont val="Calibri Light"/>
        <family val="2"/>
        <scheme val="major"/>
      </rPr>
      <t>(1)</t>
    </r>
    <r>
      <rPr>
        <b/>
        <vertAlign val="superscript"/>
        <sz val="7"/>
        <color theme="1"/>
        <rFont val="Calibri Light"/>
        <family val="2"/>
        <scheme val="major"/>
      </rPr>
      <t xml:space="preserve"> </t>
    </r>
    <r>
      <rPr>
        <sz val="7"/>
        <color theme="1"/>
        <rFont val="Calibri Light"/>
        <family val="2"/>
        <scheme val="major"/>
      </rPr>
      <t>Lugar de Ingreso: Corresponde al Puerto, Aeropuerto o Avanzada fronteriza por donde tuvieron ingreso efectivo al país las mercancías</t>
    </r>
  </si>
  <si>
    <t>Recaudación tributaria nacional por entidad, 2016-2020</t>
  </si>
  <si>
    <t>En millones de US$ (MMUS$) y Porcentaje del Producto Interno Bruto (%PIB)</t>
  </si>
  <si>
    <t>Entidad</t>
  </si>
  <si>
    <t>MM US$</t>
  </si>
  <si>
    <t>Servicio Nacional de Aduanas (SNA)</t>
  </si>
  <si>
    <t>Servicio de Impuestos Internos (SII)</t>
  </si>
  <si>
    <t>Recaudación Tributaria Nacional</t>
  </si>
  <si>
    <r>
      <rPr>
        <b/>
        <sz val="7"/>
        <rFont val="Calibri Light"/>
        <family val="2"/>
      </rPr>
      <t>Fuentes</t>
    </r>
    <r>
      <rPr>
        <sz val="7"/>
        <rFont val="Calibri Light"/>
        <family val="2"/>
      </rPr>
      <t>: Banco Central de Chile, Servicio de Impuestos Internos, Dirección de Presupuestos y Servicio Nacional de Aduanas</t>
    </r>
  </si>
  <si>
    <r>
      <rPr>
        <b/>
        <sz val="7"/>
        <rFont val="Calibri Light"/>
        <family val="2"/>
      </rPr>
      <t>Nota 1:</t>
    </r>
    <r>
      <rPr>
        <sz val="7"/>
        <rFont val="Calibri Light"/>
        <family val="2"/>
      </rPr>
      <t xml:space="preserve"> Datos del SNA extraídos desde las cuentas de gravámenes recaudado en las importaciones definitivas</t>
    </r>
  </si>
  <si>
    <r>
      <rPr>
        <b/>
        <sz val="7"/>
        <rFont val="Calibri Light"/>
        <family val="2"/>
      </rPr>
      <t>Nota 2</t>
    </r>
    <r>
      <rPr>
        <sz val="7"/>
        <rFont val="Calibri Light"/>
        <family val="2"/>
      </rPr>
      <t xml:space="preserve">: Datos de Recaudación Tributaria Nacional y Porcentaje del PIB de los años 2016-2019 extraídos desde informes "Serie Ingresos Tributarios Anuales Consolidados 2009-2019" y "Serie Ingresos Tributarios Anuales como Porcentaje del PIB 2009-2019" del SII; Datos de Recaudación Tributaria Nacional y Porcentaje del PIB año 2020 extraídos desde "Informe de Ejecución del Gobierno Central Cuarto Trimestre 2020 / 29 de enero 2021" de la Dirección de Presupuestos </t>
    </r>
  </si>
  <si>
    <r>
      <rPr>
        <b/>
        <sz val="7"/>
        <rFont val="Calibri Light"/>
        <family val="2"/>
      </rPr>
      <t>Nota 3</t>
    </r>
    <r>
      <rPr>
        <sz val="7"/>
        <rFont val="Calibri Light"/>
        <family val="2"/>
      </rPr>
      <t>: Recaudación Tributaria Nacional convertida a US$ con tasa dólar observado promedio anual del Banco Central</t>
    </r>
  </si>
  <si>
    <t>Principales gravámenes 2016-2020</t>
  </si>
  <si>
    <t>En millones de US$</t>
  </si>
  <si>
    <t xml:space="preserve">Tipo de gravamen </t>
  </si>
  <si>
    <r>
      <t xml:space="preserve">Otros </t>
    </r>
    <r>
      <rPr>
        <vertAlign val="superscript"/>
        <sz val="8"/>
        <rFont val="Calibri Light"/>
        <family val="2"/>
        <scheme val="major"/>
      </rPr>
      <t>(1)</t>
    </r>
    <r>
      <rPr>
        <sz val="8"/>
        <rFont val="Calibri Light"/>
        <family val="2"/>
        <scheme val="major"/>
      </rPr>
      <t xml:space="preserve"> </t>
    </r>
  </si>
  <si>
    <t>Total Recaudación Tributaria Aduanera</t>
  </si>
  <si>
    <r>
      <t xml:space="preserve">(1) </t>
    </r>
    <r>
      <rPr>
        <sz val="7"/>
        <color theme="1"/>
        <rFont val="Calibri Light"/>
        <family val="2"/>
      </rPr>
      <t>Para el detalle de "Otros", ver tabla Recaudación por tipo de gravamen 2016 - 2020</t>
    </r>
  </si>
  <si>
    <t>Recaudación por tipo de gravamen 2016-2020</t>
  </si>
  <si>
    <t>Tipo de gravamen</t>
  </si>
  <si>
    <t>Total Derechos Arancelarios</t>
  </si>
  <si>
    <t>Impuesto a las ventas y servicios</t>
  </si>
  <si>
    <t>Total Impuestos</t>
  </si>
  <si>
    <t>Total Tasas</t>
  </si>
  <si>
    <r>
      <rPr>
        <b/>
        <sz val="7"/>
        <color theme="1"/>
        <rFont val="Calibri Light"/>
        <family val="2"/>
        <scheme val="major"/>
      </rPr>
      <t>Nota</t>
    </r>
    <r>
      <rPr>
        <sz val="7"/>
        <color theme="1"/>
        <rFont val="Calibri Light"/>
        <family val="2"/>
        <scheme val="major"/>
      </rPr>
      <t>: El dato 0,0 representa la equivalencia del monto recaudado en términos de la unidad de medida "Millones de US$", pudiendo éste corresponder a un valor distinto de cero si el cálculo se realiza respecto de la unidad de medida "US$" (dólares)</t>
    </r>
  </si>
  <si>
    <t>Arancel efectivo y uso de acuerdos comerciales por bloque económico 2018-2020</t>
  </si>
  <si>
    <t>Acuerdo Comercial</t>
  </si>
  <si>
    <t>Miembros</t>
  </si>
  <si>
    <t>Advalorem Efectivo 2020</t>
  </si>
  <si>
    <r>
      <t>Unión Europea</t>
    </r>
    <r>
      <rPr>
        <b/>
        <vertAlign val="superscript"/>
        <sz val="8"/>
        <rFont val="Calibri Light"/>
        <family val="2"/>
        <scheme val="major"/>
      </rPr>
      <t>(2)</t>
    </r>
  </si>
  <si>
    <t>República Eslovaca</t>
  </si>
  <si>
    <t>Total Unión Europea</t>
  </si>
  <si>
    <t xml:space="preserve">Alianza del Pacífico </t>
  </si>
  <si>
    <t>Total Alianza Pacífico</t>
  </si>
  <si>
    <r>
      <rPr>
        <b/>
        <sz val="7"/>
        <rFont val="Calibri Light"/>
        <family val="2"/>
        <scheme val="major"/>
      </rPr>
      <t>Fuente:</t>
    </r>
    <r>
      <rPr>
        <sz val="7"/>
        <rFont val="Calibri Light"/>
        <family val="2"/>
        <scheme val="major"/>
      </rPr>
      <t xml:space="preserve"> Declaraciones de Ingreso (DIN); Importaciones a título definitivo ajustadas con sus documentos modificatorios. Servicio Nacional Aduanas</t>
    </r>
  </si>
  <si>
    <r>
      <rPr>
        <b/>
        <sz val="7"/>
        <rFont val="Calibri Light"/>
        <family val="2"/>
        <scheme val="major"/>
      </rPr>
      <t>(1)</t>
    </r>
    <r>
      <rPr>
        <vertAlign val="superscript"/>
        <sz val="7"/>
        <rFont val="Calibri Light"/>
        <family val="2"/>
        <scheme val="major"/>
      </rPr>
      <t xml:space="preserve"> </t>
    </r>
    <r>
      <rPr>
        <sz val="7"/>
        <rFont val="Calibri Light"/>
        <family val="2"/>
        <scheme val="major"/>
      </rPr>
      <t>Venezuela no se incluye debido a que no se han registrado operaciones de importación desde este país amparadas en la integración regional MERCOSUR</t>
    </r>
  </si>
  <si>
    <r>
      <rPr>
        <b/>
        <sz val="7"/>
        <rFont val="Calibri Light"/>
        <family val="2"/>
        <scheme val="major"/>
      </rPr>
      <t>(2)</t>
    </r>
    <r>
      <rPr>
        <sz val="7"/>
        <rFont val="Calibri Light"/>
        <family val="2"/>
        <scheme val="major"/>
      </rPr>
      <t xml:space="preserve"> Las operaciones clasificadas bajo el nombre de país "Holanda", consideran el comercio exterior realizado por todo Países Bajos</t>
    </r>
  </si>
  <si>
    <r>
      <rPr>
        <b/>
        <sz val="7"/>
        <color theme="1"/>
        <rFont val="Calibri Light"/>
        <family val="2"/>
        <scheme val="major"/>
      </rPr>
      <t>Nota</t>
    </r>
    <r>
      <rPr>
        <sz val="7"/>
        <color theme="1"/>
        <rFont val="Calibri Light"/>
        <family val="2"/>
        <scheme val="major"/>
      </rPr>
      <t>: Si bien el 31.01.2020, producto del Brexit, el Reino Unido e Irlanda del Norte dejaron de pertenecer a la Unión Europea, desde esa fecha y hasta el 31.12.2020, el comercio de bienes entre Chile y Reino Unido continuó rigiéndose bajo el Acuerdo de Asociación entre Chile y la Unión Europea. Fuente: https://www.subrei.gob.cl/docs/default-source/default-document-library/q-a-aa-chile-uk.pdf?Status=Temp&amp;sfvrsn=6330489a_2</t>
    </r>
  </si>
  <si>
    <t>Arancel efectivo y uso de acuerdos comerciales por paises de origen 2019 -2020</t>
  </si>
  <si>
    <t>Régimen de Importación</t>
  </si>
  <si>
    <r>
      <t>Monto CIF</t>
    </r>
    <r>
      <rPr>
        <b/>
        <vertAlign val="superscript"/>
        <sz val="8"/>
        <rFont val="Calibri Light"/>
        <family val="2"/>
        <scheme val="major"/>
      </rPr>
      <t>(1)</t>
    </r>
    <r>
      <rPr>
        <b/>
        <sz val="8"/>
        <rFont val="Calibri Light"/>
        <family val="2"/>
        <scheme val="major"/>
      </rPr>
      <t xml:space="preserve">                  </t>
    </r>
    <r>
      <rPr>
        <sz val="8"/>
        <rFont val="Calibri Light"/>
        <family val="2"/>
        <scheme val="major"/>
      </rPr>
      <t xml:space="preserve">  (Millones de US$)</t>
    </r>
  </si>
  <si>
    <t xml:space="preserve">Participación Régimen de Importación </t>
  </si>
  <si>
    <r>
      <t>Advalorem</t>
    </r>
    <r>
      <rPr>
        <b/>
        <vertAlign val="superscript"/>
        <sz val="8"/>
        <rFont val="Calibri Light"/>
        <family val="2"/>
        <scheme val="major"/>
      </rPr>
      <t>(2)</t>
    </r>
    <r>
      <rPr>
        <b/>
        <sz val="8"/>
        <rFont val="Calibri Light"/>
        <family val="2"/>
        <scheme val="major"/>
      </rPr>
      <t xml:space="preserve">                          </t>
    </r>
    <r>
      <rPr>
        <sz val="8"/>
        <rFont val="Calibri Light"/>
        <family val="2"/>
        <scheme val="major"/>
      </rPr>
      <t xml:space="preserve">   (Millones de US$)</t>
    </r>
  </si>
  <si>
    <t>Régimen General</t>
  </si>
  <si>
    <t>Acuerdo</t>
  </si>
  <si>
    <t>Total Estados Unidos</t>
  </si>
  <si>
    <t>Total Acuerdo</t>
  </si>
  <si>
    <t>TLC CH - Canadá</t>
  </si>
  <si>
    <t>Total Canadá</t>
  </si>
  <si>
    <t>TLC CH - Vietnam</t>
  </si>
  <si>
    <t>Total Vietnam</t>
  </si>
  <si>
    <t>Tailandia</t>
  </si>
  <si>
    <t>TLC CH - Tailandia</t>
  </si>
  <si>
    <t>Total Tailandia</t>
  </si>
  <si>
    <t>TLC CH - Australia</t>
  </si>
  <si>
    <t>Total Australia</t>
  </si>
  <si>
    <t>TLC CH - Malasia</t>
  </si>
  <si>
    <t>Total Malasia</t>
  </si>
  <si>
    <t>TLC CH-Indonesia</t>
  </si>
  <si>
    <t>Total Indonesia</t>
  </si>
  <si>
    <t>Total Bolivia</t>
  </si>
  <si>
    <t>Total Uruguay</t>
  </si>
  <si>
    <t>Guatemala</t>
  </si>
  <si>
    <t>TLC CH - Guatemala</t>
  </si>
  <si>
    <t>Total Guatemala</t>
  </si>
  <si>
    <t>Hong Kong</t>
  </si>
  <si>
    <t>TLC CH - Hong Kong</t>
  </si>
  <si>
    <t>Total Hong Kong</t>
  </si>
  <si>
    <t>Costa Rica</t>
  </si>
  <si>
    <t>TLC CH - Costa Rica</t>
  </si>
  <si>
    <t>Total Costa Rica</t>
  </si>
  <si>
    <t>TLC CH - Panamá</t>
  </si>
  <si>
    <t>Total Panamá</t>
  </si>
  <si>
    <t>Venezuela</t>
  </si>
  <si>
    <t>Total Venezuela</t>
  </si>
  <si>
    <t>El Salvador</t>
  </si>
  <si>
    <t>TLC CH - El Salvador</t>
  </si>
  <si>
    <t>Total El Salvador</t>
  </si>
  <si>
    <t>Nicaragua</t>
  </si>
  <si>
    <t>TLC CH - Nicaragua</t>
  </si>
  <si>
    <t>Total Nicaragua</t>
  </si>
  <si>
    <t>Cuba</t>
  </si>
  <si>
    <t>Total Cuba</t>
  </si>
  <si>
    <t>Honduras</t>
  </si>
  <si>
    <t>TLC CH - Honduras</t>
  </si>
  <si>
    <t>Total Honduras</t>
  </si>
  <si>
    <r>
      <rPr>
        <b/>
        <sz val="7"/>
        <color theme="1"/>
        <rFont val="Calibri Light"/>
        <family val="2"/>
        <scheme val="major"/>
      </rPr>
      <t>Nota</t>
    </r>
    <r>
      <rPr>
        <sz val="7"/>
        <color theme="1"/>
        <rFont val="Calibri Light"/>
        <family val="2"/>
        <scheme val="major"/>
      </rPr>
      <t>: Existen países que si bien pertenecen a la categoría de "principales países de origen", no son registrados en esta tabla ya que sus datos fueron expuestos en la tabla denominada " Arancel efectivo y uso de acuerdos comerciales por bloque económico 2018-2020"</t>
    </r>
  </si>
  <si>
    <r>
      <rPr>
        <b/>
        <sz val="7"/>
        <color theme="1"/>
        <rFont val="Calibri Light"/>
        <family val="2"/>
        <scheme val="major"/>
      </rPr>
      <t>(1)</t>
    </r>
    <r>
      <rPr>
        <sz val="7"/>
        <color theme="1"/>
        <rFont val="Calibri Light"/>
        <family val="2"/>
        <scheme val="major"/>
      </rPr>
      <t xml:space="preserve"> El dato 0,0 representa la equivalencia del monto importado en términos de la unidad de medida "Millones de US$", pudiendo éste corresponder a un valor distinto de cero si el cálculo se realiza respecto de la unidad de medida "US$" (dólares)</t>
    </r>
  </si>
  <si>
    <r>
      <rPr>
        <b/>
        <sz val="7"/>
        <color theme="1"/>
        <rFont val="Calibri Light"/>
        <family val="2"/>
        <scheme val="major"/>
      </rPr>
      <t>(2)</t>
    </r>
    <r>
      <rPr>
        <sz val="7"/>
        <color theme="1"/>
        <rFont val="Calibri Light"/>
        <family val="2"/>
        <scheme val="major"/>
      </rPr>
      <t xml:space="preserve"> El dato 0,0 representa la equivalencia del monto recaudado de Advalorem en términos de la unidad de medida "Millones de US$", pudiendo éste corresponder a un valor distinto de cero si el cálculo se realiza respecto de la unidad de medida "US$" (dólares)</t>
    </r>
  </si>
  <si>
    <t>Operaciones tramitadas por Zona Franca 2019 - 2020</t>
  </si>
  <si>
    <t>Zona Franca / Zona Franca de Extensión</t>
  </si>
  <si>
    <t>Participación por Aduana 2020</t>
  </si>
  <si>
    <t>Participación  2020</t>
  </si>
  <si>
    <t xml:space="preserve"> Variación 2020/2019</t>
  </si>
  <si>
    <r>
      <t xml:space="preserve">Arica </t>
    </r>
    <r>
      <rPr>
        <b/>
        <vertAlign val="superscript"/>
        <sz val="8"/>
        <rFont val="Calibri Light"/>
        <family val="2"/>
        <scheme val="major"/>
      </rPr>
      <t>(1)</t>
    </r>
  </si>
  <si>
    <r>
      <t xml:space="preserve">Puerto Montt </t>
    </r>
    <r>
      <rPr>
        <b/>
        <vertAlign val="superscript"/>
        <sz val="8"/>
        <rFont val="Calibri Light"/>
        <family val="2"/>
        <scheme val="major"/>
      </rPr>
      <t>(2)</t>
    </r>
  </si>
  <si>
    <t>Total Operaciones</t>
  </si>
  <si>
    <r>
      <t xml:space="preserve">Fuente: </t>
    </r>
    <r>
      <rPr>
        <sz val="7"/>
        <rFont val="Calibri Light"/>
        <family val="2"/>
        <scheme val="major"/>
      </rPr>
      <t>ZOFRI e Informe mensual Aduana Punta Arenas. Las cifras son provisorias, ya que pueden ser modificadas después de su publicación</t>
    </r>
  </si>
  <si>
    <r>
      <t>Nota:</t>
    </r>
    <r>
      <rPr>
        <sz val="7"/>
        <rFont val="Calibri Light"/>
        <family val="2"/>
        <scheme val="major"/>
      </rPr>
      <t xml:space="preserve"> Zonas Francas: Iquique y Punta Arenas; Zonas Francas de Extensión: Arica, Puerto Montt, Coyhaique y Puerto Aysén</t>
    </r>
  </si>
  <si>
    <r>
      <rPr>
        <b/>
        <sz val="7"/>
        <rFont val="Calibri Light"/>
        <family val="2"/>
        <scheme val="major"/>
      </rPr>
      <t xml:space="preserve">(1) </t>
    </r>
    <r>
      <rPr>
        <sz val="7"/>
        <rFont val="Calibri Light"/>
        <family val="2"/>
        <scheme val="major"/>
      </rPr>
      <t>Arica además de ser Zona Franca de Extensión es  Zona Franca Industrial</t>
    </r>
  </si>
  <si>
    <r>
      <rPr>
        <b/>
        <sz val="7"/>
        <rFont val="Calibri Light"/>
        <family val="2"/>
        <scheme val="major"/>
      </rPr>
      <t>(2)</t>
    </r>
    <r>
      <rPr>
        <sz val="7"/>
        <rFont val="Calibri Light"/>
        <family val="2"/>
        <scheme val="major"/>
      </rPr>
      <t xml:space="preserve"> Sólo provincia de Palena</t>
    </r>
  </si>
  <si>
    <t>Tráfico terrestre nacional de vehículos por región 2019-2020</t>
  </si>
  <si>
    <t>Ingreso y salida de vehículos</t>
  </si>
  <si>
    <t>Vehículos 2019</t>
  </si>
  <si>
    <t>Vehículos 2020</t>
  </si>
  <si>
    <t>Participación Vehículos Totales 2020</t>
  </si>
  <si>
    <t>Variación Automóviles 2020/2019</t>
  </si>
  <si>
    <t>Variación Buses 2020/2019</t>
  </si>
  <si>
    <t>Variación Vehículos Totales 2020/2019</t>
  </si>
  <si>
    <r>
      <t xml:space="preserve">Automóviles </t>
    </r>
    <r>
      <rPr>
        <b/>
        <vertAlign val="superscript"/>
        <sz val="8"/>
        <rFont val="Calibri Light"/>
        <family val="2"/>
        <scheme val="major"/>
      </rPr>
      <t>(1)</t>
    </r>
  </si>
  <si>
    <r>
      <t xml:space="preserve">Buses </t>
    </r>
    <r>
      <rPr>
        <b/>
        <vertAlign val="superscript"/>
        <sz val="8"/>
        <rFont val="Calibri Light"/>
        <family val="2"/>
        <scheme val="major"/>
      </rPr>
      <t>(2)</t>
    </r>
  </si>
  <si>
    <t xml:space="preserve">Total Tráfico Terrestre </t>
  </si>
  <si>
    <r>
      <rPr>
        <b/>
        <sz val="7"/>
        <rFont val="Calibri Light"/>
        <family val="2"/>
        <scheme val="major"/>
      </rPr>
      <t>Fuente</t>
    </r>
    <r>
      <rPr>
        <sz val="7"/>
        <rFont val="Calibri Light"/>
        <family val="2"/>
        <scheme val="major"/>
      </rPr>
      <t>: Sistema de Vehículos, Servicio Nacional de Aduanas</t>
    </r>
  </si>
  <si>
    <r>
      <t>(1)</t>
    </r>
    <r>
      <rPr>
        <sz val="7"/>
        <color theme="1"/>
        <rFont val="Calibri Light"/>
        <family val="2"/>
      </rPr>
      <t xml:space="preserve"> La categoría de automóviles corresponde a aquellos vehículos particulares tales como autos, jeep y demás vehículos livianos para el transporte de personas</t>
    </r>
  </si>
  <si>
    <r>
      <t xml:space="preserve">(2) </t>
    </r>
    <r>
      <rPr>
        <sz val="7"/>
        <color theme="1"/>
        <rFont val="Calibri Light"/>
        <family val="2"/>
      </rPr>
      <t>Buses o vehículos de pasajeros</t>
    </r>
  </si>
  <si>
    <t>Ingreso de vehículos por región y avanzada fronteriza 2019-2020</t>
  </si>
  <si>
    <r>
      <t xml:space="preserve">Automóviles </t>
    </r>
    <r>
      <rPr>
        <b/>
        <vertAlign val="superscript"/>
        <sz val="8"/>
        <rFont val="Calibri Light"/>
        <family val="2"/>
        <scheme val="major"/>
      </rPr>
      <t>(2)</t>
    </r>
  </si>
  <si>
    <r>
      <t xml:space="preserve">Buses </t>
    </r>
    <r>
      <rPr>
        <b/>
        <vertAlign val="superscript"/>
        <sz val="8"/>
        <rFont val="Calibri Light"/>
        <family val="2"/>
        <scheme val="major"/>
      </rPr>
      <t>(3)</t>
    </r>
  </si>
  <si>
    <t>Total Arica y Parinacota</t>
  </si>
  <si>
    <t>Total Tarapacá</t>
  </si>
  <si>
    <t>Hito Cajón</t>
  </si>
  <si>
    <t>Total Atacama</t>
  </si>
  <si>
    <t>Total Biobío</t>
  </si>
  <si>
    <t>Total La Araucanía</t>
  </si>
  <si>
    <r>
      <t>Río Manso (El León)</t>
    </r>
    <r>
      <rPr>
        <vertAlign val="superscript"/>
        <sz val="8"/>
        <rFont val="Calibri Light"/>
        <family val="2"/>
        <scheme val="major"/>
      </rPr>
      <t>(1)</t>
    </r>
  </si>
  <si>
    <t>Total Los Lagos</t>
  </si>
  <si>
    <r>
      <t>Río Frías - Appeleg</t>
    </r>
    <r>
      <rPr>
        <vertAlign val="superscript"/>
        <sz val="8"/>
        <rFont val="Calibri Light"/>
        <family val="2"/>
        <scheme val="major"/>
      </rPr>
      <t>(1)</t>
    </r>
  </si>
  <si>
    <r>
      <t>Las Pampas - Lago Verde</t>
    </r>
    <r>
      <rPr>
        <vertAlign val="superscript"/>
        <sz val="8"/>
        <rFont val="Calibri Light"/>
        <family val="2"/>
        <scheme val="major"/>
      </rPr>
      <t>(1)</t>
    </r>
  </si>
  <si>
    <r>
      <t>Ibáñez Pallavicini</t>
    </r>
    <r>
      <rPr>
        <vertAlign val="superscript"/>
        <sz val="8"/>
        <rFont val="Calibri Light"/>
        <family val="2"/>
        <scheme val="major"/>
      </rPr>
      <t>(1)</t>
    </r>
  </si>
  <si>
    <r>
      <t>Roballos (Backer)</t>
    </r>
    <r>
      <rPr>
        <vertAlign val="superscript"/>
        <sz val="8"/>
        <rFont val="Calibri Light"/>
        <family val="2"/>
        <scheme val="major"/>
      </rPr>
      <t>(1)</t>
    </r>
  </si>
  <si>
    <r>
      <t>Pampa Alta</t>
    </r>
    <r>
      <rPr>
        <vertAlign val="superscript"/>
        <sz val="8"/>
        <rFont val="Calibri Light"/>
        <family val="2"/>
        <scheme val="major"/>
      </rPr>
      <t>(1)</t>
    </r>
  </si>
  <si>
    <r>
      <t>Triana</t>
    </r>
    <r>
      <rPr>
        <vertAlign val="superscript"/>
        <sz val="8"/>
        <rFont val="Calibri Light"/>
        <family val="2"/>
        <scheme val="major"/>
      </rPr>
      <t>(1)</t>
    </r>
  </si>
  <si>
    <t>Total Magallanes y de la Antártica Chilena</t>
  </si>
  <si>
    <t>Total Ingreso de vehículos</t>
  </si>
  <si>
    <r>
      <rPr>
        <b/>
        <sz val="7"/>
        <rFont val="Calibri Light"/>
        <family val="2"/>
        <scheme val="major"/>
      </rPr>
      <t xml:space="preserve">(1) </t>
    </r>
    <r>
      <rPr>
        <sz val="7"/>
        <rFont val="Calibri Light"/>
        <family val="2"/>
        <scheme val="major"/>
      </rPr>
      <t>Paso Controlado por Carabineros</t>
    </r>
  </si>
  <si>
    <r>
      <t>(2)</t>
    </r>
    <r>
      <rPr>
        <sz val="7"/>
        <color theme="1"/>
        <rFont val="Calibri Light"/>
        <family val="2"/>
      </rPr>
      <t xml:space="preserve"> La categoría de automóviles corresponde a aquellos vehículos particulares tales como autos, jeep y demás vehículos livianos para el transporte de personas</t>
    </r>
  </si>
  <si>
    <r>
      <t xml:space="preserve">(3) </t>
    </r>
    <r>
      <rPr>
        <sz val="7"/>
        <color theme="1"/>
        <rFont val="Calibri Light"/>
        <family val="2"/>
      </rPr>
      <t>Buses o vehículos de pasajeros</t>
    </r>
  </si>
  <si>
    <t>Salida de vehículos por región y avanzada fronteriza 2019-2020</t>
  </si>
  <si>
    <t xml:space="preserve">La Araucanía </t>
  </si>
  <si>
    <t>Total Salida de vehículos</t>
  </si>
  <si>
    <r>
      <t>(2)</t>
    </r>
    <r>
      <rPr>
        <sz val="7"/>
        <color theme="1"/>
        <rFont val="Calibri Light"/>
        <family val="2"/>
        <scheme val="major"/>
      </rPr>
      <t xml:space="preserve"> La categoría de automóviles corresponde a aquellos vehículos particulares tales como autos, jeep y demás vehículos livianos para el transporte de personas</t>
    </r>
  </si>
  <si>
    <r>
      <t xml:space="preserve">(3) </t>
    </r>
    <r>
      <rPr>
        <sz val="7"/>
        <color theme="1"/>
        <rFont val="Calibri Light"/>
        <family val="2"/>
        <scheme val="major"/>
      </rPr>
      <t>Buses o vehículos de pasajeros</t>
    </r>
  </si>
  <si>
    <t>Tráfico Terrestre nacional de camiones y carga por región 2019-2020</t>
  </si>
  <si>
    <t>Ingreso y salida de camiones y carga</t>
  </si>
  <si>
    <t>Participación Camiones 2020</t>
  </si>
  <si>
    <t>Variación Camiones 2020/2019</t>
  </si>
  <si>
    <t>Participación Carga                     2020</t>
  </si>
  <si>
    <t>Variación Carga 2020/2019</t>
  </si>
  <si>
    <t>Aysén del General CI del Campo</t>
  </si>
  <si>
    <t>Total Tráfico Terrestre</t>
  </si>
  <si>
    <r>
      <rPr>
        <b/>
        <sz val="7"/>
        <rFont val="Calibri Light"/>
        <family val="2"/>
        <scheme val="major"/>
      </rPr>
      <t>Fuente</t>
    </r>
    <r>
      <rPr>
        <sz val="7"/>
        <rFont val="Calibri Light"/>
        <family val="2"/>
        <scheme val="major"/>
      </rPr>
      <t>: Sistema de Registro de Operaciones de Transporte Terrestre (SIROTE) y Síntesis Mensual de Tráfico Terrestre. Servicio Nacional de Aduanas</t>
    </r>
  </si>
  <si>
    <r>
      <rPr>
        <b/>
        <sz val="7"/>
        <rFont val="Calibri Light"/>
        <family val="2"/>
        <scheme val="major"/>
      </rPr>
      <t>(T)</t>
    </r>
    <r>
      <rPr>
        <sz val="7"/>
        <rFont val="Calibri Light"/>
        <family val="2"/>
        <scheme val="major"/>
      </rPr>
      <t xml:space="preserve"> Toneladas</t>
    </r>
  </si>
  <si>
    <t>Ingreso de camiones y carga por región y avanzada fronteriza 2019-2020</t>
  </si>
  <si>
    <t>Participación Carga 2020</t>
  </si>
  <si>
    <t>Arica y Parinocota</t>
  </si>
  <si>
    <t>Cristo Redentor (Libertadores)</t>
  </si>
  <si>
    <t>El  Maule</t>
  </si>
  <si>
    <t>Total Ingreso de camiones y carga</t>
  </si>
  <si>
    <t>Salida de camiones y carga por región y avanzada fronteriza 2019-2020</t>
  </si>
  <si>
    <t>La Araucania</t>
  </si>
  <si>
    <t>Río Frías - Appeleg(1)</t>
  </si>
  <si>
    <t>Ibáñez Pallavicini(1)</t>
  </si>
  <si>
    <t>Total Salida de camiones y carga</t>
  </si>
  <si>
    <t>Destinaciones de salida por aduana de tramitación 2019-2020</t>
  </si>
  <si>
    <t>En cantidad de documentos único de salida DUS</t>
  </si>
  <si>
    <t>Participación Exportación 2020</t>
  </si>
  <si>
    <t>Variación Exportación 2020/2019</t>
  </si>
  <si>
    <r>
      <rPr>
        <b/>
        <sz val="7"/>
        <rFont val="Calibri Light"/>
        <family val="2"/>
        <scheme val="major"/>
      </rPr>
      <t>Fuente</t>
    </r>
    <r>
      <rPr>
        <sz val="7"/>
        <rFont val="Calibri Light"/>
        <family val="2"/>
        <scheme val="major"/>
      </rPr>
      <t>: Documentos Único de Salida (DUS) a título definitivo ajustadas con sus documentos modificatorios. Servicio Nacional de Aduanas</t>
    </r>
  </si>
  <si>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FOB", pudiendo éste corresponder a un valor distinto de cero si el cálculo se realiza respecto de la unidad de medida "US$ FOB" (dólares)</t>
    </r>
  </si>
  <si>
    <t>Destinaciones de ingreso por aduana de tramitación 2019-2020</t>
  </si>
  <si>
    <t>En cantidad de declaraciones de ingreso DIN</t>
  </si>
  <si>
    <t>Participación Importación 2020</t>
  </si>
  <si>
    <t>Variación Importación 2020/2019</t>
  </si>
  <si>
    <r>
      <t xml:space="preserve">DAPI </t>
    </r>
    <r>
      <rPr>
        <b/>
        <vertAlign val="superscript"/>
        <sz val="8"/>
        <rFont val="Calibri Light"/>
        <family val="2"/>
        <scheme val="major"/>
      </rPr>
      <t>(1)</t>
    </r>
  </si>
  <si>
    <r>
      <t xml:space="preserve">DAT </t>
    </r>
    <r>
      <rPr>
        <b/>
        <vertAlign val="superscript"/>
        <sz val="8"/>
        <rFont val="Calibri Light"/>
        <family val="2"/>
        <scheme val="major"/>
      </rPr>
      <t>(2)</t>
    </r>
  </si>
  <si>
    <r>
      <t xml:space="preserve">DATPA </t>
    </r>
    <r>
      <rPr>
        <b/>
        <vertAlign val="superscript"/>
        <sz val="8"/>
        <rFont val="Calibri Light"/>
        <family val="2"/>
        <scheme val="major"/>
      </rPr>
      <t>(3)</t>
    </r>
  </si>
  <si>
    <r>
      <t xml:space="preserve">Redestinación a ZF </t>
    </r>
    <r>
      <rPr>
        <b/>
        <vertAlign val="superscript"/>
        <sz val="8"/>
        <rFont val="Calibri Light"/>
        <family val="2"/>
        <scheme val="major"/>
      </rPr>
      <t>(4)</t>
    </r>
  </si>
  <si>
    <r>
      <rPr>
        <b/>
        <sz val="7"/>
        <rFont val="Calibri Light"/>
        <family val="2"/>
        <scheme val="major"/>
      </rPr>
      <t>Fuente:</t>
    </r>
    <r>
      <rPr>
        <sz val="7"/>
        <rFont val="Calibri Light"/>
        <family val="2"/>
        <scheme val="major"/>
      </rPr>
      <t xml:space="preserve"> Declaraciones de Ingreso (DIN) a título definitivo ajustadas con sus documento modificatorios.  Servicio Nacional de Aduanas</t>
    </r>
  </si>
  <si>
    <r>
      <rPr>
        <b/>
        <sz val="7"/>
        <rFont val="Calibri Light"/>
        <family val="2"/>
        <scheme val="major"/>
      </rPr>
      <t>(1)</t>
    </r>
    <r>
      <rPr>
        <vertAlign val="superscript"/>
        <sz val="7"/>
        <rFont val="Calibri Light"/>
        <family val="2"/>
        <scheme val="major"/>
      </rPr>
      <t xml:space="preserve"> </t>
    </r>
    <r>
      <rPr>
        <sz val="7"/>
        <rFont val="Calibri Light"/>
        <family val="2"/>
        <scheme val="major"/>
      </rPr>
      <t>DAPI: Declaración Almacén Particular de Importación</t>
    </r>
  </si>
  <si>
    <r>
      <rPr>
        <b/>
        <sz val="7"/>
        <rFont val="Calibri Light"/>
        <family val="2"/>
        <scheme val="major"/>
      </rPr>
      <t>(2)</t>
    </r>
    <r>
      <rPr>
        <sz val="7"/>
        <rFont val="Calibri Light"/>
        <family val="2"/>
        <scheme val="major"/>
      </rPr>
      <t xml:space="preserve"> DAT: Declaración Admisión Temporal</t>
    </r>
  </si>
  <si>
    <r>
      <rPr>
        <b/>
        <sz val="7"/>
        <rFont val="Calibri Light"/>
        <family val="2"/>
        <scheme val="major"/>
      </rPr>
      <t>(3)</t>
    </r>
    <r>
      <rPr>
        <vertAlign val="superscript"/>
        <sz val="7"/>
        <rFont val="Calibri Light"/>
        <family val="2"/>
        <scheme val="major"/>
      </rPr>
      <t xml:space="preserve"> </t>
    </r>
    <r>
      <rPr>
        <sz val="7"/>
        <rFont val="Calibri Light"/>
        <family val="2"/>
        <scheme val="major"/>
      </rPr>
      <t>DATPA: Declaración Admisión Temporal para Perfeccionamiento Activo</t>
    </r>
  </si>
  <si>
    <r>
      <rPr>
        <b/>
        <sz val="7"/>
        <rFont val="Calibri Light"/>
        <family val="2"/>
        <scheme val="major"/>
      </rPr>
      <t>(4)</t>
    </r>
    <r>
      <rPr>
        <vertAlign val="superscript"/>
        <sz val="7"/>
        <rFont val="Calibri Light"/>
        <family val="2"/>
        <scheme val="major"/>
      </rPr>
      <t xml:space="preserve"> </t>
    </r>
    <r>
      <rPr>
        <sz val="7"/>
        <rFont val="Calibri Light"/>
        <family val="2"/>
        <scheme val="major"/>
      </rPr>
      <t>ZF: Zona Franca</t>
    </r>
  </si>
  <si>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CIF", pudiendo éste corresponder a un valor distinto de cero si el cálculo se realiza respecto de la unidad de medida "US$ CIF" (dólares)</t>
    </r>
  </si>
  <si>
    <t>Tráfico terrestre nacional de vehículos por aduana 2019-2020</t>
  </si>
  <si>
    <t>Tráfico Terrestre nacional de camiones y carga por aduana 2019-2020</t>
  </si>
  <si>
    <t>Tipo de Documento</t>
  </si>
  <si>
    <r>
      <t xml:space="preserve">Documento Único de Salida </t>
    </r>
    <r>
      <rPr>
        <sz val="8"/>
        <rFont val="Calibri Light"/>
        <family val="2"/>
        <scheme val="major"/>
      </rPr>
      <t>(DUS)</t>
    </r>
  </si>
  <si>
    <t>Total DUS</t>
  </si>
  <si>
    <r>
      <t xml:space="preserve">Declaración de Ingreso </t>
    </r>
    <r>
      <rPr>
        <sz val="8"/>
        <rFont val="Calibri Light"/>
        <family val="2"/>
        <scheme val="major"/>
      </rPr>
      <t>(DIN)</t>
    </r>
  </si>
  <si>
    <t>Total DIN</t>
  </si>
  <si>
    <t>Total Documentos tramitados Aduana de Arica</t>
  </si>
  <si>
    <r>
      <rPr>
        <b/>
        <sz val="7"/>
        <rFont val="Calibri Light"/>
        <family val="2"/>
        <scheme val="major"/>
      </rPr>
      <t>Fuente</t>
    </r>
    <r>
      <rPr>
        <sz val="7"/>
        <rFont val="Calibri Light"/>
        <family val="2"/>
        <scheme val="major"/>
      </rPr>
      <t>: Declaraciones de Ingreso (DIN) y Documentos Únicos de Salida (DUS), Servicio Nacional de Aduanas</t>
    </r>
  </si>
  <si>
    <t>Principales códigos arancelarios</t>
  </si>
  <si>
    <t>Código Arancelario</t>
  </si>
  <si>
    <r>
      <rPr>
        <b/>
        <sz val="8"/>
        <rFont val="Calibri Light"/>
        <family val="2"/>
        <scheme val="major"/>
      </rPr>
      <t>Exportación</t>
    </r>
    <r>
      <rPr>
        <sz val="8"/>
        <rFont val="Calibri Light"/>
        <family val="2"/>
        <scheme val="major"/>
      </rPr>
      <t xml:space="preserve"> (Millones de US$ FOB)</t>
    </r>
  </si>
  <si>
    <r>
      <rPr>
        <b/>
        <sz val="8"/>
        <rFont val="Calibri Light"/>
        <family val="2"/>
        <scheme val="major"/>
      </rPr>
      <t>Importación</t>
    </r>
    <r>
      <rPr>
        <sz val="8"/>
        <rFont val="Calibri Light"/>
        <family val="2"/>
        <scheme val="major"/>
      </rPr>
      <t xml:space="preserve"> (Millones de US$ CIF)</t>
    </r>
  </si>
  <si>
    <t>Total Intercambio Comercial Aduana de Arica</t>
  </si>
  <si>
    <r>
      <t xml:space="preserve">Principales gravámenes </t>
    </r>
    <r>
      <rPr>
        <sz val="10"/>
        <rFont val="Calibri Light"/>
        <family val="2"/>
        <scheme val="major"/>
      </rPr>
      <t>(Millones de US$)</t>
    </r>
  </si>
  <si>
    <t>Tipo de Gravamen</t>
  </si>
  <si>
    <t>Impuesto y derecho a los combustibles derivados del petróleo</t>
  </si>
  <si>
    <t>Total Gravámenes Aduana de Arica</t>
  </si>
  <si>
    <r>
      <rPr>
        <b/>
        <sz val="10"/>
        <rFont val="Calibri Light"/>
        <family val="2"/>
        <scheme val="major"/>
      </rPr>
      <t>Tráfico Terrestre</t>
    </r>
    <r>
      <rPr>
        <sz val="10"/>
        <rFont val="Calibri Light"/>
        <family val="2"/>
        <scheme val="major"/>
      </rPr>
      <t xml:space="preserve"> (Cantidad de vehículos y Toneladas)</t>
    </r>
  </si>
  <si>
    <r>
      <t>Automóviles</t>
    </r>
    <r>
      <rPr>
        <b/>
        <vertAlign val="superscript"/>
        <sz val="8"/>
        <rFont val="Calibri Light"/>
        <family val="2"/>
        <scheme val="major"/>
      </rPr>
      <t>(1)</t>
    </r>
  </si>
  <si>
    <r>
      <t>Buses</t>
    </r>
    <r>
      <rPr>
        <b/>
        <vertAlign val="superscript"/>
        <sz val="8"/>
        <rFont val="Calibri Light"/>
        <family val="2"/>
        <scheme val="major"/>
      </rPr>
      <t>(2)</t>
    </r>
  </si>
  <si>
    <t>Total Tráfico de Ingreso</t>
  </si>
  <si>
    <t>Total Tráfico de Salida</t>
  </si>
  <si>
    <t>Total Tráfico Terrestre Aduana de Arica</t>
  </si>
  <si>
    <r>
      <rPr>
        <b/>
        <sz val="7"/>
        <rFont val="Calibri Light"/>
        <family val="2"/>
        <scheme val="major"/>
      </rPr>
      <t>Fuente:</t>
    </r>
    <r>
      <rPr>
        <sz val="7"/>
        <rFont val="Calibri Light"/>
        <family val="2"/>
        <scheme val="major"/>
      </rPr>
      <t xml:space="preserve"> Sistema de Vehículos y Sistema de Registro de Operaciones de Transporte Terrestre (SIROTE). Servicio Nacional de Aduanas</t>
    </r>
  </si>
  <si>
    <r>
      <rPr>
        <b/>
        <sz val="7"/>
        <rFont val="Calibri Light"/>
        <family val="2"/>
        <scheme val="major"/>
      </rPr>
      <t xml:space="preserve">(T) </t>
    </r>
    <r>
      <rPr>
        <sz val="7"/>
        <rFont val="Calibri Light"/>
        <family val="2"/>
        <scheme val="major"/>
      </rPr>
      <t>Toneladas</t>
    </r>
  </si>
  <si>
    <r>
      <t>Zona Franca de Extensión Arica</t>
    </r>
    <r>
      <rPr>
        <b/>
        <vertAlign val="superscript"/>
        <sz val="10"/>
        <rFont val="Calibri Light"/>
        <family val="2"/>
        <scheme val="major"/>
      </rPr>
      <t>(1)</t>
    </r>
  </si>
  <si>
    <t>Datos Comercio Exterior</t>
  </si>
  <si>
    <t>Variación Ingreso 2020/2019</t>
  </si>
  <si>
    <t>Variación Salida 2020/2019</t>
  </si>
  <si>
    <t>Variación Total 2020/2019</t>
  </si>
  <si>
    <t>Documentos Tramitados (Cantidad)</t>
  </si>
  <si>
    <t>Monto Operaciones (Miles de US$ CIF)</t>
  </si>
  <si>
    <r>
      <t>Fuente:</t>
    </r>
    <r>
      <rPr>
        <sz val="7"/>
        <rFont val="Calibri Light"/>
        <family val="2"/>
        <scheme val="major"/>
      </rPr>
      <t xml:space="preserve"> ZOFRI. Las cifras son provisorias, ya que pueden ser modificadas después de su publicación</t>
    </r>
  </si>
  <si>
    <r>
      <rPr>
        <b/>
        <sz val="8"/>
        <rFont val="Calibri Light"/>
        <family val="2"/>
        <scheme val="major"/>
      </rPr>
      <t xml:space="preserve">Documento Único de Salida </t>
    </r>
    <r>
      <rPr>
        <sz val="8"/>
        <rFont val="Calibri Light"/>
        <family val="2"/>
        <scheme val="major"/>
      </rPr>
      <t>(DUS)</t>
    </r>
  </si>
  <si>
    <r>
      <rPr>
        <b/>
        <sz val="8"/>
        <rFont val="Calibri Light"/>
        <family val="2"/>
        <scheme val="major"/>
      </rPr>
      <t xml:space="preserve">Declaración de Ingreso </t>
    </r>
    <r>
      <rPr>
        <sz val="8"/>
        <rFont val="Calibri Light"/>
        <family val="2"/>
        <scheme val="major"/>
      </rPr>
      <t>(DIN)</t>
    </r>
  </si>
  <si>
    <t>Total Documentos tramitados Aduana de Iquique</t>
  </si>
  <si>
    <r>
      <t xml:space="preserve">Código Arancelario </t>
    </r>
    <r>
      <rPr>
        <b/>
        <vertAlign val="superscript"/>
        <sz val="8"/>
        <rFont val="Calibri Light"/>
        <family val="2"/>
        <scheme val="major"/>
      </rPr>
      <t>(1)</t>
    </r>
  </si>
  <si>
    <t>Sal gema, sal de salinas, sal marina</t>
  </si>
  <si>
    <r>
      <t xml:space="preserve">40116910 </t>
    </r>
    <r>
      <rPr>
        <vertAlign val="superscript"/>
        <sz val="8"/>
        <rFont val="Calibri Light"/>
        <family val="2"/>
        <scheme val="major"/>
      </rPr>
      <t>(2)</t>
    </r>
  </si>
  <si>
    <t>87041090</t>
  </si>
  <si>
    <t>Los demás volquetes automotores concebidos para utilizarlos fuera de la red de carreteras</t>
  </si>
  <si>
    <t>Total Intercambio Comercial Aduana de Iquique</t>
  </si>
  <si>
    <r>
      <rPr>
        <b/>
        <sz val="7"/>
        <rFont val="Calibri Light"/>
        <family val="2"/>
        <scheme val="major"/>
      </rPr>
      <t xml:space="preserve">(2) </t>
    </r>
    <r>
      <rPr>
        <sz val="7"/>
        <rFont val="Calibri Light"/>
        <family val="2"/>
        <scheme val="major"/>
      </rPr>
      <t>Código S.A. perteneciente al Arancel 2012, cuya correlación con el Arancel 2017 corresponde al código S.A. 40118010</t>
    </r>
  </si>
  <si>
    <t>Total Gravámenes Aduana de Iquique</t>
  </si>
  <si>
    <r>
      <t xml:space="preserve">Tráfico Terrestre </t>
    </r>
    <r>
      <rPr>
        <sz val="10"/>
        <rFont val="Calibri Light"/>
        <family val="2"/>
        <scheme val="major"/>
      </rPr>
      <t>(Cantidad de vehículos y Toneladas)</t>
    </r>
  </si>
  <si>
    <t>Total Tráfico Terrestre Aduana de Iquique</t>
  </si>
  <si>
    <t>Zona Franca Iquique</t>
  </si>
  <si>
    <r>
      <rPr>
        <b/>
        <sz val="8"/>
        <rFont val="Calibri Light"/>
        <family val="2"/>
        <scheme val="major"/>
      </rPr>
      <t>Documento Único de Salida</t>
    </r>
    <r>
      <rPr>
        <sz val="8"/>
        <rFont val="Calibri Light"/>
        <family val="2"/>
        <scheme val="major"/>
      </rPr>
      <t xml:space="preserve"> (DUS)</t>
    </r>
  </si>
  <si>
    <r>
      <rPr>
        <b/>
        <sz val="8"/>
        <rFont val="Calibri Light"/>
        <family val="2"/>
        <scheme val="major"/>
      </rPr>
      <t>Declaración de Ingreso</t>
    </r>
    <r>
      <rPr>
        <sz val="8"/>
        <rFont val="Calibri Light"/>
        <family val="2"/>
        <scheme val="major"/>
      </rPr>
      <t xml:space="preserve"> (DIN)</t>
    </r>
  </si>
  <si>
    <t>Total Documentos tramitados Aduana de Tocopilla</t>
  </si>
  <si>
    <r>
      <rPr>
        <b/>
        <sz val="8"/>
        <rFont val="Calibri Light"/>
        <family val="2"/>
        <scheme val="major"/>
      </rPr>
      <t>Importació</t>
    </r>
    <r>
      <rPr>
        <sz val="8"/>
        <rFont val="Calibri Light"/>
        <family val="2"/>
        <scheme val="major"/>
      </rPr>
      <t>n (Millones de US$ CIF)</t>
    </r>
  </si>
  <si>
    <t>28151200</t>
  </si>
  <si>
    <t>Hidróxido de sodio (sosa o soda cáustica) en disolución acuosa (lejía de sosa o soda cáustica)</t>
  </si>
  <si>
    <r>
      <t xml:space="preserve">84313990 </t>
    </r>
    <r>
      <rPr>
        <vertAlign val="superscript"/>
        <sz val="8"/>
        <rFont val="Calibri Light"/>
        <family val="2"/>
        <scheme val="major"/>
      </rPr>
      <t>(2)</t>
    </r>
  </si>
  <si>
    <t>Las demás partes destinadas a las máquinas y aparatos de las partidas 84.25 a 84.30</t>
  </si>
  <si>
    <t>Total Intercambio Comercial Aduana de Tocopilla</t>
  </si>
  <si>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pudiendo éste corresponder a un valor distinto de cero si el cálculo se realiza respecto de la unidad de medida "US$" (dólares)</t>
    </r>
  </si>
  <si>
    <r>
      <rPr>
        <b/>
        <sz val="7"/>
        <rFont val="Calibri Light"/>
        <family val="2"/>
        <scheme val="major"/>
      </rPr>
      <t xml:space="preserve">(2) </t>
    </r>
    <r>
      <rPr>
        <sz val="7"/>
        <rFont val="Calibri Light"/>
        <family val="2"/>
        <scheme val="major"/>
      </rPr>
      <t>Código S.A. perteneciente al Arancel 2012, cuya correlación con el Arancel 2017 corresponde al código S.A. 84313990 y 9620000</t>
    </r>
  </si>
  <si>
    <t>Total Gravámenes Aduana de Tocopilla</t>
  </si>
  <si>
    <t>Total Documentos tramitados Aduana de Antofagasta</t>
  </si>
  <si>
    <r>
      <t>74020010</t>
    </r>
    <r>
      <rPr>
        <vertAlign val="superscript"/>
        <sz val="8"/>
        <rFont val="Calibri Light"/>
        <family val="2"/>
        <scheme val="major"/>
      </rPr>
      <t>(2)</t>
    </r>
  </si>
  <si>
    <t>Los demás grupos electrógenos de energía eólica</t>
  </si>
  <si>
    <t>Total Intercambio Comercial Aduana de Antofagasta</t>
  </si>
  <si>
    <r>
      <rPr>
        <b/>
        <sz val="7"/>
        <rFont val="Calibri Light"/>
        <family val="2"/>
        <scheme val="major"/>
      </rPr>
      <t>(2)</t>
    </r>
    <r>
      <rPr>
        <sz val="7"/>
        <rFont val="Calibri Light"/>
        <family val="2"/>
        <scheme val="major"/>
      </rPr>
      <t xml:space="preserve"> Código S.A. perteneciente al Arancel 2012, cuya correlación con el Arancel 2017 corresponde a al código S.A. 74020011, 74020012, 74020013 y 74020019</t>
    </r>
  </si>
  <si>
    <t>Total Gravámenes Aduana de Antofagasta</t>
  </si>
  <si>
    <t>Total Tráfico Terrestre Aduana de Antofagasta</t>
  </si>
  <si>
    <t>Total Documentos tramitados Aduana de Chañaral</t>
  </si>
  <si>
    <t xml:space="preserve">Código Arancelario </t>
  </si>
  <si>
    <t>Total Intercambio Comercial Aduana de Chañaral</t>
  </si>
  <si>
    <r>
      <t xml:space="preserve">Principales Gravámenes </t>
    </r>
    <r>
      <rPr>
        <sz val="10"/>
        <rFont val="Calibri Light"/>
        <family val="2"/>
        <scheme val="major"/>
      </rPr>
      <t>(Millones de US$)</t>
    </r>
  </si>
  <si>
    <t>Total Gravámenes Aduana de Chañaral</t>
  </si>
  <si>
    <t>Total Tráfico Terrestre Aduana de Chañaral</t>
  </si>
  <si>
    <t>Total Documentos tramitados Aduana de Coquimbo</t>
  </si>
  <si>
    <t>Las demás variedad de uva fresca, no orgánica</t>
  </si>
  <si>
    <t>84742000</t>
  </si>
  <si>
    <t>Máquinas y aparatos de quebrantar, triturar o pulverizar</t>
  </si>
  <si>
    <t>73053100</t>
  </si>
  <si>
    <t>Los demás tubos soldados longitudinalmente</t>
  </si>
  <si>
    <t>Total Intercambio Comercial Aduana de Coquimbo</t>
  </si>
  <si>
    <t>Total Gravámenes Aduana de Coquimbo</t>
  </si>
  <si>
    <t>Total Tráfico Terrestre Aduana de Coquimbo</t>
  </si>
  <si>
    <t>Total Documentos tramitados Aduana de Los Andes</t>
  </si>
  <si>
    <t>Alambre de cobre refinado, de sección transversal entre 6 mm y 9,5mm</t>
  </si>
  <si>
    <r>
      <t xml:space="preserve">02013000 </t>
    </r>
    <r>
      <rPr>
        <vertAlign val="superscript"/>
        <sz val="8"/>
        <rFont val="Calibri Light"/>
        <family val="2"/>
        <scheme val="major"/>
      </rPr>
      <t>(2)</t>
    </r>
  </si>
  <si>
    <t>Los demás vehículos automóviles con motor de pistón de cilindrada superior a 2.500 cm³…</t>
  </si>
  <si>
    <t>Camionetas con capacidad de carga útil superior a 500 kilos pero inferior o igual a 2.000 kilos</t>
  </si>
  <si>
    <t>Total Intercambio Comercial Aduana de Los Andes</t>
  </si>
  <si>
    <r>
      <rPr>
        <b/>
        <sz val="7"/>
        <rFont val="Calibri Light"/>
        <family val="2"/>
        <scheme val="major"/>
      </rPr>
      <t>Nota:</t>
    </r>
    <r>
      <rPr>
        <sz val="7"/>
        <rFont val="Calibri Light"/>
        <family val="2"/>
        <scheme val="major"/>
      </rPr>
      <t xml:space="preserve"> Existen glosas arancelarias que debido a su extensión han sido acortadas. En el Arancel Aduanero 2012 es posible encontrar la descripción completa asociada a cada producto</t>
    </r>
  </si>
  <si>
    <t>Total Gravámenes Aduana de Los Andes</t>
  </si>
  <si>
    <t>Total Tráfico Terrestre Aduana de Los Andes</t>
  </si>
  <si>
    <t>Total Documentos tramitados Aduana de Valparaíso</t>
  </si>
  <si>
    <t>Total Intercambio Comercial Aduana de Valparaíso</t>
  </si>
  <si>
    <t>Total Gravámenes Aduana de Valparaíso</t>
  </si>
  <si>
    <t>Total Documentos tramitados Aduana de San Antonio</t>
  </si>
  <si>
    <r>
      <t xml:space="preserve">74020010 </t>
    </r>
    <r>
      <rPr>
        <vertAlign val="superscript"/>
        <sz val="8"/>
        <rFont val="Calibri Light"/>
        <family val="2"/>
        <scheme val="major"/>
      </rPr>
      <t>(2)</t>
    </r>
  </si>
  <si>
    <t xml:space="preserve">Las demás cerezas dulces frescas, no orgánicas </t>
  </si>
  <si>
    <r>
      <t xml:space="preserve">87032391 </t>
    </r>
    <r>
      <rPr>
        <vertAlign val="superscript"/>
        <sz val="8"/>
        <rFont val="Calibri Light"/>
        <family val="2"/>
        <scheme val="major"/>
      </rPr>
      <t>(3)</t>
    </r>
  </si>
  <si>
    <r>
      <t xml:space="preserve">87032291 </t>
    </r>
    <r>
      <rPr>
        <vertAlign val="superscript"/>
        <sz val="8"/>
        <rFont val="Calibri Light"/>
        <family val="2"/>
        <scheme val="major"/>
      </rPr>
      <t>(4)</t>
    </r>
  </si>
  <si>
    <t>Automóviles de turismo de cilindrada superior a 1.000 cm³ pero inferior o igual a 1.500 cm³</t>
  </si>
  <si>
    <t>10059020</t>
  </si>
  <si>
    <t xml:space="preserve">Maíz  para consumo </t>
  </si>
  <si>
    <t>Total Intercambio Comercial Aduana de San Antonio</t>
  </si>
  <si>
    <r>
      <rPr>
        <b/>
        <sz val="7"/>
        <rFont val="Calibri Light"/>
        <family val="2"/>
        <scheme val="major"/>
      </rPr>
      <t>(2)</t>
    </r>
    <r>
      <rPr>
        <sz val="7"/>
        <rFont val="Calibri Light"/>
        <family val="2"/>
        <scheme val="major"/>
      </rPr>
      <t xml:space="preserve"> Código S.A. perteneciente al Arancel 2012, cuya correlación con el Arancel 2017 corresponde a los códigos S.A. 74020011, 74020012, 74020013 y 74020019</t>
    </r>
  </si>
  <si>
    <r>
      <rPr>
        <b/>
        <sz val="7"/>
        <rFont val="Calibri Light"/>
        <family val="2"/>
        <scheme val="major"/>
      </rPr>
      <t>(3)</t>
    </r>
    <r>
      <rPr>
        <sz val="7"/>
        <rFont val="Calibri Light"/>
        <family val="2"/>
        <scheme val="major"/>
      </rPr>
      <t xml:space="preserve"> Código S.A. perteneciente al Arancel 2012, cuya correlación con el Arancel 2017 corresponde a los códigos S.A. 87032391, 87034034 y 87036034</t>
    </r>
  </si>
  <si>
    <r>
      <rPr>
        <b/>
        <sz val="7"/>
        <rFont val="Calibri Light"/>
        <family val="2"/>
        <scheme val="major"/>
      </rPr>
      <t>(4)</t>
    </r>
    <r>
      <rPr>
        <sz val="7"/>
        <rFont val="Calibri Light"/>
        <family val="2"/>
        <scheme val="major"/>
      </rPr>
      <t xml:space="preserve"> Código S.A. perteneciente al Arancel 2012, cuya correlación con el Arancel 2017 corresponde a los códigos S.A. 87032291, 87034024 y 87036024</t>
    </r>
  </si>
  <si>
    <t>Total Gravámenes Aduana de San Antonio</t>
  </si>
  <si>
    <t>Redestinación a Zona Franca</t>
  </si>
  <si>
    <t>Total Documentos tramitados Aduana Metropolitana</t>
  </si>
  <si>
    <r>
      <t xml:space="preserve">71081200 </t>
    </r>
    <r>
      <rPr>
        <vertAlign val="superscript"/>
        <sz val="8"/>
        <rFont val="Calibri Light"/>
        <family val="2"/>
        <scheme val="major"/>
      </rPr>
      <t>(2)</t>
    </r>
  </si>
  <si>
    <r>
      <t xml:space="preserve">30049010 </t>
    </r>
    <r>
      <rPr>
        <vertAlign val="superscript"/>
        <sz val="8"/>
        <rFont val="Calibri Light"/>
        <family val="2"/>
        <scheme val="major"/>
      </rPr>
      <t>(3)</t>
    </r>
  </si>
  <si>
    <r>
      <t xml:space="preserve">84713000 </t>
    </r>
    <r>
      <rPr>
        <vertAlign val="superscript"/>
        <sz val="8"/>
        <rFont val="Calibri Light"/>
        <family val="2"/>
        <scheme val="major"/>
      </rPr>
      <t>(4)</t>
    </r>
  </si>
  <si>
    <t>Máquinas automáticas para tratamiento o procesamiento de datos, portátiles, de peso inferior o igual a 10 kg.</t>
  </si>
  <si>
    <t>Total Intercambio Comercial Aduana Metropolitana</t>
  </si>
  <si>
    <r>
      <rPr>
        <b/>
        <sz val="7"/>
        <rFont val="Calibri Light"/>
        <family val="2"/>
        <scheme val="major"/>
      </rPr>
      <t>(1)</t>
    </r>
    <r>
      <rPr>
        <vertAlign val="superscript"/>
        <sz val="7"/>
        <rFont val="Calibri Light"/>
        <family val="2"/>
        <scheme val="major"/>
      </rPr>
      <t xml:space="preserve"> </t>
    </r>
    <r>
      <rPr>
        <sz val="7"/>
        <rFont val="Calibri Light"/>
        <family val="2"/>
        <scheme val="major"/>
      </rPr>
      <t>Para facilitar la comparación anual de las cifras, y dado el cambio de Arancel ocurrido durante el año 2017, los códigos arancelarios que se presentan se ajustaron al Arancel 2012</t>
    </r>
  </si>
  <si>
    <r>
      <rPr>
        <b/>
        <sz val="7"/>
        <rFont val="Calibri Light"/>
        <family val="2"/>
        <scheme val="major"/>
      </rPr>
      <t xml:space="preserve">(2) </t>
    </r>
    <r>
      <rPr>
        <sz val="7"/>
        <rFont val="Calibri Light"/>
        <family val="2"/>
        <scheme val="major"/>
      </rPr>
      <t>Código S.A. perteneciente al Arancel 2012, cuya correlación con el Arancel 2017 corresponde a los códigos S.A. 71081210 y 71081220</t>
    </r>
  </si>
  <si>
    <r>
      <rPr>
        <b/>
        <sz val="7"/>
        <rFont val="Calibri Light"/>
        <family val="2"/>
        <scheme val="major"/>
      </rPr>
      <t xml:space="preserve">(3) </t>
    </r>
    <r>
      <rPr>
        <sz val="7"/>
        <rFont val="Calibri Light"/>
        <family val="2"/>
        <scheme val="major"/>
      </rPr>
      <t>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y 30049092</t>
    </r>
  </si>
  <si>
    <r>
      <rPr>
        <b/>
        <sz val="7"/>
        <rFont val="Calibri Light"/>
        <family val="2"/>
        <scheme val="major"/>
      </rPr>
      <t xml:space="preserve">(4) </t>
    </r>
    <r>
      <rPr>
        <sz val="7"/>
        <rFont val="Calibri Light"/>
        <family val="2"/>
        <scheme val="major"/>
      </rPr>
      <t>Código S.A. perteneciente al Arancel 2012, cuya correlación con el Arancel 2017 corresponde a los códigos S.A. 84713010, 84713020 y 84713090</t>
    </r>
  </si>
  <si>
    <t>Total Gravámenes Aduana Metropolitana</t>
  </si>
  <si>
    <t>Total Documentos tramitados Aduana de Talcahuano</t>
  </si>
  <si>
    <t>Pasta química de coníferas a la sosa o al sulfato,semiblanqueada o blanqueada</t>
  </si>
  <si>
    <t>Total Intercambio Comercial Aduana de Talcahuano</t>
  </si>
  <si>
    <t>Total Gravámenes Aduana de Talcahuano</t>
  </si>
  <si>
    <t>Total Tráfico Terrestre Aduana de Talcahuano</t>
  </si>
  <si>
    <t>Total Documentos tramitados Aduana de Osorno</t>
  </si>
  <si>
    <r>
      <rPr>
        <b/>
        <sz val="8"/>
        <rFont val="Calibri Light"/>
        <family val="2"/>
        <scheme val="major"/>
      </rPr>
      <t>Exportació</t>
    </r>
    <r>
      <rPr>
        <sz val="8"/>
        <rFont val="Calibri Light"/>
        <family val="2"/>
        <scheme val="major"/>
      </rPr>
      <t>n (Millones de US$ FOB)</t>
    </r>
  </si>
  <si>
    <t>Los demás volquetes automotores para ser utilizados fuera de la red de carreteras</t>
  </si>
  <si>
    <t>38231200</t>
  </si>
  <si>
    <t>Ácido oleico</t>
  </si>
  <si>
    <t>29232090</t>
  </si>
  <si>
    <t>Los demás fosfoaminolípidos</t>
  </si>
  <si>
    <t>Total Intercambio Comercial Aduana de Osorno</t>
  </si>
  <si>
    <r>
      <t xml:space="preserve">Principales gravámenes </t>
    </r>
    <r>
      <rPr>
        <sz val="9"/>
        <rFont val="Calibri Light"/>
        <family val="2"/>
        <scheme val="major"/>
      </rPr>
      <t>(Millones de US$)</t>
    </r>
  </si>
  <si>
    <t>Total Gravámenes Aduana de Osorno</t>
  </si>
  <si>
    <t>Total Tráfico Terrestre Aduana de Osorno</t>
  </si>
  <si>
    <t>Total Documentos tramitados Aduana de Puerto Montt</t>
  </si>
  <si>
    <t xml:space="preserve">Salmones enteros del Atlántico y del Danubio </t>
  </si>
  <si>
    <t>21061010</t>
  </si>
  <si>
    <t>Concentrados de proteínas</t>
  </si>
  <si>
    <t>Total Intercambio Comercial Aduana de Puerto Montt</t>
  </si>
  <si>
    <t>Total Gravámenes Aduana de Puerto Montt</t>
  </si>
  <si>
    <t>Total Tráfico Terrestre Aduana de Puerto Montt</t>
  </si>
  <si>
    <r>
      <t>(1)</t>
    </r>
    <r>
      <rPr>
        <sz val="7"/>
        <color theme="1"/>
        <rFont val="Calibri Light"/>
        <family val="2"/>
      </rPr>
      <t xml:space="preserve"> Paso controlado por Carabineros de Chile</t>
    </r>
  </si>
  <si>
    <r>
      <t xml:space="preserve">Zona Franca de Extensión Puerto Montt </t>
    </r>
    <r>
      <rPr>
        <b/>
        <vertAlign val="superscript"/>
        <sz val="8"/>
        <rFont val="Calibri Light"/>
        <family val="2"/>
        <scheme val="major"/>
      </rPr>
      <t>(1)</t>
    </r>
  </si>
  <si>
    <r>
      <rPr>
        <b/>
        <sz val="7"/>
        <rFont val="Calibri Light"/>
        <family val="2"/>
        <scheme val="major"/>
      </rPr>
      <t xml:space="preserve">Fuente: </t>
    </r>
    <r>
      <rPr>
        <sz val="7"/>
        <rFont val="Calibri Light"/>
        <family val="2"/>
        <scheme val="major"/>
      </rPr>
      <t>Informe mensual Aduana Punta Arenas. Las cifras son provisorias, ya que pueden ser modificadas después de su publicación</t>
    </r>
  </si>
  <si>
    <r>
      <rPr>
        <b/>
        <sz val="7"/>
        <rFont val="Calibri Light"/>
        <family val="2"/>
        <scheme val="major"/>
      </rPr>
      <t xml:space="preserve">(1) </t>
    </r>
    <r>
      <rPr>
        <sz val="7"/>
        <rFont val="Calibri Light"/>
        <family val="2"/>
        <scheme val="major"/>
      </rPr>
      <t>Sólo provincia de Palena</t>
    </r>
  </si>
  <si>
    <t>Total Documentos tramitados Aduana de Coyhaique</t>
  </si>
  <si>
    <t>03025414</t>
  </si>
  <si>
    <t>Merluza del sur, descabezada y evisceradas</t>
  </si>
  <si>
    <t>00160000</t>
  </si>
  <si>
    <t>39172900</t>
  </si>
  <si>
    <t>Tubos rígidos de los demás plásticos</t>
  </si>
  <si>
    <t>Total Intercambio Comercial Aduana de Coyhaique</t>
  </si>
  <si>
    <t>Total Gravámenes Aduana de Coyhaique</t>
  </si>
  <si>
    <r>
      <t>Rio Frías - Appeleg</t>
    </r>
    <r>
      <rPr>
        <vertAlign val="superscript"/>
        <sz val="8"/>
        <rFont val="Calibri Light"/>
        <family val="2"/>
        <scheme val="major"/>
      </rPr>
      <t>(1)</t>
    </r>
  </si>
  <si>
    <t>Total Tráfico Terrestre Aduana de Coyhaique</t>
  </si>
  <si>
    <t>Zona Franca de Extensión Coyhaique</t>
  </si>
  <si>
    <t>Total Documentos tramitados Aduana de Puerto Aysén</t>
  </si>
  <si>
    <t>26080000</t>
  </si>
  <si>
    <t>90158000</t>
  </si>
  <si>
    <t>Los demás instrumentos y aparatos de geodesia, topografía, agrimensura, nivelación, …</t>
  </si>
  <si>
    <t>84743100</t>
  </si>
  <si>
    <t>Hormigoneras y aparatos de amasar mortero</t>
  </si>
  <si>
    <t>40111000</t>
  </si>
  <si>
    <t xml:space="preserve">Neumáticos nuevos de caucho, utilizados en automóviles de turismo </t>
  </si>
  <si>
    <t>Total Intercambio Comercial Aduana de Puerto Aysén</t>
  </si>
  <si>
    <r>
      <rPr>
        <b/>
        <sz val="7"/>
        <rFont val="Calibri Light"/>
        <family val="2"/>
        <scheme val="major"/>
      </rPr>
      <t>Fuente</t>
    </r>
    <r>
      <rPr>
        <sz val="7"/>
        <rFont val="Calibri Light"/>
        <family val="2"/>
        <scheme val="major"/>
      </rPr>
      <t>: Declaraciones de Ingreso (DIN) y Declaraciones de Salida (DUS); Importaciones y Exportaciones a titulo definitivo ajustadas con sus documentos modificatorios. Servicio Nacional de Aduanas</t>
    </r>
  </si>
  <si>
    <r>
      <rPr>
        <b/>
        <sz val="7"/>
        <rFont val="Calibri Light"/>
        <family val="2"/>
        <scheme val="major"/>
      </rPr>
      <t>Nota 2:</t>
    </r>
    <r>
      <rPr>
        <sz val="7"/>
        <rFont val="Calibri Light"/>
        <family val="2"/>
        <scheme val="major"/>
      </rPr>
      <t xml:space="preserve"> Existen glosas arancelarias que debido a su extensión han sido acortadas. En el Arancel Aduanero 2012 es posible encontrar la descripción completa asociada a cada producto</t>
    </r>
  </si>
  <si>
    <t>Total Gravámenes Aduana de Puerto Aysén</t>
  </si>
  <si>
    <t>Zona Franca de Extensión Puerto Aysén</t>
  </si>
  <si>
    <t>Total Documentos tramitados Aduana de Punta Arenas</t>
  </si>
  <si>
    <t>Metanol</t>
  </si>
  <si>
    <t>Total Intercambio Comercial Aduana de Punta Arenas</t>
  </si>
  <si>
    <t>Total Gravámenes Aduana de Punta Arenas</t>
  </si>
  <si>
    <t>Total Tráfico Terrestre Aduana de Punta Arenas</t>
  </si>
  <si>
    <r>
      <rPr>
        <b/>
        <sz val="8"/>
        <rFont val="Calibri Light"/>
        <family val="2"/>
        <scheme val="major"/>
      </rPr>
      <t>Fuente</t>
    </r>
    <r>
      <rPr>
        <sz val="8"/>
        <rFont val="Calibri Light"/>
        <family val="2"/>
        <scheme val="major"/>
      </rPr>
      <t>: Sistema de Vehículos y Síntesis Mensual de Tráfico Terrestre. Servicio Nacional de Aduanas</t>
    </r>
  </si>
  <si>
    <t>Zona Franca de Extensión Punta Arenas</t>
  </si>
  <si>
    <t>Importación No Combustibles</t>
  </si>
  <si>
    <t>Importación Combustibles</t>
  </si>
  <si>
    <t xml:space="preserve">En millones de US$ </t>
  </si>
  <si>
    <t>Comercio exterior chileno 2016-2020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</si>
</sst>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_-;\-* #,##0.00_-;_-* &quot;-&quot;??_-;_-@_-"/>
    <numFmt numFmtId="165" formatCode="#,##0.0"/>
    <numFmt numFmtId="166" formatCode="0.0%"/>
    <numFmt numFmtId="167" formatCode="0.000%"/>
    <numFmt numFmtId="168" formatCode="_-* #,##0_-;\-* #,##0_-;_-* &quot;-&quot;??_-;_-@_-"/>
    <numFmt numFmtId="169" formatCode="#,##0_ ;\-#,##0\ "/>
  </numFmts>
  <fonts count="70" x14ac:knownFonts="1">
    <font>
      <sz val="11"/>
      <color theme="1"/>
      <name val="Calibri"/>
      <family val="2"/>
      <scheme val="minor"/>
    </font>
    <font>
      <sz val="11"/>
      <color theme="1"/>
      <name val="Calibri"/>
      <family val="2"/>
      <scheme val="minor"/>
    </font>
    <font>
      <sz val="11"/>
      <name val="Calibri"/>
      <family val="2"/>
      <scheme val="minor"/>
    </font>
    <font>
      <b/>
      <sz val="11"/>
      <color theme="1"/>
      <name val="Calibri Light"/>
      <family val="2"/>
      <scheme val="major"/>
    </font>
    <font>
      <sz val="10"/>
      <color theme="1"/>
      <name val="Calibri Light"/>
      <family val="2"/>
      <scheme val="major"/>
    </font>
    <font>
      <b/>
      <sz val="8"/>
      <name val="Calibri Light"/>
      <family val="2"/>
      <scheme val="major"/>
    </font>
    <font>
      <sz val="10"/>
      <color theme="1"/>
      <name val="Calibri"/>
      <family val="2"/>
      <scheme val="minor"/>
    </font>
    <font>
      <sz val="8"/>
      <name val="Calibri Light"/>
      <family val="2"/>
      <scheme val="major"/>
    </font>
    <font>
      <sz val="10"/>
      <color theme="1"/>
      <name val="Calibri Light"/>
      <family val="2"/>
    </font>
    <font>
      <vertAlign val="superscript"/>
      <sz val="8"/>
      <name val="Calibri Light"/>
      <family val="2"/>
      <scheme val="major"/>
    </font>
    <font>
      <sz val="6"/>
      <name val="Calibri Light"/>
      <family val="2"/>
      <scheme val="major"/>
    </font>
    <font>
      <b/>
      <sz val="10"/>
      <color theme="1"/>
      <name val="Calibri Light"/>
      <family val="2"/>
    </font>
    <font>
      <b/>
      <sz val="10"/>
      <color rgb="FFFF0000"/>
      <name val="Calibri Light"/>
      <family val="2"/>
    </font>
    <font>
      <b/>
      <sz val="11"/>
      <name val="Calibri Light"/>
      <family val="2"/>
      <scheme val="major"/>
    </font>
    <font>
      <sz val="10"/>
      <name val="Calibri Light"/>
      <family val="2"/>
    </font>
    <font>
      <sz val="10"/>
      <name val="Calibri Light"/>
      <family val="2"/>
      <scheme val="major"/>
    </font>
    <font>
      <b/>
      <sz val="8"/>
      <name val="Calibri Light"/>
      <family val="2"/>
    </font>
    <font>
      <sz val="8"/>
      <name val="Calibri Light"/>
      <family val="2"/>
    </font>
    <font>
      <sz val="8"/>
      <color theme="1"/>
      <name val="Calibri Light"/>
      <family val="2"/>
      <scheme val="major"/>
    </font>
    <font>
      <sz val="5"/>
      <color theme="1"/>
      <name val="Calibri Light"/>
      <family val="2"/>
      <scheme val="major"/>
    </font>
    <font>
      <sz val="9"/>
      <color theme="1"/>
      <name val="Calibri Light"/>
      <family val="2"/>
      <scheme val="major"/>
    </font>
    <font>
      <sz val="9"/>
      <name val="Calibri Light"/>
      <family val="2"/>
      <scheme val="major"/>
    </font>
    <font>
      <b/>
      <vertAlign val="superscript"/>
      <sz val="8"/>
      <name val="Calibri Light"/>
      <family val="2"/>
      <scheme val="major"/>
    </font>
    <font>
      <b/>
      <sz val="9"/>
      <color theme="1"/>
      <name val="Calibri Light"/>
      <family val="2"/>
      <scheme val="major"/>
    </font>
    <font>
      <sz val="6"/>
      <color theme="1"/>
      <name val="Calibri Light"/>
      <family val="2"/>
      <scheme val="major"/>
    </font>
    <font>
      <b/>
      <sz val="9"/>
      <color rgb="FFFF0000"/>
      <name val="Calibri Light"/>
      <family val="2"/>
      <scheme val="major"/>
    </font>
    <font>
      <b/>
      <sz val="8"/>
      <color theme="1"/>
      <name val="Calibri Light"/>
      <family val="2"/>
      <scheme val="major"/>
    </font>
    <font>
      <b/>
      <sz val="10"/>
      <name val="Calibri"/>
      <family val="2"/>
      <scheme val="minor"/>
    </font>
    <font>
      <sz val="10"/>
      <name val="Calibri"/>
      <family val="2"/>
      <scheme val="minor"/>
    </font>
    <font>
      <sz val="9"/>
      <color theme="1"/>
      <name val="Calibri Light"/>
      <family val="2"/>
    </font>
    <font>
      <sz val="9"/>
      <color theme="1"/>
      <name val="Times New Roman"/>
      <family val="1"/>
    </font>
    <font>
      <sz val="8"/>
      <color theme="1"/>
      <name val="Calibri"/>
      <family val="2"/>
      <scheme val="minor"/>
    </font>
    <font>
      <sz val="11"/>
      <color rgb="FFFF0000"/>
      <name val="Calibri"/>
      <family val="2"/>
      <scheme val="minor"/>
    </font>
    <font>
      <sz val="5"/>
      <color theme="1"/>
      <name val="Calibri"/>
      <family val="2"/>
    </font>
    <font>
      <sz val="11"/>
      <color theme="1"/>
      <name val="Calibri Light"/>
      <family val="2"/>
      <scheme val="major"/>
    </font>
    <font>
      <b/>
      <sz val="6"/>
      <color rgb="FFFFFFFF"/>
      <name val="Calibri Light"/>
      <family val="2"/>
    </font>
    <font>
      <b/>
      <sz val="6"/>
      <color rgb="FFFFFFFF"/>
      <name val="Calibri Light"/>
      <family val="2"/>
      <scheme val="major"/>
    </font>
    <font>
      <sz val="7"/>
      <color theme="1"/>
      <name val="Calibri Light"/>
      <family val="2"/>
    </font>
    <font>
      <sz val="7"/>
      <color theme="1"/>
      <name val="Calibri Light"/>
      <family val="2"/>
      <scheme val="major"/>
    </font>
    <font>
      <b/>
      <sz val="8"/>
      <color theme="1"/>
      <name val="Calibri"/>
      <family val="2"/>
      <scheme val="minor"/>
    </font>
    <font>
      <b/>
      <sz val="7"/>
      <color theme="1"/>
      <name val="Calibri Light"/>
      <family val="2"/>
      <scheme val="major"/>
    </font>
    <font>
      <b/>
      <sz val="11"/>
      <color rgb="FFFF0000"/>
      <name val="Calibri Light"/>
      <family val="2"/>
      <scheme val="major"/>
    </font>
    <font>
      <sz val="11"/>
      <name val="Calibri Light"/>
      <family val="2"/>
      <scheme val="major"/>
    </font>
    <font>
      <b/>
      <sz val="8"/>
      <color rgb="FF000000"/>
      <name val="Calibri Light"/>
      <family val="2"/>
      <scheme val="major"/>
    </font>
    <font>
      <sz val="8"/>
      <color rgb="FF000000"/>
      <name val="Calibri Light"/>
      <family val="2"/>
      <scheme val="major"/>
    </font>
    <font>
      <b/>
      <sz val="10"/>
      <name val="Calibri Light"/>
      <family val="2"/>
      <scheme val="major"/>
    </font>
    <font>
      <sz val="10"/>
      <name val="Times New Roman"/>
      <family val="1"/>
    </font>
    <font>
      <sz val="10"/>
      <name val="Arial"/>
      <family val="2"/>
    </font>
    <font>
      <b/>
      <sz val="10"/>
      <color rgb="FFFF0000"/>
      <name val="Calibri Light"/>
      <family val="2"/>
      <scheme val="major"/>
    </font>
    <font>
      <b/>
      <sz val="10"/>
      <color theme="1"/>
      <name val="Calibri Light"/>
      <family val="2"/>
      <scheme val="major"/>
    </font>
    <font>
      <b/>
      <sz val="14"/>
      <color rgb="FF000000"/>
      <name val="Calibri Light"/>
      <family val="2"/>
      <scheme val="major"/>
    </font>
    <font>
      <sz val="14"/>
      <color rgb="FF000000"/>
      <name val="Calibri Light"/>
      <family val="2"/>
      <scheme val="major"/>
    </font>
    <font>
      <b/>
      <sz val="11"/>
      <name val="Calibri Light"/>
      <family val="2"/>
    </font>
    <font>
      <b/>
      <sz val="7"/>
      <name val="Calibri Light"/>
      <family val="2"/>
      <scheme val="major"/>
    </font>
    <font>
      <sz val="7"/>
      <name val="Calibri Light"/>
      <family val="2"/>
      <scheme val="major"/>
    </font>
    <font>
      <b/>
      <sz val="7"/>
      <name val="Calibri Light"/>
      <family val="2"/>
    </font>
    <font>
      <sz val="7"/>
      <name val="Calibri Light"/>
      <family val="2"/>
    </font>
    <font>
      <sz val="11"/>
      <color theme="1"/>
      <name val="Calibri"/>
      <family val="2"/>
    </font>
    <font>
      <sz val="10"/>
      <color rgb="FFFF0000"/>
      <name val="Calibri Light"/>
      <family val="2"/>
      <scheme val="major"/>
    </font>
    <font>
      <b/>
      <vertAlign val="superscript"/>
      <sz val="7"/>
      <name val="Calibri Light"/>
      <family val="2"/>
      <scheme val="major"/>
    </font>
    <font>
      <vertAlign val="superscript"/>
      <sz val="7"/>
      <name val="Calibri Light"/>
      <family val="2"/>
      <scheme val="major"/>
    </font>
    <font>
      <sz val="11"/>
      <color rgb="FFFF0000"/>
      <name val="Calibri Light"/>
      <family val="2"/>
      <scheme val="major"/>
    </font>
    <font>
      <b/>
      <sz val="7"/>
      <color theme="1"/>
      <name val="Calibri Light"/>
      <family val="2"/>
    </font>
    <font>
      <b/>
      <vertAlign val="superscript"/>
      <sz val="7"/>
      <color theme="1"/>
      <name val="Calibri Light"/>
      <family val="2"/>
    </font>
    <font>
      <vertAlign val="superscript"/>
      <sz val="7"/>
      <color theme="1"/>
      <name val="Calibri Light"/>
      <family val="2"/>
      <scheme val="major"/>
    </font>
    <font>
      <b/>
      <sz val="11"/>
      <color theme="1"/>
      <name val="Calibri Light"/>
      <family val="2"/>
    </font>
    <font>
      <b/>
      <vertAlign val="superscript"/>
      <sz val="7"/>
      <color theme="1"/>
      <name val="Calibri Light"/>
      <family val="2"/>
      <scheme val="major"/>
    </font>
    <font>
      <b/>
      <sz val="8"/>
      <color rgb="FFFF0000"/>
      <name val="Calibri Light"/>
      <family val="2"/>
      <scheme val="major"/>
    </font>
    <font>
      <b/>
      <sz val="9"/>
      <name val="Calibri Light"/>
      <family val="2"/>
      <scheme val="major"/>
    </font>
    <font>
      <b/>
      <vertAlign val="superscript"/>
      <sz val="10"/>
      <name val="Calibri Light"/>
      <family val="2"/>
      <scheme val="major"/>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3" tint="0.59999389629810485"/>
        <bgColor theme="4"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indexed="64"/>
      </top>
      <bottom/>
      <diagonal/>
    </border>
    <border>
      <left style="thin">
        <color indexed="64"/>
      </left>
      <right style="thin">
        <color theme="9" tint="-0.499984740745262"/>
      </right>
      <top style="thin">
        <color indexed="64"/>
      </top>
      <bottom style="thin">
        <color theme="9" tint="-0.499984740745262"/>
      </bottom>
      <diagonal/>
    </border>
    <border>
      <left style="thin">
        <color theme="9" tint="-0.499984740745262"/>
      </left>
      <right style="thin">
        <color theme="9" tint="-0.499984740745262"/>
      </right>
      <top style="thin">
        <color indexed="64"/>
      </top>
      <bottom style="thin">
        <color theme="9" tint="-0.499984740745262"/>
      </bottom>
      <diagonal/>
    </border>
    <border>
      <left style="thin">
        <color theme="9" tint="-0.499984740745262"/>
      </left>
      <right style="thin">
        <color indexed="64"/>
      </right>
      <top style="thin">
        <color indexed="64"/>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indexed="64"/>
      </right>
      <top style="thin">
        <color theme="9" tint="-0.499984740745262"/>
      </top>
      <bottom style="thin">
        <color theme="9" tint="-0.499984740745262"/>
      </bottom>
      <diagonal/>
    </border>
    <border>
      <left style="thin">
        <color indexed="64"/>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style="thin">
        <color indexed="64"/>
      </bottom>
      <diagonal/>
    </border>
    <border>
      <left/>
      <right style="thin">
        <color theme="9" tint="-0.499984740745262"/>
      </right>
      <top style="thin">
        <color theme="9" tint="-0.499984740745262"/>
      </top>
      <bottom style="thin">
        <color indexed="64"/>
      </bottom>
      <diagonal/>
    </border>
    <border>
      <left style="thin">
        <color theme="9" tint="-0.499984740745262"/>
      </left>
      <right style="thin">
        <color theme="9" tint="-0.499984740745262"/>
      </right>
      <top style="thin">
        <color theme="9" tint="-0.499984740745262"/>
      </top>
      <bottom style="thin">
        <color indexed="64"/>
      </bottom>
      <diagonal/>
    </border>
    <border>
      <left style="thin">
        <color theme="9" tint="-0.499984740745262"/>
      </left>
      <right style="thin">
        <color indexed="64"/>
      </right>
      <top style="thin">
        <color theme="9" tint="-0.499984740745262"/>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style="thin">
        <color indexed="64"/>
      </left>
      <right style="thin">
        <color theme="9" tint="-0.499984740745262"/>
      </right>
      <top style="thin">
        <color theme="9" tint="-0.499984740745262"/>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diagonal/>
    </border>
    <border>
      <left style="thin">
        <color theme="9" tint="-0.499984740745262"/>
      </left>
      <right style="thin">
        <color indexed="64"/>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style="thin">
        <color indexed="64"/>
      </left>
      <right style="thin">
        <color indexed="64"/>
      </right>
      <top style="thin">
        <color indexed="64"/>
      </top>
      <bottom style="thin">
        <color theme="9" tint="-0.499984740745262"/>
      </bottom>
      <diagonal/>
    </border>
    <border>
      <left style="thin">
        <color indexed="64"/>
      </left>
      <right style="thin">
        <color indexed="64"/>
      </right>
      <top style="thin">
        <color theme="9" tint="-0.499984740745262"/>
      </top>
      <bottom style="thin">
        <color theme="9" tint="-0.499984740745262"/>
      </bottom>
      <diagonal/>
    </border>
    <border>
      <left style="thin">
        <color theme="9" tint="-0.499984740745262"/>
      </left>
      <right/>
      <top style="thin">
        <color theme="9" tint="-0.499984740745262"/>
      </top>
      <bottom style="thin">
        <color indexed="64"/>
      </bottom>
      <diagonal/>
    </border>
    <border>
      <left style="thin">
        <color indexed="64"/>
      </left>
      <right style="thin">
        <color indexed="64"/>
      </right>
      <top style="thin">
        <color theme="9" tint="-0.499984740745262"/>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theme="9" tint="-0.499984740745262"/>
      </left>
      <right/>
      <top style="thin">
        <color indexed="64"/>
      </top>
      <bottom style="thin">
        <color indexed="64"/>
      </bottom>
      <diagonal/>
    </border>
    <border>
      <left/>
      <right style="thin">
        <color auto="1"/>
      </right>
      <top/>
      <bottom/>
      <diagonal/>
    </border>
    <border>
      <left/>
      <right/>
      <top style="thin">
        <color indexed="64"/>
      </top>
      <bottom style="thin">
        <color indexed="64"/>
      </bottom>
      <diagonal/>
    </border>
    <border>
      <left style="thin">
        <color theme="9" tint="-0.499984740745262"/>
      </left>
      <right style="thin">
        <color theme="9" tint="-0.499984740745262"/>
      </right>
      <top/>
      <bottom style="thin">
        <color indexed="64"/>
      </bottom>
      <diagonal/>
    </border>
    <border>
      <left style="thin">
        <color theme="9" tint="-0.499984740745262"/>
      </left>
      <right style="thin">
        <color indexed="64"/>
      </right>
      <top/>
      <bottom style="thin">
        <color theme="9" tint="-0.499984740745262"/>
      </bottom>
      <diagonal/>
    </border>
    <border>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style="thin">
        <color indexed="64"/>
      </left>
      <right style="thin">
        <color theme="9" tint="-0.499984740745262"/>
      </right>
      <top/>
      <bottom style="thin">
        <color indexed="64"/>
      </bottom>
      <diagonal/>
    </border>
    <border>
      <left style="thin">
        <color theme="9" tint="-0.499984740745262"/>
      </left>
      <right style="thin">
        <color indexed="64"/>
      </right>
      <top/>
      <bottom style="thin">
        <color indexed="64"/>
      </bottom>
      <diagonal/>
    </border>
  </borders>
  <cellStyleXfs count="33">
    <xf numFmtId="0" fontId="0" fillId="0" borderId="0"/>
    <xf numFmtId="0" fontId="1" fillId="0" borderId="0"/>
    <xf numFmtId="0" fontId="6" fillId="0" borderId="0"/>
    <xf numFmtId="9" fontId="8"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0" fontId="8" fillId="0" borderId="0"/>
    <xf numFmtId="0" fontId="6" fillId="0" borderId="0"/>
    <xf numFmtId="0" fontId="8" fillId="0" borderId="0"/>
    <xf numFmtId="0" fontId="1" fillId="0" borderId="0"/>
    <xf numFmtId="0" fontId="46" fillId="0" borderId="0"/>
    <xf numFmtId="0" fontId="47" fillId="0" borderId="0"/>
    <xf numFmtId="9" fontId="1" fillId="0" borderId="0" applyFont="0" applyFill="0" applyBorder="0" applyAlignment="0" applyProtection="0"/>
    <xf numFmtId="164" fontId="8" fillId="0" borderId="0" applyFont="0" applyFill="0" applyBorder="0" applyAlignment="0" applyProtection="0"/>
    <xf numFmtId="0" fontId="57" fillId="0" borderId="0"/>
    <xf numFmtId="0" fontId="8" fillId="0" borderId="0"/>
    <xf numFmtId="0" fontId="4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cellStyleXfs>
  <cellXfs count="1128">
    <xf numFmtId="0" fontId="0" fillId="0" borderId="0" xfId="0"/>
    <xf numFmtId="0" fontId="14" fillId="3" borderId="0" xfId="10" applyFont="1" applyFill="1"/>
    <xf numFmtId="0" fontId="56" fillId="3" borderId="0" xfId="0" applyFont="1" applyFill="1"/>
    <xf numFmtId="0" fontId="17" fillId="3" borderId="0" xfId="0" applyFont="1" applyFill="1"/>
    <xf numFmtId="0" fontId="4" fillId="3" borderId="0" xfId="1" applyFont="1" applyFill="1" applyBorder="1" applyAlignment="1">
      <alignment horizontal="left"/>
    </xf>
    <xf numFmtId="0" fontId="5" fillId="4" borderId="1" xfId="1" applyFont="1" applyFill="1" applyBorder="1" applyAlignment="1">
      <alignment horizontal="center" vertical="center"/>
    </xf>
    <xf numFmtId="0" fontId="5" fillId="4" borderId="1" xfId="1" applyFont="1" applyFill="1" applyBorder="1" applyAlignment="1">
      <alignment horizontal="center" vertical="center" wrapText="1"/>
    </xf>
    <xf numFmtId="0" fontId="7" fillId="3" borderId="1" xfId="2" applyFont="1" applyFill="1" applyBorder="1" applyAlignment="1">
      <alignment horizontal="left" vertical="center" wrapText="1"/>
    </xf>
    <xf numFmtId="165" fontId="7" fillId="3" borderId="1" xfId="2" applyNumberFormat="1" applyFont="1" applyFill="1" applyBorder="1" applyAlignment="1">
      <alignment vertical="center"/>
    </xf>
    <xf numFmtId="165" fontId="7" fillId="5" borderId="1" xfId="2" applyNumberFormat="1" applyFont="1" applyFill="1" applyBorder="1" applyAlignment="1">
      <alignment vertical="center"/>
    </xf>
    <xf numFmtId="166" fontId="7" fillId="3" borderId="1" xfId="1" applyNumberFormat="1" applyFont="1" applyFill="1" applyBorder="1" applyAlignment="1">
      <alignment horizontal="right" vertical="center"/>
    </xf>
    <xf numFmtId="0" fontId="5" fillId="6" borderId="1" xfId="2" applyFont="1" applyFill="1" applyBorder="1" applyAlignment="1">
      <alignment vertical="center"/>
    </xf>
    <xf numFmtId="165" fontId="5" fillId="6" borderId="1" xfId="2" applyNumberFormat="1" applyFont="1" applyFill="1" applyBorder="1" applyAlignment="1">
      <alignment vertical="center"/>
    </xf>
    <xf numFmtId="165" fontId="5" fillId="7" borderId="1" xfId="2" applyNumberFormat="1" applyFont="1" applyFill="1" applyBorder="1" applyAlignment="1">
      <alignment vertical="center"/>
    </xf>
    <xf numFmtId="166" fontId="5" fillId="7" borderId="1" xfId="1" applyNumberFormat="1" applyFont="1" applyFill="1" applyBorder="1" applyAlignment="1">
      <alignment horizontal="right" vertical="center"/>
    </xf>
    <xf numFmtId="0" fontId="1" fillId="3" borderId="0" xfId="1" applyFill="1"/>
    <xf numFmtId="0" fontId="42" fillId="3" borderId="0" xfId="1" applyFont="1" applyFill="1"/>
    <xf numFmtId="0" fontId="34" fillId="3" borderId="0" xfId="1" applyFont="1" applyFill="1"/>
    <xf numFmtId="0" fontId="12" fillId="3" borderId="0" xfId="4" applyFont="1" applyFill="1" applyBorder="1" applyAlignment="1">
      <alignment horizontal="left"/>
    </xf>
    <xf numFmtId="0" fontId="11" fillId="3" borderId="0" xfId="4" applyFont="1" applyFill="1" applyBorder="1" applyAlignment="1">
      <alignment horizontal="left"/>
    </xf>
    <xf numFmtId="165" fontId="11" fillId="3" borderId="0" xfId="4" applyNumberFormat="1" applyFont="1" applyFill="1" applyBorder="1" applyAlignment="1">
      <alignment horizontal="right"/>
    </xf>
    <xf numFmtId="0" fontId="8" fillId="3" borderId="0" xfId="4" applyFill="1"/>
    <xf numFmtId="0" fontId="14" fillId="3" borderId="0" xfId="4" applyFont="1" applyFill="1"/>
    <xf numFmtId="0" fontId="17" fillId="3" borderId="4" xfId="4" applyFont="1" applyFill="1" applyBorder="1" applyAlignment="1">
      <alignment horizontal="left" vertical="center" wrapText="1"/>
    </xf>
    <xf numFmtId="166" fontId="8" fillId="3" borderId="0" xfId="3" applyNumberFormat="1" applyFill="1"/>
    <xf numFmtId="0" fontId="17" fillId="3" borderId="1" xfId="4" applyFont="1" applyFill="1" applyBorder="1" applyAlignment="1">
      <alignment horizontal="left" vertical="center" wrapText="1"/>
    </xf>
    <xf numFmtId="0" fontId="17" fillId="3" borderId="1" xfId="4" applyFont="1" applyFill="1" applyBorder="1" applyAlignment="1">
      <alignment horizontal="left" wrapText="1"/>
    </xf>
    <xf numFmtId="0" fontId="19" fillId="3" borderId="0" xfId="4" applyFont="1" applyFill="1" applyAlignment="1">
      <alignment vertical="center" wrapText="1"/>
    </xf>
    <xf numFmtId="165" fontId="8" fillId="3" borderId="0" xfId="4" applyNumberFormat="1" applyFill="1"/>
    <xf numFmtId="0" fontId="15" fillId="3" borderId="0" xfId="1" applyFont="1" applyFill="1" applyBorder="1" applyAlignment="1">
      <alignment horizontal="left"/>
    </xf>
    <xf numFmtId="0" fontId="15" fillId="3" borderId="2" xfId="1" applyFont="1" applyFill="1" applyBorder="1" applyAlignment="1">
      <alignment horizontal="left"/>
    </xf>
    <xf numFmtId="0" fontId="20" fillId="3" borderId="0" xfId="2" applyFont="1" applyFill="1"/>
    <xf numFmtId="0" fontId="23" fillId="3" borderId="0" xfId="2" applyFont="1" applyFill="1"/>
    <xf numFmtId="0" fontId="13" fillId="3" borderId="0" xfId="2" applyFont="1" applyFill="1"/>
    <xf numFmtId="0" fontId="21" fillId="3" borderId="0" xfId="2" applyFont="1" applyFill="1"/>
    <xf numFmtId="0" fontId="15" fillId="3" borderId="0" xfId="2" applyFont="1" applyFill="1"/>
    <xf numFmtId="0" fontId="5" fillId="4" borderId="8" xfId="2" applyFont="1" applyFill="1" applyBorder="1" applyAlignment="1">
      <alignment horizontal="center" vertical="center" wrapText="1"/>
    </xf>
    <xf numFmtId="0" fontId="5" fillId="8" borderId="9" xfId="2" applyFont="1" applyFill="1" applyBorder="1" applyAlignment="1">
      <alignment horizontal="center" vertical="center"/>
    </xf>
    <xf numFmtId="0" fontId="5" fillId="8" borderId="9" xfId="2" applyFont="1" applyFill="1" applyBorder="1" applyAlignment="1">
      <alignment horizontal="center" vertical="center" wrapText="1"/>
    </xf>
    <xf numFmtId="166" fontId="5" fillId="4" borderId="9" xfId="1" applyNumberFormat="1" applyFont="1" applyFill="1" applyBorder="1" applyAlignment="1">
      <alignment horizontal="center" vertical="center" wrapText="1"/>
    </xf>
    <xf numFmtId="166" fontId="5" fillId="4" borderId="10" xfId="1" applyNumberFormat="1" applyFont="1" applyFill="1" applyBorder="1" applyAlignment="1">
      <alignment horizontal="center" vertical="center" wrapText="1"/>
    </xf>
    <xf numFmtId="0" fontId="5" fillId="3" borderId="11" xfId="2" applyFont="1" applyFill="1" applyBorder="1" applyAlignment="1">
      <alignment horizontal="center" vertical="center" wrapText="1"/>
    </xf>
    <xf numFmtId="0" fontId="7" fillId="3" borderId="12" xfId="2" applyFont="1" applyFill="1" applyBorder="1" applyAlignment="1">
      <alignment vertical="center" wrapText="1"/>
    </xf>
    <xf numFmtId="165" fontId="7" fillId="3" borderId="12" xfId="2" applyNumberFormat="1" applyFont="1" applyFill="1" applyBorder="1" applyAlignment="1">
      <alignment horizontal="right" vertical="center"/>
    </xf>
    <xf numFmtId="165" fontId="7" fillId="5" borderId="12" xfId="2" applyNumberFormat="1" applyFont="1" applyFill="1" applyBorder="1" applyAlignment="1">
      <alignment horizontal="right" vertical="center"/>
    </xf>
    <xf numFmtId="166" fontId="7" fillId="3" borderId="12" xfId="2" applyNumberFormat="1" applyFont="1" applyFill="1" applyBorder="1" applyAlignment="1">
      <alignment horizontal="right" vertical="center"/>
    </xf>
    <xf numFmtId="166" fontId="7" fillId="3" borderId="13" xfId="2" applyNumberFormat="1" applyFont="1" applyFill="1" applyBorder="1" applyAlignment="1">
      <alignment horizontal="right" vertical="center"/>
    </xf>
    <xf numFmtId="165" fontId="5" fillId="4" borderId="12" xfId="2" applyNumberFormat="1" applyFont="1" applyFill="1" applyBorder="1" applyAlignment="1">
      <alignment horizontal="right" vertical="center"/>
    </xf>
    <xf numFmtId="166" fontId="5" fillId="4" borderId="12" xfId="2" applyNumberFormat="1" applyFont="1" applyFill="1" applyBorder="1" applyAlignment="1">
      <alignment horizontal="right" vertical="center"/>
    </xf>
    <xf numFmtId="166" fontId="5" fillId="4" borderId="13" xfId="2" applyNumberFormat="1" applyFont="1" applyFill="1" applyBorder="1" applyAlignment="1">
      <alignment horizontal="right" vertical="center"/>
    </xf>
    <xf numFmtId="165" fontId="5" fillId="7" borderId="18" xfId="1" applyNumberFormat="1" applyFont="1" applyFill="1" applyBorder="1" applyAlignment="1">
      <alignment horizontal="right" vertical="center" wrapText="1"/>
    </xf>
    <xf numFmtId="166" fontId="5" fillId="7" borderId="18" xfId="1" applyNumberFormat="1" applyFont="1" applyFill="1" applyBorder="1" applyAlignment="1">
      <alignment horizontal="right" vertical="center" wrapText="1"/>
    </xf>
    <xf numFmtId="166" fontId="5" fillId="7" borderId="19" xfId="1" applyNumberFormat="1" applyFont="1" applyFill="1" applyBorder="1" applyAlignment="1">
      <alignment horizontal="right" vertical="center" wrapText="1"/>
    </xf>
    <xf numFmtId="0" fontId="54" fillId="3" borderId="0" xfId="2" applyFont="1" applyFill="1" applyAlignment="1">
      <alignment horizontal="left" vertical="center"/>
    </xf>
    <xf numFmtId="0" fontId="13" fillId="3" borderId="0" xfId="1" applyFont="1" applyFill="1"/>
    <xf numFmtId="0" fontId="2" fillId="3" borderId="0" xfId="1" applyFont="1" applyFill="1"/>
    <xf numFmtId="0" fontId="15" fillId="3" borderId="0" xfId="1" applyFont="1" applyFill="1"/>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1" xfId="1" applyFont="1" applyFill="1" applyBorder="1" applyAlignment="1">
      <alignment horizontal="center" vertical="center" wrapText="1"/>
    </xf>
    <xf numFmtId="0" fontId="5" fillId="4" borderId="22" xfId="1" applyFont="1" applyFill="1" applyBorder="1" applyAlignment="1">
      <alignment horizontal="center" vertical="center" wrapText="1"/>
    </xf>
    <xf numFmtId="0" fontId="7" fillId="3" borderId="8" xfId="1" applyFont="1" applyFill="1" applyBorder="1" applyAlignment="1">
      <alignment vertical="center" wrapText="1"/>
    </xf>
    <xf numFmtId="3" fontId="7" fillId="3" borderId="9" xfId="1" applyNumberFormat="1" applyFont="1" applyFill="1" applyBorder="1" applyAlignment="1">
      <alignment horizontal="right" vertical="center" wrapText="1"/>
    </xf>
    <xf numFmtId="3" fontId="7" fillId="3" borderId="9" xfId="1" applyNumberFormat="1" applyFont="1" applyFill="1" applyBorder="1" applyAlignment="1">
      <alignment horizontal="right" vertical="center"/>
    </xf>
    <xf numFmtId="3" fontId="7" fillId="5" borderId="9" xfId="1" applyNumberFormat="1" applyFont="1" applyFill="1" applyBorder="1" applyAlignment="1">
      <alignment horizontal="right" vertical="center"/>
    </xf>
    <xf numFmtId="166" fontId="7" fillId="3" borderId="9" xfId="1" applyNumberFormat="1" applyFont="1" applyFill="1" applyBorder="1" applyAlignment="1">
      <alignment horizontal="right" vertical="center"/>
    </xf>
    <xf numFmtId="166" fontId="7" fillId="3" borderId="10" xfId="1" applyNumberFormat="1" applyFont="1" applyFill="1" applyBorder="1" applyAlignment="1">
      <alignment horizontal="right" vertical="center"/>
    </xf>
    <xf numFmtId="0" fontId="7" fillId="3" borderId="11" xfId="1" applyFont="1" applyFill="1" applyBorder="1" applyAlignment="1">
      <alignment vertical="center" wrapText="1"/>
    </xf>
    <xf numFmtId="3" fontId="7" fillId="3" borderId="12" xfId="1" applyNumberFormat="1" applyFont="1" applyFill="1" applyBorder="1" applyAlignment="1">
      <alignment horizontal="right" vertical="center" wrapText="1"/>
    </xf>
    <xf numFmtId="3" fontId="7" fillId="3" borderId="12" xfId="1" applyNumberFormat="1" applyFont="1" applyFill="1" applyBorder="1" applyAlignment="1">
      <alignment horizontal="right" vertical="center"/>
    </xf>
    <xf numFmtId="3" fontId="7" fillId="5" borderId="12" xfId="1" applyNumberFormat="1" applyFont="1" applyFill="1" applyBorder="1" applyAlignment="1">
      <alignment horizontal="right" vertical="center"/>
    </xf>
    <xf numFmtId="166" fontId="7" fillId="3" borderId="12" xfId="1" applyNumberFormat="1" applyFont="1" applyFill="1" applyBorder="1" applyAlignment="1">
      <alignment horizontal="right" vertical="center"/>
    </xf>
    <xf numFmtId="166" fontId="7" fillId="3" borderId="13" xfId="1" applyNumberFormat="1" applyFont="1" applyFill="1" applyBorder="1" applyAlignment="1">
      <alignment horizontal="right" vertical="center"/>
    </xf>
    <xf numFmtId="0" fontId="5" fillId="7" borderId="23" xfId="1" applyFont="1" applyFill="1" applyBorder="1" applyAlignment="1">
      <alignment vertical="center"/>
    </xf>
    <xf numFmtId="3" fontId="5" fillId="7" borderId="18" xfId="1" applyNumberFormat="1" applyFont="1" applyFill="1" applyBorder="1" applyAlignment="1">
      <alignment horizontal="right" vertical="center"/>
    </xf>
    <xf numFmtId="166" fontId="5" fillId="7" borderId="18" xfId="1" applyNumberFormat="1" applyFont="1" applyFill="1" applyBorder="1" applyAlignment="1">
      <alignment horizontal="right" vertical="center"/>
    </xf>
    <xf numFmtId="166" fontId="5" fillId="7" borderId="19" xfId="1" applyNumberFormat="1" applyFont="1" applyFill="1" applyBorder="1" applyAlignment="1">
      <alignment horizontal="right" vertical="center"/>
    </xf>
    <xf numFmtId="166" fontId="1" fillId="3" borderId="0" xfId="1" applyNumberFormat="1" applyFill="1"/>
    <xf numFmtId="0" fontId="25" fillId="3" borderId="0" xfId="2" applyFont="1" applyFill="1"/>
    <xf numFmtId="0" fontId="1" fillId="3" borderId="0" xfId="1" applyFill="1" applyAlignment="1">
      <alignment horizontal="left"/>
    </xf>
    <xf numFmtId="0" fontId="2" fillId="3" borderId="0" xfId="1" applyFont="1" applyFill="1" applyAlignment="1">
      <alignment horizontal="left"/>
    </xf>
    <xf numFmtId="166" fontId="2" fillId="3" borderId="0" xfId="1" applyNumberFormat="1" applyFont="1" applyFill="1"/>
    <xf numFmtId="0" fontId="5" fillId="8" borderId="20" xfId="1" applyFont="1" applyFill="1" applyBorder="1" applyAlignment="1">
      <alignment horizontal="center" vertical="center"/>
    </xf>
    <xf numFmtId="0" fontId="5" fillId="8" borderId="21" xfId="1" applyFont="1" applyFill="1" applyBorder="1" applyAlignment="1">
      <alignment horizontal="center" vertical="center" wrapText="1"/>
    </xf>
    <xf numFmtId="166" fontId="5" fillId="8" borderId="21" xfId="1" applyNumberFormat="1" applyFont="1" applyFill="1" applyBorder="1" applyAlignment="1">
      <alignment horizontal="center" vertical="center" wrapText="1"/>
    </xf>
    <xf numFmtId="166" fontId="5" fillId="8" borderId="22" xfId="1" applyNumberFormat="1" applyFont="1" applyFill="1" applyBorder="1" applyAlignment="1">
      <alignment horizontal="center" vertical="center" wrapText="1"/>
    </xf>
    <xf numFmtId="0" fontId="7" fillId="3" borderId="9" xfId="2" applyFont="1" applyFill="1" applyBorder="1" applyAlignment="1">
      <alignment horizontal="left" vertical="center" wrapText="1"/>
    </xf>
    <xf numFmtId="165" fontId="7" fillId="3" borderId="9" xfId="2" applyNumberFormat="1" applyFont="1" applyFill="1" applyBorder="1" applyAlignment="1">
      <alignment horizontal="right" vertical="center"/>
    </xf>
    <xf numFmtId="165" fontId="7" fillId="5" borderId="9" xfId="2" applyNumberFormat="1" applyFont="1" applyFill="1" applyBorder="1" applyAlignment="1">
      <alignment horizontal="right" vertical="center"/>
    </xf>
    <xf numFmtId="166" fontId="7" fillId="3" borderId="9" xfId="2" applyNumberFormat="1" applyFont="1" applyFill="1" applyBorder="1" applyAlignment="1">
      <alignment horizontal="right" vertical="center"/>
    </xf>
    <xf numFmtId="166" fontId="7" fillId="3" borderId="10" xfId="2" applyNumberFormat="1" applyFont="1" applyFill="1" applyBorder="1" applyAlignment="1">
      <alignment horizontal="right" vertical="center"/>
    </xf>
    <xf numFmtId="0" fontId="7" fillId="3" borderId="12" xfId="2" applyFont="1" applyFill="1" applyBorder="1" applyAlignment="1">
      <alignment horizontal="left" vertical="center" wrapText="1"/>
    </xf>
    <xf numFmtId="0" fontId="5" fillId="4" borderId="27" xfId="2" applyFont="1" applyFill="1" applyBorder="1" applyAlignment="1">
      <alignment vertical="center" wrapText="1"/>
    </xf>
    <xf numFmtId="166" fontId="7" fillId="3" borderId="29" xfId="2" applyNumberFormat="1" applyFont="1" applyFill="1" applyBorder="1" applyAlignment="1">
      <alignment horizontal="right" vertical="center"/>
    </xf>
    <xf numFmtId="166" fontId="7" fillId="3" borderId="30" xfId="2" applyNumberFormat="1" applyFont="1" applyFill="1" applyBorder="1" applyAlignment="1">
      <alignment horizontal="right" vertical="center"/>
    </xf>
    <xf numFmtId="166" fontId="7" fillId="3" borderId="31" xfId="2" applyNumberFormat="1" applyFont="1" applyFill="1" applyBorder="1" applyAlignment="1">
      <alignment horizontal="right" vertical="center"/>
    </xf>
    <xf numFmtId="166" fontId="5" fillId="4" borderId="30" xfId="2" applyNumberFormat="1" applyFont="1" applyFill="1" applyBorder="1" applyAlignment="1">
      <alignment horizontal="right" vertical="center"/>
    </xf>
    <xf numFmtId="166" fontId="5" fillId="4" borderId="32" xfId="2" applyNumberFormat="1" applyFont="1" applyFill="1" applyBorder="1" applyAlignment="1">
      <alignment horizontal="right" vertical="center"/>
    </xf>
    <xf numFmtId="166" fontId="7" fillId="3" borderId="32" xfId="2" applyNumberFormat="1" applyFont="1" applyFill="1" applyBorder="1" applyAlignment="1">
      <alignment horizontal="right" vertical="center"/>
    </xf>
    <xf numFmtId="165" fontId="5" fillId="7" borderId="18" xfId="2" applyNumberFormat="1" applyFont="1" applyFill="1" applyBorder="1" applyAlignment="1">
      <alignment horizontal="right" vertical="center"/>
    </xf>
    <xf numFmtId="166" fontId="5" fillId="6" borderId="18" xfId="1" applyNumberFormat="1" applyFont="1" applyFill="1" applyBorder="1" applyAlignment="1">
      <alignment horizontal="right" vertical="center"/>
    </xf>
    <xf numFmtId="166" fontId="5" fillId="6" borderId="33" xfId="1" applyNumberFormat="1" applyFont="1" applyFill="1" applyBorder="1" applyAlignment="1">
      <alignment horizontal="right" vertical="center"/>
    </xf>
    <xf numFmtId="166" fontId="5" fillId="6" borderId="34" xfId="1" applyNumberFormat="1" applyFont="1" applyFill="1" applyBorder="1" applyAlignment="1">
      <alignment horizontal="right" vertical="center"/>
    </xf>
    <xf numFmtId="0" fontId="10" fillId="3" borderId="0" xfId="2" applyFont="1" applyFill="1" applyBorder="1" applyAlignment="1">
      <alignment vertical="center" wrapText="1"/>
    </xf>
    <xf numFmtId="0" fontId="4" fillId="3" borderId="0" xfId="0" applyFont="1" applyFill="1"/>
    <xf numFmtId="0" fontId="5" fillId="4" borderId="1" xfId="0" applyFont="1" applyFill="1" applyBorder="1" applyAlignment="1">
      <alignment horizontal="center" vertical="center" wrapText="1"/>
    </xf>
    <xf numFmtId="0" fontId="5" fillId="4" borderId="1" xfId="4" applyFont="1" applyFill="1" applyBorder="1" applyAlignment="1">
      <alignment horizontal="center" vertical="center" wrapText="1"/>
    </xf>
    <xf numFmtId="0" fontId="18" fillId="3" borderId="1" xfId="0" applyFont="1" applyFill="1" applyBorder="1" applyAlignment="1"/>
    <xf numFmtId="165" fontId="18" fillId="3" borderId="1" xfId="0" applyNumberFormat="1" applyFont="1" applyFill="1" applyBorder="1" applyAlignment="1">
      <alignment horizontal="right" indent="1"/>
    </xf>
    <xf numFmtId="165" fontId="18" fillId="3" borderId="1" xfId="0" applyNumberFormat="1" applyFont="1" applyFill="1" applyBorder="1" applyAlignment="1">
      <alignment horizontal="right"/>
    </xf>
    <xf numFmtId="165" fontId="18" fillId="5" borderId="1" xfId="0" applyNumberFormat="1" applyFont="1" applyFill="1" applyBorder="1" applyAlignment="1">
      <alignment horizontal="right"/>
    </xf>
    <xf numFmtId="166" fontId="7" fillId="3" borderId="1" xfId="0" applyNumberFormat="1" applyFont="1" applyFill="1" applyBorder="1"/>
    <xf numFmtId="0" fontId="5" fillId="4" borderId="1" xfId="0" applyFont="1" applyFill="1" applyBorder="1" applyAlignment="1">
      <alignment horizontal="left" vertical="center" wrapText="1"/>
    </xf>
    <xf numFmtId="165" fontId="5" fillId="4" borderId="1" xfId="0" applyNumberFormat="1" applyFont="1" applyFill="1" applyBorder="1" applyAlignment="1">
      <alignment horizontal="right" vertical="center" wrapText="1"/>
    </xf>
    <xf numFmtId="165" fontId="26" fillId="4" borderId="1" xfId="0" applyNumberFormat="1" applyFont="1" applyFill="1" applyBorder="1" applyAlignment="1">
      <alignment horizontal="right"/>
    </xf>
    <xf numFmtId="166" fontId="26" fillId="4" borderId="1" xfId="3" applyNumberFormat="1" applyFont="1" applyFill="1" applyBorder="1"/>
    <xf numFmtId="0" fontId="26" fillId="7" borderId="1" xfId="0" applyFont="1" applyFill="1" applyBorder="1" applyAlignment="1"/>
    <xf numFmtId="165" fontId="26" fillId="7" borderId="1" xfId="0" applyNumberFormat="1" applyFont="1" applyFill="1" applyBorder="1" applyAlignment="1">
      <alignment horizontal="right"/>
    </xf>
    <xf numFmtId="166" fontId="26" fillId="7" borderId="1" xfId="3" applyNumberFormat="1" applyFont="1" applyFill="1" applyBorder="1"/>
    <xf numFmtId="0" fontId="0" fillId="3" borderId="0" xfId="0" applyFill="1" applyAlignment="1">
      <alignment vertical="center" wrapText="1"/>
    </xf>
    <xf numFmtId="0" fontId="0" fillId="3" borderId="0" xfId="0" applyFill="1"/>
    <xf numFmtId="165" fontId="0" fillId="3" borderId="0" xfId="0" applyNumberFormat="1" applyFill="1"/>
    <xf numFmtId="0" fontId="13" fillId="3" borderId="0" xfId="1" applyFont="1" applyFill="1" applyBorder="1"/>
    <xf numFmtId="0" fontId="0" fillId="3" borderId="0" xfId="0" applyFill="1" applyBorder="1"/>
    <xf numFmtId="165" fontId="0" fillId="3" borderId="0" xfId="0" applyNumberFormat="1" applyFill="1" applyBorder="1"/>
    <xf numFmtId="0" fontId="15" fillId="3" borderId="0" xfId="1" applyFont="1" applyFill="1" applyBorder="1"/>
    <xf numFmtId="0" fontId="16" fillId="3" borderId="0" xfId="0" applyFont="1" applyFill="1" applyBorder="1" applyAlignment="1">
      <alignment vertical="center" wrapText="1"/>
    </xf>
    <xf numFmtId="0" fontId="5" fillId="4" borderId="1" xfId="4" applyFont="1" applyFill="1" applyBorder="1" applyAlignment="1">
      <alignment horizontal="center" vertical="center"/>
    </xf>
    <xf numFmtId="0" fontId="18" fillId="3" borderId="1" xfId="0" applyFont="1" applyFill="1" applyBorder="1" applyAlignment="1">
      <alignment horizontal="left" vertical="center"/>
    </xf>
    <xf numFmtId="165" fontId="18" fillId="3" borderId="1" xfId="0" applyNumberFormat="1" applyFont="1" applyFill="1" applyBorder="1" applyAlignment="1">
      <alignment horizontal="right" vertical="center"/>
    </xf>
    <xf numFmtId="165" fontId="18" fillId="5" borderId="1" xfId="0" applyNumberFormat="1" applyFont="1" applyFill="1" applyBorder="1" applyAlignment="1">
      <alignment horizontal="right" vertical="center"/>
    </xf>
    <xf numFmtId="166" fontId="17" fillId="3" borderId="1" xfId="0" applyNumberFormat="1" applyFont="1" applyFill="1" applyBorder="1" applyAlignment="1">
      <alignment horizontal="right" vertical="center"/>
    </xf>
    <xf numFmtId="166" fontId="18" fillId="3" borderId="1" xfId="0" applyNumberFormat="1" applyFont="1" applyFill="1" applyBorder="1" applyAlignment="1">
      <alignment horizontal="right" vertical="center"/>
    </xf>
    <xf numFmtId="0" fontId="26" fillId="4" borderId="1" xfId="0" applyFont="1" applyFill="1" applyBorder="1" applyAlignment="1">
      <alignment horizontal="left" vertical="center"/>
    </xf>
    <xf numFmtId="165" fontId="26" fillId="4" borderId="1" xfId="0" applyNumberFormat="1" applyFont="1" applyFill="1" applyBorder="1" applyAlignment="1">
      <alignment horizontal="right" vertical="center"/>
    </xf>
    <xf numFmtId="166" fontId="16" fillId="4" borderId="1" xfId="0" applyNumberFormat="1" applyFont="1" applyFill="1" applyBorder="1" applyAlignment="1">
      <alignment horizontal="right" vertical="center"/>
    </xf>
    <xf numFmtId="166" fontId="26" fillId="4" borderId="1" xfId="0" applyNumberFormat="1" applyFont="1" applyFill="1" applyBorder="1" applyAlignment="1">
      <alignment horizontal="right" vertical="center"/>
    </xf>
    <xf numFmtId="165" fontId="26" fillId="7" borderId="1" xfId="0" applyNumberFormat="1" applyFont="1" applyFill="1" applyBorder="1" applyAlignment="1">
      <alignment horizontal="right" vertical="center"/>
    </xf>
    <xf numFmtId="0" fontId="31" fillId="7" borderId="1" xfId="0" applyFont="1" applyFill="1" applyBorder="1" applyAlignment="1">
      <alignment horizontal="right" vertical="center"/>
    </xf>
    <xf numFmtId="166" fontId="26" fillId="7" borderId="1" xfId="0" applyNumberFormat="1" applyFont="1" applyFill="1" applyBorder="1" applyAlignment="1">
      <alignment horizontal="right" vertical="center"/>
    </xf>
    <xf numFmtId="166" fontId="16" fillId="7" borderId="1" xfId="0" applyNumberFormat="1" applyFont="1" applyFill="1" applyBorder="1" applyAlignment="1">
      <alignment horizontal="right" vertical="center"/>
    </xf>
    <xf numFmtId="0" fontId="6" fillId="3" borderId="0" xfId="2" applyFill="1" applyAlignment="1">
      <alignment horizontal="left"/>
    </xf>
    <xf numFmtId="0" fontId="6" fillId="3" borderId="0" xfId="2" applyFill="1"/>
    <xf numFmtId="0" fontId="29" fillId="3" borderId="0" xfId="2" applyFont="1" applyFill="1" applyAlignment="1">
      <alignment horizontal="center" vertical="center" wrapText="1"/>
    </xf>
    <xf numFmtId="166" fontId="6" fillId="3" borderId="0" xfId="3" applyNumberFormat="1" applyFont="1" applyFill="1"/>
    <xf numFmtId="0" fontId="27" fillId="3" borderId="0" xfId="2" applyFont="1" applyFill="1" applyBorder="1" applyAlignment="1">
      <alignment horizontal="left"/>
    </xf>
    <xf numFmtId="0" fontId="28" fillId="3" borderId="0" xfId="2" applyFont="1" applyFill="1"/>
    <xf numFmtId="0" fontId="15" fillId="3" borderId="0" xfId="2" applyFont="1" applyFill="1" applyBorder="1" applyAlignment="1">
      <alignment horizontal="left"/>
    </xf>
    <xf numFmtId="0" fontId="28" fillId="3" borderId="0" xfId="2" applyFont="1" applyFill="1" applyAlignment="1">
      <alignment horizontal="left"/>
    </xf>
    <xf numFmtId="0" fontId="5" fillId="3" borderId="0" xfId="5" applyFont="1" applyFill="1" applyBorder="1" applyAlignment="1">
      <alignment vertical="center" wrapText="1"/>
    </xf>
    <xf numFmtId="0" fontId="5" fillId="4" borderId="4" xfId="5" applyFont="1" applyFill="1" applyBorder="1" applyAlignment="1">
      <alignment horizontal="center" vertical="center"/>
    </xf>
    <xf numFmtId="0" fontId="5" fillId="4" borderId="46" xfId="5" applyFont="1" applyFill="1" applyBorder="1" applyAlignment="1">
      <alignment horizontal="center" vertical="center" wrapText="1"/>
    </xf>
    <xf numFmtId="0" fontId="5" fillId="4" borderId="41" xfId="5" applyFont="1" applyFill="1" applyBorder="1" applyAlignment="1">
      <alignment horizontal="center" vertical="center" wrapText="1"/>
    </xf>
    <xf numFmtId="0" fontId="5" fillId="4" borderId="47" xfId="5" applyFont="1" applyFill="1" applyBorder="1" applyAlignment="1">
      <alignment horizontal="center" vertical="center" wrapText="1"/>
    </xf>
    <xf numFmtId="0" fontId="1" fillId="3" borderId="0" xfId="5" applyFill="1"/>
    <xf numFmtId="0" fontId="7" fillId="3" borderId="8" xfId="5" applyFont="1" applyFill="1" applyBorder="1" applyAlignment="1">
      <alignment vertical="center" wrapText="1"/>
    </xf>
    <xf numFmtId="165" fontId="7" fillId="3" borderId="9" xfId="5" applyNumberFormat="1" applyFont="1" applyFill="1" applyBorder="1" applyAlignment="1">
      <alignment horizontal="right" vertical="center"/>
    </xf>
    <xf numFmtId="165" fontId="7" fillId="5" borderId="9" xfId="5" applyNumberFormat="1" applyFont="1" applyFill="1" applyBorder="1" applyAlignment="1">
      <alignment horizontal="right" vertical="center"/>
    </xf>
    <xf numFmtId="166" fontId="7" fillId="3" borderId="10" xfId="5" applyNumberFormat="1" applyFont="1" applyFill="1" applyBorder="1" applyAlignment="1">
      <alignment horizontal="right" vertical="center"/>
    </xf>
    <xf numFmtId="165" fontId="29" fillId="3" borderId="0" xfId="2" applyNumberFormat="1" applyFont="1" applyFill="1"/>
    <xf numFmtId="0" fontId="7" fillId="3" borderId="11" xfId="5" applyFont="1" applyFill="1" applyBorder="1" applyAlignment="1">
      <alignment vertical="center" wrapText="1"/>
    </xf>
    <xf numFmtId="165" fontId="7" fillId="3" borderId="12" xfId="5" applyNumberFormat="1" applyFont="1" applyFill="1" applyBorder="1" applyAlignment="1">
      <alignment horizontal="right" vertical="center"/>
    </xf>
    <xf numFmtId="165" fontId="7" fillId="5" borderId="12" xfId="5" applyNumberFormat="1" applyFont="1" applyFill="1" applyBorder="1" applyAlignment="1">
      <alignment horizontal="right" vertical="center"/>
    </xf>
    <xf numFmtId="166" fontId="7" fillId="3" borderId="13" xfId="5" applyNumberFormat="1" applyFont="1" applyFill="1" applyBorder="1" applyAlignment="1">
      <alignment horizontal="right" vertical="center"/>
    </xf>
    <xf numFmtId="0" fontId="7" fillId="3" borderId="11" xfId="2" applyFont="1" applyFill="1" applyBorder="1" applyAlignment="1">
      <alignment horizontal="left" vertical="center" wrapText="1"/>
    </xf>
    <xf numFmtId="0" fontId="5" fillId="7" borderId="11" xfId="5" applyFont="1" applyFill="1" applyBorder="1" applyAlignment="1">
      <alignment vertical="center" wrapText="1"/>
    </xf>
    <xf numFmtId="165" fontId="5" fillId="7" borderId="12" xfId="5" applyNumberFormat="1" applyFont="1" applyFill="1" applyBorder="1" applyAlignment="1">
      <alignment horizontal="right" vertical="center"/>
    </xf>
    <xf numFmtId="166" fontId="5" fillId="7" borderId="13" xfId="5" applyNumberFormat="1" applyFont="1" applyFill="1" applyBorder="1" applyAlignment="1">
      <alignment horizontal="right" vertical="center"/>
    </xf>
    <xf numFmtId="0" fontId="5" fillId="3" borderId="23" xfId="5" applyFont="1" applyFill="1" applyBorder="1" applyAlignment="1">
      <alignment vertical="center" wrapText="1"/>
    </xf>
    <xf numFmtId="166" fontId="5" fillId="3" borderId="18" xfId="5" applyNumberFormat="1" applyFont="1" applyFill="1" applyBorder="1" applyAlignment="1">
      <alignment horizontal="right" vertical="center"/>
    </xf>
    <xf numFmtId="166" fontId="5" fillId="5" borderId="18" xfId="5" applyNumberFormat="1" applyFont="1" applyFill="1" applyBorder="1" applyAlignment="1">
      <alignment vertical="center"/>
    </xf>
    <xf numFmtId="0" fontId="7" fillId="3" borderId="19" xfId="5" applyFont="1" applyFill="1" applyBorder="1" applyAlignment="1">
      <alignment vertical="center"/>
    </xf>
    <xf numFmtId="0" fontId="30" fillId="3" borderId="0" xfId="5" applyFont="1" applyFill="1"/>
    <xf numFmtId="0" fontId="30" fillId="3" borderId="0" xfId="5" applyFont="1" applyFill="1" applyBorder="1" applyAlignment="1"/>
    <xf numFmtId="0" fontId="5" fillId="4" borderId="42" xfId="5" applyFont="1" applyFill="1" applyBorder="1" applyAlignment="1">
      <alignment horizontal="center" vertical="center" wrapText="1"/>
    </xf>
    <xf numFmtId="0" fontId="7" fillId="3" borderId="8" xfId="5" applyFont="1" applyFill="1" applyBorder="1" applyAlignment="1">
      <alignment horizontal="left" vertical="center" wrapText="1"/>
    </xf>
    <xf numFmtId="166" fontId="7" fillId="3" borderId="9" xfId="5" applyNumberFormat="1" applyFont="1" applyFill="1" applyBorder="1" applyAlignment="1">
      <alignment horizontal="right" vertical="center"/>
    </xf>
    <xf numFmtId="0" fontId="7" fillId="3" borderId="11" xfId="5" applyFont="1" applyFill="1" applyBorder="1" applyAlignment="1">
      <alignment horizontal="left" vertical="center" wrapText="1"/>
    </xf>
    <xf numFmtId="166" fontId="7" fillId="3" borderId="12" xfId="5" applyNumberFormat="1" applyFont="1" applyFill="1" applyBorder="1" applyAlignment="1">
      <alignment horizontal="right" vertical="center"/>
    </xf>
    <xf numFmtId="0" fontId="5" fillId="7" borderId="11" xfId="5" applyFont="1" applyFill="1" applyBorder="1" applyAlignment="1">
      <alignment horizontal="left" vertical="center" wrapText="1"/>
    </xf>
    <xf numFmtId="166" fontId="5" fillId="7" borderId="12" xfId="5" applyNumberFormat="1" applyFont="1" applyFill="1" applyBorder="1" applyAlignment="1">
      <alignment horizontal="right" vertical="center"/>
    </xf>
    <xf numFmtId="0" fontId="5" fillId="3" borderId="23" xfId="5" applyFont="1" applyFill="1" applyBorder="1" applyAlignment="1">
      <alignment horizontal="left" vertical="center" wrapText="1"/>
    </xf>
    <xf numFmtId="166" fontId="5" fillId="5" borderId="18" xfId="5" applyNumberFormat="1" applyFont="1" applyFill="1" applyBorder="1" applyAlignment="1">
      <alignment horizontal="right" vertical="center"/>
    </xf>
    <xf numFmtId="0" fontId="5" fillId="3" borderId="18" xfId="5" applyFont="1" applyFill="1" applyBorder="1" applyAlignment="1">
      <alignment horizontal="right" vertical="center"/>
    </xf>
    <xf numFmtId="0" fontId="5" fillId="3" borderId="19" xfId="5" applyFont="1" applyFill="1" applyBorder="1" applyAlignment="1">
      <alignment horizontal="right" vertical="center"/>
    </xf>
    <xf numFmtId="0" fontId="7" fillId="3" borderId="0" xfId="5" applyFont="1" applyFill="1"/>
    <xf numFmtId="0" fontId="7" fillId="3" borderId="0" xfId="5" applyFont="1" applyFill="1" applyBorder="1" applyAlignment="1"/>
    <xf numFmtId="0" fontId="5" fillId="3" borderId="20" xfId="5" applyFont="1" applyFill="1" applyBorder="1" applyAlignment="1">
      <alignment vertical="center" wrapText="1"/>
    </xf>
    <xf numFmtId="166" fontId="5" fillId="3" borderId="21" xfId="5" applyNumberFormat="1" applyFont="1" applyFill="1" applyBorder="1" applyAlignment="1">
      <alignment horizontal="right" vertical="center"/>
    </xf>
    <xf numFmtId="166" fontId="5" fillId="3" borderId="38" xfId="5" applyNumberFormat="1" applyFont="1" applyFill="1" applyBorder="1" applyAlignment="1">
      <alignment horizontal="right" vertical="center"/>
    </xf>
    <xf numFmtId="166" fontId="5" fillId="3" borderId="22" xfId="5" applyNumberFormat="1" applyFont="1" applyFill="1" applyBorder="1" applyAlignment="1">
      <alignment horizontal="right" vertical="center"/>
    </xf>
    <xf numFmtId="0" fontId="7" fillId="3" borderId="0" xfId="5" applyFont="1" applyFill="1" applyBorder="1"/>
    <xf numFmtId="0" fontId="18" fillId="3" borderId="0" xfId="6" applyFont="1" applyFill="1"/>
    <xf numFmtId="0" fontId="18" fillId="3" borderId="0" xfId="6" applyFont="1" applyFill="1" applyBorder="1"/>
    <xf numFmtId="0" fontId="13" fillId="3" borderId="0" xfId="6" applyFont="1" applyFill="1" applyAlignment="1">
      <alignment horizontal="left"/>
    </xf>
    <xf numFmtId="0" fontId="7" fillId="3" borderId="0" xfId="6" applyFont="1" applyFill="1"/>
    <xf numFmtId="166" fontId="7" fillId="3" borderId="0" xfId="6" applyNumberFormat="1" applyFont="1" applyFill="1"/>
    <xf numFmtId="0" fontId="15" fillId="3" borderId="0" xfId="6" applyFont="1" applyFill="1" applyAlignment="1">
      <alignment horizontal="left" vertical="center"/>
    </xf>
    <xf numFmtId="0" fontId="7" fillId="3" borderId="0" xfId="6" applyFont="1" applyFill="1" applyAlignment="1">
      <alignment horizontal="center"/>
    </xf>
    <xf numFmtId="0" fontId="7" fillId="3" borderId="1" xfId="2" applyFont="1" applyFill="1" applyBorder="1" applyAlignment="1">
      <alignment horizontal="left" vertical="center"/>
    </xf>
    <xf numFmtId="3" fontId="7" fillId="3" borderId="1" xfId="2" applyNumberFormat="1" applyFont="1" applyFill="1" applyBorder="1" applyAlignment="1">
      <alignment vertical="center"/>
    </xf>
    <xf numFmtId="3" fontId="7" fillId="5" borderId="1" xfId="2" applyNumberFormat="1" applyFont="1" applyFill="1" applyBorder="1" applyAlignment="1">
      <alignment vertical="center"/>
    </xf>
    <xf numFmtId="166" fontId="7" fillId="3" borderId="1" xfId="3" applyNumberFormat="1" applyFont="1" applyFill="1" applyBorder="1" applyAlignment="1">
      <alignment vertical="center"/>
    </xf>
    <xf numFmtId="166" fontId="7" fillId="3" borderId="1" xfId="2" applyNumberFormat="1" applyFont="1" applyFill="1" applyBorder="1" applyAlignment="1">
      <alignment vertical="center"/>
    </xf>
    <xf numFmtId="166" fontId="7" fillId="3" borderId="1" xfId="2" applyNumberFormat="1" applyFont="1" applyFill="1" applyBorder="1" applyAlignment="1">
      <alignment horizontal="right" vertical="center"/>
    </xf>
    <xf numFmtId="0" fontId="5" fillId="4" borderId="1" xfId="2" applyFont="1" applyFill="1" applyBorder="1" applyAlignment="1">
      <alignment horizontal="left" vertical="center" wrapText="1"/>
    </xf>
    <xf numFmtId="3" fontId="5" fillId="4" borderId="1" xfId="2" applyNumberFormat="1" applyFont="1" applyFill="1" applyBorder="1" applyAlignment="1">
      <alignment vertical="center"/>
    </xf>
    <xf numFmtId="166" fontId="5" fillId="4" borderId="1" xfId="3" applyNumberFormat="1" applyFont="1" applyFill="1" applyBorder="1" applyAlignment="1">
      <alignment vertical="center"/>
    </xf>
    <xf numFmtId="166" fontId="5" fillId="4" borderId="1" xfId="2" applyNumberFormat="1" applyFont="1" applyFill="1" applyBorder="1" applyAlignment="1">
      <alignment vertical="center"/>
    </xf>
    <xf numFmtId="0" fontId="37" fillId="3" borderId="0" xfId="0" applyFont="1" applyFill="1" applyAlignment="1">
      <alignment horizontal="right" vertical="center"/>
    </xf>
    <xf numFmtId="3" fontId="5" fillId="4" borderId="1" xfId="2" applyNumberFormat="1" applyFont="1" applyFill="1" applyBorder="1" applyAlignment="1">
      <alignment horizontal="right" vertical="center"/>
    </xf>
    <xf numFmtId="166" fontId="5" fillId="4" borderId="1" xfId="2" applyNumberFormat="1" applyFont="1" applyFill="1" applyBorder="1" applyAlignment="1">
      <alignment horizontal="right" vertical="center"/>
    </xf>
    <xf numFmtId="3" fontId="7" fillId="3" borderId="1" xfId="2" applyNumberFormat="1" applyFont="1" applyFill="1" applyBorder="1" applyAlignment="1">
      <alignment horizontal="right" vertical="center"/>
    </xf>
    <xf numFmtId="3" fontId="7" fillId="5" borderId="1" xfId="2" applyNumberFormat="1" applyFont="1" applyFill="1" applyBorder="1" applyAlignment="1">
      <alignment horizontal="right" vertical="center"/>
    </xf>
    <xf numFmtId="3" fontId="5" fillId="7" borderId="1" xfId="2" applyNumberFormat="1" applyFont="1" applyFill="1" applyBorder="1" applyAlignment="1">
      <alignment horizontal="right" vertical="center"/>
    </xf>
    <xf numFmtId="166" fontId="5" fillId="7" borderId="1" xfId="3" applyNumberFormat="1" applyFont="1" applyFill="1" applyBorder="1" applyAlignment="1">
      <alignment vertical="center"/>
    </xf>
    <xf numFmtId="166" fontId="5" fillId="7" borderId="1" xfId="2" applyNumberFormat="1" applyFont="1" applyFill="1" applyBorder="1" applyAlignment="1">
      <alignment horizontal="right" vertical="center"/>
    </xf>
    <xf numFmtId="0" fontId="63" fillId="3" borderId="0" xfId="0" applyFont="1" applyFill="1" applyAlignment="1">
      <alignment horizontal="left" vertical="center"/>
    </xf>
    <xf numFmtId="0" fontId="38" fillId="3" borderId="0" xfId="6" applyFont="1" applyFill="1" applyAlignment="1">
      <alignment horizontal="left" vertical="center"/>
    </xf>
    <xf numFmtId="166" fontId="38" fillId="3" borderId="0" xfId="6" applyNumberFormat="1" applyFont="1" applyFill="1" applyAlignment="1">
      <alignment horizontal="left" vertical="center"/>
    </xf>
    <xf numFmtId="0" fontId="38" fillId="3" borderId="0" xfId="6" applyFont="1" applyFill="1" applyBorder="1" applyAlignment="1">
      <alignment horizontal="left" vertical="center"/>
    </xf>
    <xf numFmtId="166" fontId="38" fillId="3" borderId="0" xfId="6" applyNumberFormat="1" applyFont="1" applyFill="1" applyBorder="1" applyAlignment="1">
      <alignment horizontal="left" vertical="center"/>
    </xf>
    <xf numFmtId="0" fontId="53" fillId="3" borderId="0" xfId="2" applyFont="1" applyFill="1" applyBorder="1" applyAlignment="1">
      <alignment horizontal="left" vertical="center"/>
    </xf>
    <xf numFmtId="166" fontId="53" fillId="3" borderId="0" xfId="2" applyNumberFormat="1" applyFont="1" applyFill="1" applyBorder="1" applyAlignment="1">
      <alignment horizontal="left" vertical="center"/>
    </xf>
    <xf numFmtId="0" fontId="54" fillId="3" borderId="0" xfId="2" applyFont="1" applyFill="1" applyBorder="1" applyAlignment="1">
      <alignment horizontal="left" vertical="center"/>
    </xf>
    <xf numFmtId="3" fontId="54" fillId="3" borderId="0" xfId="2" applyNumberFormat="1" applyFont="1" applyFill="1" applyBorder="1" applyAlignment="1">
      <alignment horizontal="left" vertical="center"/>
    </xf>
    <xf numFmtId="166" fontId="54" fillId="3" borderId="0" xfId="2" applyNumberFormat="1" applyFont="1" applyFill="1" applyBorder="1" applyAlignment="1">
      <alignment horizontal="left" vertical="center"/>
    </xf>
    <xf numFmtId="0" fontId="5" fillId="3" borderId="0" xfId="2" applyFont="1" applyFill="1" applyBorder="1" applyAlignment="1">
      <alignment vertical="center" wrapText="1"/>
    </xf>
    <xf numFmtId="0" fontId="7" fillId="3" borderId="0" xfId="2" applyFont="1" applyFill="1" applyBorder="1" applyAlignment="1">
      <alignment horizontal="left" vertical="center"/>
    </xf>
    <xf numFmtId="3" fontId="7" fillId="3" borderId="0" xfId="2" applyNumberFormat="1" applyFont="1" applyFill="1" applyBorder="1" applyAlignment="1">
      <alignment vertical="center"/>
    </xf>
    <xf numFmtId="166" fontId="7" fillId="3" borderId="0" xfId="2" applyNumberFormat="1" applyFont="1" applyFill="1" applyBorder="1" applyAlignment="1">
      <alignment horizontal="right" vertical="center"/>
    </xf>
    <xf numFmtId="0" fontId="5" fillId="3" borderId="0" xfId="2" applyFont="1" applyFill="1" applyBorder="1" applyAlignment="1">
      <alignment horizontal="left" vertical="center" wrapText="1"/>
    </xf>
    <xf numFmtId="3" fontId="5" fillId="3" borderId="0" xfId="2" applyNumberFormat="1" applyFont="1" applyFill="1" applyBorder="1" applyAlignment="1">
      <alignment vertical="center"/>
    </xf>
    <xf numFmtId="166" fontId="5" fillId="3" borderId="0" xfId="2" applyNumberFormat="1" applyFont="1" applyFill="1" applyBorder="1" applyAlignment="1">
      <alignment vertical="center"/>
    </xf>
    <xf numFmtId="166" fontId="7" fillId="3" borderId="0" xfId="2" applyNumberFormat="1" applyFont="1" applyFill="1" applyBorder="1" applyAlignment="1">
      <alignment vertical="center"/>
    </xf>
    <xf numFmtId="0" fontId="10" fillId="3" borderId="0" xfId="6" applyFont="1" applyFill="1" applyBorder="1" applyAlignment="1">
      <alignment vertical="center"/>
    </xf>
    <xf numFmtId="0" fontId="18" fillId="3" borderId="0" xfId="6" applyFont="1" applyFill="1" applyBorder="1" applyAlignment="1">
      <alignment horizontal="center"/>
    </xf>
    <xf numFmtId="166" fontId="18" fillId="3" borderId="0" xfId="6" applyNumberFormat="1" applyFont="1" applyFill="1" applyBorder="1"/>
    <xf numFmtId="0" fontId="18" fillId="3" borderId="0" xfId="6" applyFont="1" applyFill="1" applyAlignment="1">
      <alignment horizontal="center"/>
    </xf>
    <xf numFmtId="166" fontId="18" fillId="3" borderId="0" xfId="6" applyNumberFormat="1" applyFont="1" applyFill="1"/>
    <xf numFmtId="0" fontId="1" fillId="3" borderId="0" xfId="6" applyFill="1"/>
    <xf numFmtId="0" fontId="6" fillId="3" borderId="0" xfId="2" applyFill="1" applyAlignment="1">
      <alignment horizontal="center" vertical="center" wrapText="1"/>
    </xf>
    <xf numFmtId="0" fontId="5" fillId="8" borderId="1" xfId="2" applyFont="1" applyFill="1" applyBorder="1" applyAlignment="1">
      <alignment horizontal="center" vertical="center" wrapText="1"/>
    </xf>
    <xf numFmtId="165" fontId="7" fillId="3" borderId="1" xfId="2" applyNumberFormat="1" applyFont="1" applyFill="1" applyBorder="1" applyAlignment="1">
      <alignment horizontal="right" vertical="center"/>
    </xf>
    <xf numFmtId="165" fontId="7" fillId="5" borderId="1" xfId="2" applyNumberFormat="1" applyFont="1" applyFill="1" applyBorder="1" applyAlignment="1">
      <alignment horizontal="right" vertical="center"/>
    </xf>
    <xf numFmtId="165" fontId="5" fillId="4" borderId="1" xfId="2" applyNumberFormat="1" applyFont="1" applyFill="1" applyBorder="1" applyAlignment="1">
      <alignment horizontal="right" vertical="center"/>
    </xf>
    <xf numFmtId="165" fontId="5" fillId="6" borderId="1" xfId="2" applyNumberFormat="1" applyFont="1" applyFill="1" applyBorder="1" applyAlignment="1">
      <alignment horizontal="right" vertical="center"/>
    </xf>
    <xf numFmtId="166" fontId="5" fillId="6" borderId="1" xfId="2" applyNumberFormat="1" applyFont="1" applyFill="1" applyBorder="1" applyAlignment="1">
      <alignment horizontal="right" vertical="center"/>
    </xf>
    <xf numFmtId="166" fontId="6" fillId="3" borderId="0" xfId="7" applyNumberFormat="1" applyFont="1" applyFill="1"/>
    <xf numFmtId="0" fontId="5" fillId="4" borderId="1" xfId="2" applyFont="1" applyFill="1" applyBorder="1" applyAlignment="1">
      <alignment horizontal="center" vertical="center"/>
    </xf>
    <xf numFmtId="0" fontId="5" fillId="8" borderId="1" xfId="2" applyFont="1" applyFill="1" applyBorder="1" applyAlignment="1">
      <alignment horizontal="center" vertical="center"/>
    </xf>
    <xf numFmtId="0" fontId="5" fillId="4" borderId="1" xfId="2" applyNumberFormat="1" applyFont="1" applyFill="1" applyBorder="1" applyAlignment="1">
      <alignment horizontal="center" vertical="center" wrapText="1"/>
    </xf>
    <xf numFmtId="165" fontId="5" fillId="4" borderId="1" xfId="2"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165" fontId="5" fillId="7" borderId="1" xfId="1" applyNumberFormat="1" applyFont="1" applyFill="1" applyBorder="1" applyAlignment="1">
      <alignment horizontal="right" vertical="center" wrapText="1"/>
    </xf>
    <xf numFmtId="166" fontId="5" fillId="7" borderId="1" xfId="1" applyNumberFormat="1" applyFont="1" applyFill="1" applyBorder="1" applyAlignment="1">
      <alignment horizontal="right" vertical="center" wrapText="1"/>
    </xf>
    <xf numFmtId="0" fontId="33" fillId="3" borderId="0" xfId="2" applyFont="1" applyFill="1" applyBorder="1" applyAlignment="1">
      <alignment vertical="center" wrapText="1"/>
    </xf>
    <xf numFmtId="166" fontId="34" fillId="3" borderId="0" xfId="3" applyNumberFormat="1" applyFont="1" applyFill="1"/>
    <xf numFmtId="0" fontId="13" fillId="3" borderId="0" xfId="8" applyFont="1" applyFill="1" applyBorder="1" applyAlignment="1">
      <alignment horizontal="left" vertical="center"/>
    </xf>
    <xf numFmtId="0" fontId="18" fillId="3" borderId="0" xfId="1" applyFont="1" applyFill="1" applyAlignment="1">
      <alignment vertical="center"/>
    </xf>
    <xf numFmtId="0" fontId="15" fillId="3" borderId="0" xfId="1" applyFont="1" applyFill="1" applyAlignment="1">
      <alignment vertical="center"/>
    </xf>
    <xf numFmtId="0" fontId="7" fillId="3" borderId="1" xfId="1" applyFont="1" applyFill="1" applyBorder="1" applyAlignment="1">
      <alignment vertical="center" wrapText="1"/>
    </xf>
    <xf numFmtId="3" fontId="7" fillId="3" borderId="1" xfId="1" applyNumberFormat="1" applyFont="1" applyFill="1" applyBorder="1" applyAlignment="1">
      <alignment horizontal="right" vertical="center"/>
    </xf>
    <xf numFmtId="3" fontId="7" fillId="3" borderId="1" xfId="1" applyNumberFormat="1" applyFont="1" applyFill="1" applyBorder="1" applyAlignment="1">
      <alignment vertical="center"/>
    </xf>
    <xf numFmtId="3" fontId="7" fillId="5" borderId="1" xfId="1" applyNumberFormat="1" applyFont="1" applyFill="1" applyBorder="1" applyAlignment="1">
      <alignment vertical="center"/>
    </xf>
    <xf numFmtId="0" fontId="5" fillId="7" borderId="1" xfId="1" applyFont="1" applyFill="1" applyBorder="1" applyAlignment="1">
      <alignment vertical="center"/>
    </xf>
    <xf numFmtId="3" fontId="5" fillId="7" borderId="1" xfId="1" applyNumberFormat="1" applyFont="1" applyFill="1" applyBorder="1" applyAlignment="1">
      <alignment horizontal="right" vertical="center"/>
    </xf>
    <xf numFmtId="3" fontId="5" fillId="7" borderId="1" xfId="1" applyNumberFormat="1" applyFont="1" applyFill="1" applyBorder="1" applyAlignment="1">
      <alignment vertical="center"/>
    </xf>
    <xf numFmtId="3" fontId="5" fillId="6" borderId="1" xfId="1" applyNumberFormat="1" applyFont="1" applyFill="1" applyBorder="1" applyAlignment="1">
      <alignment vertical="center"/>
    </xf>
    <xf numFmtId="166" fontId="5" fillId="6" borderId="1" xfId="1" applyNumberFormat="1" applyFont="1" applyFill="1" applyBorder="1" applyAlignment="1">
      <alignment vertical="center"/>
    </xf>
    <xf numFmtId="0" fontId="35" fillId="3" borderId="0" xfId="9" applyFont="1" applyFill="1" applyBorder="1" applyAlignment="1">
      <alignment horizontal="center" vertical="center" wrapText="1"/>
    </xf>
    <xf numFmtId="166" fontId="1" fillId="3" borderId="0" xfId="1" applyNumberFormat="1" applyFill="1" applyBorder="1"/>
    <xf numFmtId="0" fontId="34" fillId="3" borderId="0" xfId="1" applyFont="1" applyFill="1" applyAlignment="1">
      <alignment horizontal="left"/>
    </xf>
    <xf numFmtId="0" fontId="36" fillId="3" borderId="0" xfId="9" applyFont="1" applyFill="1" applyBorder="1" applyAlignment="1">
      <alignment horizontal="center" vertical="center" wrapText="1"/>
    </xf>
    <xf numFmtId="166" fontId="34" fillId="3" borderId="0" xfId="1" applyNumberFormat="1" applyFont="1" applyFill="1" applyBorder="1"/>
    <xf numFmtId="0" fontId="34" fillId="3" borderId="0" xfId="1" applyFont="1" applyFill="1" applyBorder="1"/>
    <xf numFmtId="0" fontId="5" fillId="8" borderId="1" xfId="1" applyFont="1" applyFill="1" applyBorder="1" applyAlignment="1">
      <alignment horizontal="center" vertical="center"/>
    </xf>
    <xf numFmtId="0" fontId="5" fillId="8" borderId="1" xfId="1" applyFont="1" applyFill="1" applyBorder="1" applyAlignment="1">
      <alignment horizontal="center" vertical="center" wrapText="1"/>
    </xf>
    <xf numFmtId="166" fontId="5" fillId="8" borderId="1" xfId="1" applyNumberFormat="1" applyFont="1" applyFill="1" applyBorder="1" applyAlignment="1">
      <alignment horizontal="center" vertical="center" wrapText="1"/>
    </xf>
    <xf numFmtId="0" fontId="18" fillId="3" borderId="1" xfId="1" applyFont="1" applyFill="1" applyBorder="1" applyAlignment="1">
      <alignment horizontal="left" vertical="center" wrapText="1"/>
    </xf>
    <xf numFmtId="165" fontId="18" fillId="3" borderId="1" xfId="1" applyNumberFormat="1" applyFont="1" applyFill="1" applyBorder="1" applyAlignment="1">
      <alignment vertical="center"/>
    </xf>
    <xf numFmtId="165" fontId="18" fillId="5" borderId="1" xfId="1" applyNumberFormat="1" applyFont="1" applyFill="1" applyBorder="1" applyAlignment="1">
      <alignment vertical="center"/>
    </xf>
    <xf numFmtId="166" fontId="18" fillId="3" borderId="1" xfId="1" applyNumberFormat="1" applyFont="1" applyFill="1" applyBorder="1" applyAlignment="1">
      <alignment vertical="center"/>
    </xf>
    <xf numFmtId="0" fontId="26" fillId="4" borderId="1" xfId="1" applyFont="1" applyFill="1" applyBorder="1" applyAlignment="1">
      <alignment horizontal="left" vertical="center"/>
    </xf>
    <xf numFmtId="165" fontId="26" fillId="4" borderId="1" xfId="1" applyNumberFormat="1" applyFont="1" applyFill="1" applyBorder="1" applyAlignment="1">
      <alignment vertical="center"/>
    </xf>
    <xf numFmtId="166" fontId="26" fillId="4" borderId="1" xfId="1" applyNumberFormat="1" applyFont="1" applyFill="1" applyBorder="1" applyAlignment="1">
      <alignment vertical="center"/>
    </xf>
    <xf numFmtId="0" fontId="18" fillId="3" borderId="1" xfId="1" applyFont="1" applyFill="1" applyBorder="1" applyAlignment="1">
      <alignment horizontal="left" vertical="center"/>
    </xf>
    <xf numFmtId="0" fontId="7" fillId="3" borderId="1" xfId="1" applyFont="1" applyFill="1" applyBorder="1" applyAlignment="1">
      <alignment horizontal="left" vertical="center" wrapText="1"/>
    </xf>
    <xf numFmtId="165" fontId="5" fillId="6" borderId="1" xfId="1" applyNumberFormat="1" applyFont="1" applyFill="1" applyBorder="1" applyAlignment="1">
      <alignment vertical="center"/>
    </xf>
    <xf numFmtId="0" fontId="8" fillId="3" borderId="0" xfId="10" applyFill="1"/>
    <xf numFmtId="0" fontId="8" fillId="3" borderId="0" xfId="10" applyFont="1" applyFill="1" applyAlignment="1">
      <alignment horizontal="justify" vertical="justify"/>
    </xf>
    <xf numFmtId="165" fontId="8" fillId="3" borderId="0" xfId="10" applyNumberFormat="1" applyFont="1" applyFill="1"/>
    <xf numFmtId="0" fontId="8" fillId="3" borderId="0" xfId="10" applyFont="1" applyFill="1"/>
    <xf numFmtId="0" fontId="16" fillId="3" borderId="0" xfId="10" applyFont="1" applyFill="1" applyBorder="1" applyAlignment="1">
      <alignment horizontal="left" vertical="justify" wrapText="1"/>
    </xf>
    <xf numFmtId="0" fontId="5" fillId="4" borderId="1" xfId="10" applyFont="1" applyFill="1" applyBorder="1" applyAlignment="1">
      <alignment horizontal="center" vertical="center" wrapText="1"/>
    </xf>
    <xf numFmtId="0" fontId="5" fillId="4" borderId="1" xfId="8" applyFont="1" applyFill="1" applyBorder="1" applyAlignment="1">
      <alignment horizontal="center" vertical="center" wrapText="1"/>
    </xf>
    <xf numFmtId="0" fontId="18" fillId="3" borderId="1" xfId="10" applyFont="1" applyFill="1" applyBorder="1" applyAlignment="1">
      <alignment horizontal="left" vertical="center" wrapText="1"/>
    </xf>
    <xf numFmtId="165" fontId="18" fillId="3" borderId="1" xfId="10" applyNumberFormat="1" applyFont="1" applyFill="1" applyBorder="1" applyAlignment="1">
      <alignment horizontal="right" vertical="center"/>
    </xf>
    <xf numFmtId="165" fontId="18" fillId="5" borderId="1" xfId="10" applyNumberFormat="1" applyFont="1" applyFill="1" applyBorder="1" applyAlignment="1">
      <alignment horizontal="right" vertical="center"/>
    </xf>
    <xf numFmtId="166" fontId="18" fillId="3" borderId="1" xfId="10" applyNumberFormat="1" applyFont="1" applyFill="1" applyBorder="1" applyAlignment="1">
      <alignment horizontal="right" vertical="center"/>
    </xf>
    <xf numFmtId="166" fontId="18" fillId="3" borderId="1" xfId="3" applyNumberFormat="1" applyFont="1" applyFill="1" applyBorder="1" applyAlignment="1">
      <alignment horizontal="right" vertical="center"/>
    </xf>
    <xf numFmtId="0" fontId="18" fillId="3" borderId="1" xfId="10" applyFont="1" applyFill="1" applyBorder="1" applyAlignment="1">
      <alignment horizontal="left" vertical="justify"/>
    </xf>
    <xf numFmtId="0" fontId="5" fillId="4" borderId="1" xfId="10" applyFont="1" applyFill="1" applyBorder="1" applyAlignment="1">
      <alignment horizontal="justify" vertical="justify" wrapText="1"/>
    </xf>
    <xf numFmtId="165" fontId="26" fillId="4" borderId="1" xfId="10" applyNumberFormat="1" applyFont="1" applyFill="1" applyBorder="1" applyAlignment="1">
      <alignment horizontal="right" vertical="center"/>
    </xf>
    <xf numFmtId="166" fontId="26" fillId="4" borderId="1" xfId="10" applyNumberFormat="1" applyFont="1" applyFill="1" applyBorder="1" applyAlignment="1">
      <alignment horizontal="right" vertical="center"/>
    </xf>
    <xf numFmtId="166" fontId="26" fillId="4" borderId="1" xfId="3" applyNumberFormat="1" applyFont="1" applyFill="1" applyBorder="1" applyAlignment="1">
      <alignment horizontal="right" vertical="center"/>
    </xf>
    <xf numFmtId="0" fontId="26" fillId="7" borderId="1" xfId="10" applyFont="1" applyFill="1" applyBorder="1" applyAlignment="1">
      <alignment horizontal="justify" vertical="justify"/>
    </xf>
    <xf numFmtId="165" fontId="26" fillId="7" borderId="1" xfId="10" applyNumberFormat="1" applyFont="1" applyFill="1" applyBorder="1" applyAlignment="1">
      <alignment horizontal="right" vertical="center"/>
    </xf>
    <xf numFmtId="166" fontId="26" fillId="7" borderId="1" xfId="10" applyNumberFormat="1" applyFont="1" applyFill="1" applyBorder="1" applyAlignment="1">
      <alignment horizontal="right" vertical="center"/>
    </xf>
    <xf numFmtId="166" fontId="26" fillId="7" borderId="1" xfId="3" applyNumberFormat="1" applyFont="1" applyFill="1" applyBorder="1" applyAlignment="1">
      <alignment horizontal="right" vertical="center"/>
    </xf>
    <xf numFmtId="0" fontId="62" fillId="0" borderId="0" xfId="0" applyFont="1"/>
    <xf numFmtId="0" fontId="16" fillId="3" borderId="0" xfId="10" applyFont="1" applyFill="1" applyBorder="1" applyAlignment="1">
      <alignment vertical="center" wrapText="1"/>
    </xf>
    <xf numFmtId="0" fontId="8" fillId="3" borderId="0" xfId="10" applyFill="1" applyBorder="1"/>
    <xf numFmtId="0" fontId="11" fillId="3" borderId="0" xfId="10" applyFont="1" applyFill="1" applyAlignment="1">
      <alignment vertical="center" wrapText="1"/>
    </xf>
    <xf numFmtId="0" fontId="37" fillId="3" borderId="0" xfId="10" applyFont="1" applyFill="1" applyAlignment="1">
      <alignment horizontal="justify" vertical="justify"/>
    </xf>
    <xf numFmtId="0" fontId="37" fillId="3" borderId="0" xfId="10" applyFont="1" applyFill="1" applyAlignment="1">
      <alignment horizontal="justify" vertical="justify" wrapText="1"/>
    </xf>
    <xf numFmtId="165" fontId="18" fillId="3" borderId="1" xfId="10" applyNumberFormat="1" applyFont="1" applyFill="1" applyBorder="1" applyAlignment="1">
      <alignment horizontal="right" vertical="center" wrapText="1"/>
    </xf>
    <xf numFmtId="0" fontId="18" fillId="3" borderId="1" xfId="10" applyFont="1" applyFill="1" applyBorder="1" applyAlignment="1">
      <alignment horizontal="left" vertical="center"/>
    </xf>
    <xf numFmtId="0" fontId="26" fillId="4" borderId="1" xfId="10" applyFont="1" applyFill="1" applyBorder="1" applyAlignment="1">
      <alignment horizontal="left" vertical="center"/>
    </xf>
    <xf numFmtId="165" fontId="26" fillId="4" borderId="1" xfId="10" applyNumberFormat="1" applyFont="1" applyFill="1" applyBorder="1" applyAlignment="1">
      <alignment horizontal="right" vertical="center" wrapText="1"/>
    </xf>
    <xf numFmtId="0" fontId="26" fillId="4" borderId="1" xfId="10" applyFont="1" applyFill="1" applyBorder="1" applyAlignment="1">
      <alignment horizontal="left" vertical="center" wrapText="1"/>
    </xf>
    <xf numFmtId="165" fontId="5" fillId="4" borderId="1" xfId="10" applyNumberFormat="1" applyFont="1" applyFill="1" applyBorder="1" applyAlignment="1">
      <alignment horizontal="right" vertical="center" wrapText="1"/>
    </xf>
    <xf numFmtId="166" fontId="5" fillId="4" borderId="1" xfId="10" applyNumberFormat="1" applyFont="1" applyFill="1" applyBorder="1" applyAlignment="1">
      <alignment horizontal="right" vertical="center"/>
    </xf>
    <xf numFmtId="166" fontId="5" fillId="7" borderId="1" xfId="10" applyNumberFormat="1" applyFont="1" applyFill="1" applyBorder="1" applyAlignment="1">
      <alignment horizontal="right" vertical="center"/>
    </xf>
    <xf numFmtId="0" fontId="11" fillId="3" borderId="0" xfId="10" applyFont="1" applyFill="1" applyBorder="1" applyAlignment="1">
      <alignment vertical="center" wrapText="1"/>
    </xf>
    <xf numFmtId="0" fontId="37" fillId="3" borderId="0" xfId="10" applyFont="1" applyFill="1" applyBorder="1" applyAlignment="1">
      <alignment horizontal="justify" vertical="justify"/>
    </xf>
    <xf numFmtId="0" fontId="37" fillId="3" borderId="0" xfId="10" applyFont="1" applyFill="1" applyBorder="1" applyAlignment="1">
      <alignment horizontal="justify" vertical="justify" wrapText="1"/>
    </xf>
    <xf numFmtId="0" fontId="39" fillId="3" borderId="0" xfId="10" applyFont="1" applyFill="1" applyBorder="1" applyAlignment="1">
      <alignment vertical="center" wrapText="1"/>
    </xf>
    <xf numFmtId="0" fontId="38" fillId="3" borderId="0" xfId="10" applyFont="1" applyFill="1" applyBorder="1" applyAlignment="1">
      <alignment horizontal="justify" vertical="justify"/>
    </xf>
    <xf numFmtId="0" fontId="38" fillId="3" borderId="0" xfId="10" applyFont="1" applyFill="1" applyBorder="1" applyAlignment="1">
      <alignment horizontal="justify" vertical="justify" wrapText="1"/>
    </xf>
    <xf numFmtId="165" fontId="18" fillId="3" borderId="0" xfId="10" applyNumberFormat="1" applyFont="1" applyFill="1" applyBorder="1"/>
    <xf numFmtId="166" fontId="18" fillId="3" borderId="0" xfId="3" applyNumberFormat="1" applyFont="1" applyFill="1" applyBorder="1"/>
    <xf numFmtId="0" fontId="40" fillId="3" borderId="0" xfId="10" applyFont="1" applyFill="1" applyBorder="1" applyAlignment="1">
      <alignment horizontal="justify" vertical="justify"/>
    </xf>
    <xf numFmtId="0" fontId="40" fillId="3" borderId="0" xfId="10" applyFont="1" applyFill="1" applyBorder="1" applyAlignment="1">
      <alignment horizontal="justify" vertical="justify" wrapText="1"/>
    </xf>
    <xf numFmtId="165" fontId="26" fillId="3" borderId="0" xfId="10" applyNumberFormat="1" applyFont="1" applyFill="1" applyBorder="1"/>
    <xf numFmtId="166" fontId="26" fillId="3" borderId="0" xfId="3" applyNumberFormat="1" applyFont="1" applyFill="1" applyBorder="1"/>
    <xf numFmtId="0" fontId="34" fillId="3" borderId="0" xfId="6" applyFont="1" applyFill="1"/>
    <xf numFmtId="0" fontId="34" fillId="3" borderId="0" xfId="6" applyFont="1" applyFill="1" applyBorder="1"/>
    <xf numFmtId="0" fontId="12" fillId="3" borderId="0" xfId="8" applyFont="1" applyFill="1" applyBorder="1" applyAlignment="1">
      <alignment horizontal="left"/>
    </xf>
    <xf numFmtId="3" fontId="41" fillId="3" borderId="0" xfId="6" applyNumberFormat="1" applyFont="1" applyFill="1"/>
    <xf numFmtId="3" fontId="34" fillId="3" borderId="0" xfId="6" applyNumberFormat="1" applyFont="1" applyFill="1"/>
    <xf numFmtId="166" fontId="34" fillId="3" borderId="0" xfId="6" applyNumberFormat="1" applyFont="1" applyFill="1"/>
    <xf numFmtId="0" fontId="13" fillId="3" borderId="0" xfId="6" applyFont="1" applyFill="1"/>
    <xf numFmtId="0" fontId="15" fillId="3" borderId="0" xfId="6" applyFont="1" applyFill="1"/>
    <xf numFmtId="0" fontId="42" fillId="3" borderId="0" xfId="6" applyFont="1" applyFill="1"/>
    <xf numFmtId="0" fontId="5" fillId="4" borderId="6" xfId="9" applyFont="1" applyFill="1" applyBorder="1" applyAlignment="1">
      <alignment horizontal="center" vertical="center" wrapText="1"/>
    </xf>
    <xf numFmtId="0" fontId="26" fillId="4" borderId="1" xfId="9" applyFont="1" applyFill="1" applyBorder="1" applyAlignment="1">
      <alignment horizontal="center" vertical="center" wrapText="1"/>
    </xf>
    <xf numFmtId="3" fontId="44" fillId="3" borderId="1" xfId="6" applyNumberFormat="1" applyFont="1" applyFill="1" applyBorder="1" applyAlignment="1">
      <alignment horizontal="left" vertical="center"/>
    </xf>
    <xf numFmtId="3" fontId="18" fillId="3" borderId="1" xfId="6" applyNumberFormat="1" applyFont="1" applyFill="1" applyBorder="1" applyAlignment="1">
      <alignment horizontal="right" vertical="center"/>
    </xf>
    <xf numFmtId="3" fontId="18" fillId="5" borderId="1" xfId="6" applyNumberFormat="1" applyFont="1" applyFill="1" applyBorder="1" applyAlignment="1">
      <alignment horizontal="right" vertical="center"/>
    </xf>
    <xf numFmtId="166" fontId="18" fillId="3" borderId="1" xfId="6" applyNumberFormat="1" applyFont="1" applyFill="1" applyBorder="1" applyAlignment="1">
      <alignment horizontal="right" vertical="center"/>
    </xf>
    <xf numFmtId="0" fontId="43" fillId="4" borderId="1" xfId="6" applyFont="1" applyFill="1" applyBorder="1" applyAlignment="1">
      <alignment vertical="center" wrapText="1"/>
    </xf>
    <xf numFmtId="3" fontId="26" fillId="4" borderId="1" xfId="6" applyNumberFormat="1" applyFont="1" applyFill="1" applyBorder="1" applyAlignment="1">
      <alignment horizontal="right" vertical="center"/>
    </xf>
    <xf numFmtId="166" fontId="26" fillId="4" borderId="1" xfId="6" applyNumberFormat="1" applyFont="1" applyFill="1" applyBorder="1" applyAlignment="1">
      <alignment horizontal="right" vertical="center"/>
    </xf>
    <xf numFmtId="0" fontId="5" fillId="4" borderId="1" xfId="6" applyFont="1" applyFill="1" applyBorder="1" applyAlignment="1">
      <alignment vertical="center" wrapText="1"/>
    </xf>
    <xf numFmtId="3" fontId="26" fillId="7" borderId="1" xfId="6" applyNumberFormat="1" applyFont="1" applyFill="1" applyBorder="1" applyAlignment="1">
      <alignment horizontal="right" vertical="center"/>
    </xf>
    <xf numFmtId="166" fontId="26" fillId="7" borderId="1" xfId="6" applyNumberFormat="1" applyFont="1" applyFill="1" applyBorder="1" applyAlignment="1">
      <alignment horizontal="right" vertical="center"/>
    </xf>
    <xf numFmtId="0" fontId="38" fillId="3" borderId="0" xfId="2" applyFont="1" applyFill="1" applyAlignment="1">
      <alignment vertical="center" wrapText="1"/>
    </xf>
    <xf numFmtId="3" fontId="34" fillId="3" borderId="0" xfId="6" applyNumberFormat="1" applyFont="1" applyFill="1" applyBorder="1"/>
    <xf numFmtId="166" fontId="34" fillId="3" borderId="0" xfId="6" applyNumberFormat="1" applyFont="1" applyFill="1" applyBorder="1"/>
    <xf numFmtId="0" fontId="5" fillId="3" borderId="0" xfId="9" applyFont="1" applyFill="1" applyBorder="1" applyAlignment="1">
      <alignment horizontal="center" vertical="center" wrapText="1"/>
    </xf>
    <xf numFmtId="0" fontId="26" fillId="3" borderId="0" xfId="9" applyFont="1" applyFill="1" applyBorder="1" applyAlignment="1">
      <alignment vertical="center" wrapText="1"/>
    </xf>
    <xf numFmtId="3" fontId="44" fillId="3" borderId="0" xfId="6" applyNumberFormat="1" applyFont="1" applyFill="1" applyBorder="1" applyAlignment="1">
      <alignment horizontal="left" vertical="center"/>
    </xf>
    <xf numFmtId="3" fontId="44" fillId="3" borderId="0" xfId="6" applyNumberFormat="1" applyFont="1" applyFill="1" applyBorder="1" applyAlignment="1">
      <alignment horizontal="right" vertical="center"/>
    </xf>
    <xf numFmtId="166" fontId="18" fillId="3" borderId="0" xfId="6" applyNumberFormat="1" applyFont="1" applyFill="1" applyBorder="1" applyAlignment="1">
      <alignment horizontal="right" vertical="center"/>
    </xf>
    <xf numFmtId="0" fontId="43" fillId="3" borderId="0" xfId="6" applyFont="1" applyFill="1" applyBorder="1" applyAlignment="1">
      <alignment vertical="center" wrapText="1"/>
    </xf>
    <xf numFmtId="3" fontId="43" fillId="3" borderId="0" xfId="6" applyNumberFormat="1" applyFont="1" applyFill="1" applyBorder="1" applyAlignment="1">
      <alignment horizontal="right" vertical="center"/>
    </xf>
    <xf numFmtId="166" fontId="26" fillId="3" borderId="0" xfId="6" applyNumberFormat="1" applyFont="1" applyFill="1" applyBorder="1" applyAlignment="1">
      <alignment horizontal="right" vertical="center"/>
    </xf>
    <xf numFmtId="0" fontId="5" fillId="3" borderId="0" xfId="6" applyFont="1" applyFill="1" applyBorder="1" applyAlignment="1">
      <alignment vertical="center" wrapText="1"/>
    </xf>
    <xf numFmtId="3" fontId="5" fillId="3" borderId="0" xfId="6" applyNumberFormat="1" applyFont="1" applyFill="1" applyBorder="1" applyAlignment="1">
      <alignment horizontal="right" vertical="center"/>
    </xf>
    <xf numFmtId="166" fontId="5" fillId="3" borderId="0" xfId="6" applyNumberFormat="1" applyFont="1" applyFill="1" applyBorder="1" applyAlignment="1">
      <alignment horizontal="right" vertical="center"/>
    </xf>
    <xf numFmtId="0" fontId="24" fillId="3" borderId="0" xfId="6" applyFont="1" applyFill="1" applyBorder="1" applyAlignment="1">
      <alignment vertical="center"/>
    </xf>
    <xf numFmtId="0" fontId="17" fillId="3" borderId="0" xfId="0" applyFont="1" applyFill="1" applyAlignment="1">
      <alignment vertical="center"/>
    </xf>
    <xf numFmtId="0" fontId="15" fillId="3" borderId="0" xfId="6" applyFont="1" applyFill="1" applyAlignment="1">
      <alignment vertical="center"/>
    </xf>
    <xf numFmtId="0" fontId="52" fillId="3" borderId="0" xfId="12" applyFont="1" applyFill="1" applyBorder="1" applyAlignment="1">
      <alignment horizontal="left" vertical="center"/>
    </xf>
    <xf numFmtId="0" fontId="17" fillId="3" borderId="0" xfId="12" applyFont="1" applyFill="1" applyAlignment="1">
      <alignment vertical="center"/>
    </xf>
    <xf numFmtId="0" fontId="16" fillId="4" borderId="1" xfId="13" applyFont="1" applyFill="1" applyBorder="1" applyAlignment="1">
      <alignment horizontal="center" vertical="center"/>
    </xf>
    <xf numFmtId="0" fontId="17" fillId="3" borderId="1" xfId="13" applyFont="1" applyFill="1" applyBorder="1" applyAlignment="1">
      <alignment horizontal="left" vertical="center"/>
    </xf>
    <xf numFmtId="3" fontId="17" fillId="3" borderId="1" xfId="13" applyNumberFormat="1" applyFont="1" applyFill="1" applyBorder="1" applyAlignment="1">
      <alignment horizontal="right" vertical="center"/>
    </xf>
    <xf numFmtId="166" fontId="17" fillId="3" borderId="1" xfId="13" applyNumberFormat="1" applyFont="1" applyFill="1" applyBorder="1" applyAlignment="1">
      <alignment horizontal="right" vertical="center"/>
    </xf>
    <xf numFmtId="3" fontId="17" fillId="5" borderId="1" xfId="13" applyNumberFormat="1" applyFont="1" applyFill="1" applyBorder="1" applyAlignment="1">
      <alignment horizontal="right" vertical="center"/>
    </xf>
    <xf numFmtId="166" fontId="17" fillId="5" borderId="1" xfId="13" applyNumberFormat="1" applyFont="1" applyFill="1" applyBorder="1" applyAlignment="1">
      <alignment horizontal="right" vertical="center"/>
    </xf>
    <xf numFmtId="166" fontId="17" fillId="3" borderId="1" xfId="3" applyNumberFormat="1" applyFont="1" applyFill="1" applyBorder="1" applyAlignment="1">
      <alignment horizontal="right" vertical="center"/>
    </xf>
    <xf numFmtId="166" fontId="17" fillId="5" borderId="1" xfId="3" applyNumberFormat="1" applyFont="1" applyFill="1" applyBorder="1" applyAlignment="1">
      <alignment horizontal="right" vertical="center"/>
    </xf>
    <xf numFmtId="0" fontId="16" fillId="7" borderId="1" xfId="13" applyFont="1" applyFill="1" applyBorder="1" applyAlignment="1">
      <alignment horizontal="left" vertical="center"/>
    </xf>
    <xf numFmtId="3" fontId="16" fillId="7" borderId="1" xfId="13" applyNumberFormat="1" applyFont="1" applyFill="1" applyBorder="1" applyAlignment="1">
      <alignment horizontal="right" vertical="center"/>
    </xf>
    <xf numFmtId="166" fontId="16" fillId="7" borderId="1" xfId="13" applyNumberFormat="1" applyFont="1" applyFill="1" applyBorder="1" applyAlignment="1">
      <alignment horizontal="right" vertical="center"/>
    </xf>
    <xf numFmtId="0" fontId="56" fillId="3" borderId="0" xfId="12" applyFont="1" applyFill="1" applyBorder="1" applyAlignment="1">
      <alignment horizontal="left" vertical="center"/>
    </xf>
    <xf numFmtId="0" fontId="17" fillId="3" borderId="0" xfId="9" applyFont="1" applyFill="1" applyAlignment="1">
      <alignment vertical="center"/>
    </xf>
    <xf numFmtId="166" fontId="4" fillId="3" borderId="0" xfId="3" applyNumberFormat="1" applyFont="1" applyFill="1"/>
    <xf numFmtId="0" fontId="4" fillId="3" borderId="0" xfId="6" applyFont="1" applyFill="1"/>
    <xf numFmtId="166" fontId="4" fillId="3" borderId="0" xfId="6" applyNumberFormat="1" applyFont="1" applyFill="1"/>
    <xf numFmtId="0" fontId="4" fillId="3" borderId="0" xfId="6" applyFont="1" applyFill="1" applyBorder="1"/>
    <xf numFmtId="0" fontId="48" fillId="3" borderId="0" xfId="6" applyFont="1" applyFill="1"/>
    <xf numFmtId="0" fontId="5" fillId="4" borderId="1" xfId="6" applyFont="1" applyFill="1" applyBorder="1" applyAlignment="1">
      <alignment horizontal="center" vertical="center"/>
    </xf>
    <xf numFmtId="0" fontId="5" fillId="4" borderId="1" xfId="6" applyFont="1" applyFill="1" applyBorder="1" applyAlignment="1">
      <alignment horizontal="center" vertical="center" wrapText="1"/>
    </xf>
    <xf numFmtId="0" fontId="7" fillId="3" borderId="1" xfId="6" applyFont="1" applyFill="1" applyBorder="1" applyAlignment="1">
      <alignment vertical="center" wrapText="1"/>
    </xf>
    <xf numFmtId="165" fontId="7" fillId="3" borderId="1" xfId="6" applyNumberFormat="1" applyFont="1" applyFill="1" applyBorder="1" applyAlignment="1">
      <alignment vertical="center"/>
    </xf>
    <xf numFmtId="165" fontId="7" fillId="5" borderId="1" xfId="6" applyNumberFormat="1" applyFont="1" applyFill="1" applyBorder="1" applyAlignment="1">
      <alignment vertical="center"/>
    </xf>
    <xf numFmtId="166" fontId="7" fillId="3" borderId="1" xfId="6" applyNumberFormat="1" applyFont="1" applyFill="1" applyBorder="1" applyAlignment="1">
      <alignment vertical="center"/>
    </xf>
    <xf numFmtId="0" fontId="5" fillId="7" borderId="1" xfId="6" applyFont="1" applyFill="1" applyBorder="1" applyAlignment="1">
      <alignment vertical="center"/>
    </xf>
    <xf numFmtId="165" fontId="5" fillId="7" borderId="1" xfId="6" applyNumberFormat="1" applyFont="1" applyFill="1" applyBorder="1" applyAlignment="1">
      <alignment vertical="center"/>
    </xf>
    <xf numFmtId="166" fontId="5" fillId="7" borderId="1" xfId="6" applyNumberFormat="1" applyFont="1" applyFill="1" applyBorder="1" applyAlignment="1">
      <alignment vertical="center"/>
    </xf>
    <xf numFmtId="165" fontId="4" fillId="3" borderId="0" xfId="6" applyNumberFormat="1" applyFont="1" applyFill="1"/>
    <xf numFmtId="0" fontId="4" fillId="3" borderId="0" xfId="9" applyFont="1" applyFill="1" applyBorder="1" applyAlignment="1">
      <alignment horizontal="left" vertical="center" wrapText="1"/>
    </xf>
    <xf numFmtId="165" fontId="4" fillId="3" borderId="0" xfId="9" applyNumberFormat="1" applyFont="1" applyFill="1" applyBorder="1"/>
    <xf numFmtId="166" fontId="4" fillId="3" borderId="0" xfId="9" applyNumberFormat="1" applyFont="1" applyFill="1" applyBorder="1" applyAlignment="1">
      <alignment horizontal="right"/>
    </xf>
    <xf numFmtId="0" fontId="49" fillId="3" borderId="0" xfId="9" applyFont="1" applyFill="1" applyBorder="1" applyAlignment="1">
      <alignment horizontal="left" vertical="center" wrapText="1"/>
    </xf>
    <xf numFmtId="165" fontId="49" fillId="3" borderId="0" xfId="9" applyNumberFormat="1" applyFont="1" applyFill="1" applyBorder="1"/>
    <xf numFmtId="166" fontId="49" fillId="3" borderId="0" xfId="9" applyNumberFormat="1" applyFont="1" applyFill="1" applyBorder="1" applyAlignment="1">
      <alignment horizontal="right"/>
    </xf>
    <xf numFmtId="165" fontId="4" fillId="3" borderId="0" xfId="6" applyNumberFormat="1" applyFont="1" applyFill="1" applyBorder="1"/>
    <xf numFmtId="0" fontId="34" fillId="3" borderId="0" xfId="11" applyFont="1" applyFill="1"/>
    <xf numFmtId="0" fontId="21" fillId="3" borderId="0" xfId="11" applyFont="1" applyFill="1" applyAlignment="1">
      <alignment horizontal="center" vertical="center" wrapText="1"/>
    </xf>
    <xf numFmtId="0" fontId="11" fillId="3" borderId="0" xfId="9" applyFont="1" applyFill="1" applyBorder="1" applyAlignment="1"/>
    <xf numFmtId="0" fontId="48" fillId="3" borderId="0" xfId="11" applyFont="1" applyFill="1"/>
    <xf numFmtId="165" fontId="67" fillId="3" borderId="0" xfId="11" applyNumberFormat="1" applyFont="1" applyFill="1"/>
    <xf numFmtId="166" fontId="18" fillId="3" borderId="0" xfId="11" applyNumberFormat="1" applyFont="1" applyFill="1"/>
    <xf numFmtId="165" fontId="18" fillId="3" borderId="0" xfId="11" applyNumberFormat="1" applyFont="1" applyFill="1"/>
    <xf numFmtId="0" fontId="13" fillId="3" borderId="0" xfId="11" applyFont="1" applyFill="1"/>
    <xf numFmtId="0" fontId="4" fillId="3" borderId="0" xfId="11" applyFont="1" applyFill="1"/>
    <xf numFmtId="0" fontId="15" fillId="3" borderId="0" xfId="11" applyFont="1" applyFill="1"/>
    <xf numFmtId="0" fontId="5" fillId="4" borderId="1" xfId="11" applyFont="1" applyFill="1" applyBorder="1" applyAlignment="1">
      <alignment horizontal="center" vertical="center"/>
    </xf>
    <xf numFmtId="0" fontId="5" fillId="4" borderId="1" xfId="11" applyFont="1" applyFill="1" applyBorder="1" applyAlignment="1">
      <alignment horizontal="center" vertical="center" wrapText="1"/>
    </xf>
    <xf numFmtId="0" fontId="7" fillId="3" borderId="1" xfId="11" applyFont="1" applyFill="1" applyBorder="1" applyAlignment="1">
      <alignment horizontal="left" vertical="center"/>
    </xf>
    <xf numFmtId="165" fontId="7" fillId="3" borderId="1" xfId="11" applyNumberFormat="1" applyFont="1" applyFill="1" applyBorder="1" applyAlignment="1">
      <alignment horizontal="right" vertical="center"/>
    </xf>
    <xf numFmtId="165" fontId="7" fillId="5" borderId="1" xfId="11" applyNumberFormat="1" applyFont="1" applyFill="1" applyBorder="1" applyAlignment="1">
      <alignment horizontal="right" vertical="center"/>
    </xf>
    <xf numFmtId="166" fontId="7" fillId="3" borderId="1" xfId="11" applyNumberFormat="1" applyFont="1" applyFill="1" applyBorder="1" applyAlignment="1">
      <alignment horizontal="right" vertical="center"/>
    </xf>
    <xf numFmtId="165" fontId="7" fillId="0" borderId="1" xfId="11" applyNumberFormat="1" applyFont="1" applyFill="1" applyBorder="1" applyAlignment="1">
      <alignment horizontal="right" vertical="center"/>
    </xf>
    <xf numFmtId="0" fontId="5" fillId="4" borderId="1" xfId="11" applyFont="1" applyFill="1" applyBorder="1" applyAlignment="1">
      <alignment horizontal="left" vertical="center"/>
    </xf>
    <xf numFmtId="165" fontId="5" fillId="4" borderId="1" xfId="11" applyNumberFormat="1" applyFont="1" applyFill="1" applyBorder="1" applyAlignment="1">
      <alignment horizontal="right" vertical="center"/>
    </xf>
    <xf numFmtId="166" fontId="5" fillId="4" borderId="1" xfId="11" applyNumberFormat="1" applyFont="1" applyFill="1" applyBorder="1" applyAlignment="1">
      <alignment horizontal="right" vertical="center"/>
    </xf>
    <xf numFmtId="0" fontId="5" fillId="7" borderId="1" xfId="11" applyFont="1" applyFill="1" applyBorder="1" applyAlignment="1">
      <alignment horizontal="left" vertical="center"/>
    </xf>
    <xf numFmtId="165" fontId="5" fillId="7" borderId="1" xfId="11" applyNumberFormat="1" applyFont="1" applyFill="1" applyBorder="1" applyAlignment="1">
      <alignment horizontal="right" vertical="center"/>
    </xf>
    <xf numFmtId="166" fontId="5" fillId="7" borderId="1" xfId="11" applyNumberFormat="1" applyFont="1" applyFill="1" applyBorder="1" applyAlignment="1">
      <alignment horizontal="right" vertical="center"/>
    </xf>
    <xf numFmtId="0" fontId="51" fillId="3" borderId="0" xfId="0" applyFont="1" applyFill="1" applyBorder="1" applyAlignment="1">
      <alignment vertical="center"/>
    </xf>
    <xf numFmtId="165" fontId="51" fillId="3" borderId="0" xfId="0" applyNumberFormat="1" applyFont="1" applyFill="1" applyBorder="1" applyAlignment="1">
      <alignment horizontal="right" vertical="center"/>
    </xf>
    <xf numFmtId="166" fontId="51" fillId="3" borderId="0" xfId="0" applyNumberFormat="1" applyFont="1" applyFill="1" applyBorder="1" applyAlignment="1">
      <alignment horizontal="right" vertical="center"/>
    </xf>
    <xf numFmtId="165" fontId="18" fillId="3" borderId="0" xfId="11" applyNumberFormat="1" applyFont="1" applyFill="1" applyBorder="1"/>
    <xf numFmtId="0" fontId="34" fillId="3" borderId="0" xfId="11" applyFont="1" applyFill="1" applyBorder="1"/>
    <xf numFmtId="0" fontId="50" fillId="3" borderId="0" xfId="0" applyFont="1" applyFill="1" applyBorder="1" applyAlignment="1">
      <alignment vertical="center"/>
    </xf>
    <xf numFmtId="165" fontId="50" fillId="3" borderId="0" xfId="0" applyNumberFormat="1" applyFont="1" applyFill="1" applyBorder="1" applyAlignment="1">
      <alignment horizontal="right" vertical="center"/>
    </xf>
    <xf numFmtId="166" fontId="50" fillId="3" borderId="0" xfId="0" applyNumberFormat="1" applyFont="1" applyFill="1" applyBorder="1" applyAlignment="1">
      <alignment horizontal="right" vertical="center"/>
    </xf>
    <xf numFmtId="166" fontId="18" fillId="3" borderId="0" xfId="11" applyNumberFormat="1" applyFont="1" applyFill="1" applyBorder="1"/>
    <xf numFmtId="0" fontId="68" fillId="3" borderId="0" xfId="1" applyFont="1" applyFill="1" applyAlignment="1">
      <alignment vertical="center"/>
    </xf>
    <xf numFmtId="0" fontId="34" fillId="3" borderId="0" xfId="1" applyFont="1" applyFill="1" applyAlignment="1">
      <alignment vertical="center"/>
    </xf>
    <xf numFmtId="0" fontId="68" fillId="3" borderId="0" xfId="1" applyFont="1" applyFill="1" applyAlignment="1">
      <alignment horizontal="left" vertical="center"/>
    </xf>
    <xf numFmtId="166" fontId="18" fillId="3" borderId="1" xfId="1" applyNumberFormat="1" applyFont="1" applyFill="1" applyBorder="1" applyAlignment="1">
      <alignment horizontal="right" vertical="center" wrapText="1"/>
    </xf>
    <xf numFmtId="166" fontId="7" fillId="5" borderId="1" xfId="1" applyNumberFormat="1" applyFont="1" applyFill="1" applyBorder="1" applyAlignment="1">
      <alignment horizontal="right" vertical="center" wrapText="1"/>
    </xf>
    <xf numFmtId="10" fontId="18" fillId="3" borderId="1" xfId="1" applyNumberFormat="1" applyFont="1" applyFill="1" applyBorder="1" applyAlignment="1">
      <alignment horizontal="right" vertical="center"/>
    </xf>
    <xf numFmtId="10" fontId="7" fillId="5" borderId="1" xfId="1" applyNumberFormat="1" applyFont="1" applyFill="1" applyBorder="1" applyAlignment="1">
      <alignment horizontal="right" vertical="center" wrapText="1"/>
    </xf>
    <xf numFmtId="167" fontId="18" fillId="5" borderId="1" xfId="1" applyNumberFormat="1" applyFont="1" applyFill="1" applyBorder="1" applyAlignment="1">
      <alignment horizontal="right" vertical="center"/>
    </xf>
    <xf numFmtId="0" fontId="26" fillId="4" borderId="1" xfId="1" applyFont="1" applyFill="1" applyBorder="1" applyAlignment="1">
      <alignment horizontal="left" vertical="center" wrapText="1"/>
    </xf>
    <xf numFmtId="166" fontId="26" fillId="4" borderId="1" xfId="1" applyNumberFormat="1" applyFont="1" applyFill="1" applyBorder="1" applyAlignment="1">
      <alignment horizontal="right" vertical="center" wrapText="1"/>
    </xf>
    <xf numFmtId="166" fontId="5" fillId="4" borderId="1" xfId="1" applyNumberFormat="1" applyFont="1" applyFill="1" applyBorder="1" applyAlignment="1">
      <alignment horizontal="right" vertical="center" wrapText="1"/>
    </xf>
    <xf numFmtId="10" fontId="26" fillId="4" borderId="1" xfId="1" applyNumberFormat="1" applyFont="1" applyFill="1" applyBorder="1" applyAlignment="1">
      <alignment horizontal="right" vertical="center"/>
    </xf>
    <xf numFmtId="10" fontId="5" fillId="4" borderId="1" xfId="1" applyNumberFormat="1" applyFont="1" applyFill="1" applyBorder="1" applyAlignment="1">
      <alignment horizontal="right" vertical="center" wrapText="1"/>
    </xf>
    <xf numFmtId="167" fontId="26" fillId="4" borderId="1" xfId="1" applyNumberFormat="1" applyFont="1" applyFill="1" applyBorder="1" applyAlignment="1">
      <alignment horizontal="right" vertical="center" wrapText="1"/>
    </xf>
    <xf numFmtId="167" fontId="18" fillId="5" borderId="1" xfId="1" applyNumberFormat="1" applyFont="1" applyFill="1" applyBorder="1" applyAlignment="1">
      <alignment horizontal="right" vertical="center" wrapText="1"/>
    </xf>
    <xf numFmtId="10" fontId="5" fillId="6" borderId="1" xfId="1" applyNumberFormat="1" applyFont="1" applyFill="1" applyBorder="1" applyAlignment="1">
      <alignment horizontal="right" vertical="center"/>
    </xf>
    <xf numFmtId="167" fontId="5" fillId="7" borderId="1" xfId="1" applyNumberFormat="1" applyFont="1" applyFill="1" applyBorder="1" applyAlignment="1">
      <alignment horizontal="right" vertical="center" wrapText="1"/>
    </xf>
    <xf numFmtId="0" fontId="34" fillId="3" borderId="0" xfId="1" applyFont="1" applyFill="1" applyAlignment="1">
      <alignment horizontal="left" vertical="center"/>
    </xf>
    <xf numFmtId="166" fontId="34" fillId="3" borderId="0" xfId="1" applyNumberFormat="1" applyFont="1" applyFill="1" applyAlignment="1">
      <alignment vertical="center"/>
    </xf>
    <xf numFmtId="10" fontId="34" fillId="3" borderId="0" xfId="1" applyNumberFormat="1" applyFont="1" applyFill="1" applyAlignment="1">
      <alignment vertical="center"/>
    </xf>
    <xf numFmtId="0" fontId="45" fillId="3" borderId="2" xfId="0" applyFont="1" applyFill="1" applyBorder="1" applyAlignment="1">
      <alignment vertical="top" wrapText="1"/>
    </xf>
    <xf numFmtId="165" fontId="18" fillId="3" borderId="1" xfId="0" applyNumberFormat="1" applyFont="1" applyFill="1" applyBorder="1"/>
    <xf numFmtId="165" fontId="18" fillId="5" borderId="1" xfId="0" applyNumberFormat="1" applyFont="1" applyFill="1" applyBorder="1"/>
    <xf numFmtId="10" fontId="18" fillId="3" borderId="1" xfId="0" applyNumberFormat="1" applyFont="1" applyFill="1" applyBorder="1"/>
    <xf numFmtId="10" fontId="18" fillId="5" borderId="1" xfId="0" applyNumberFormat="1" applyFont="1" applyFill="1" applyBorder="1"/>
    <xf numFmtId="10" fontId="18" fillId="5" borderId="1" xfId="0" applyNumberFormat="1" applyFont="1" applyFill="1" applyBorder="1" applyAlignment="1">
      <alignment horizontal="right"/>
    </xf>
    <xf numFmtId="0" fontId="7" fillId="3" borderId="1" xfId="0" applyFont="1" applyFill="1" applyBorder="1" applyAlignment="1">
      <alignment horizontal="left" vertical="center" wrapText="1"/>
    </xf>
    <xf numFmtId="165" fontId="26" fillId="4" borderId="1" xfId="0" applyNumberFormat="1" applyFont="1" applyFill="1" applyBorder="1"/>
    <xf numFmtId="10" fontId="26" fillId="4" borderId="1" xfId="0" applyNumberFormat="1" applyFont="1" applyFill="1" applyBorder="1"/>
    <xf numFmtId="10" fontId="26" fillId="4" borderId="1" xfId="0" applyNumberFormat="1" applyFont="1" applyFill="1" applyBorder="1" applyAlignment="1">
      <alignment horizontal="right"/>
    </xf>
    <xf numFmtId="0" fontId="18" fillId="3" borderId="1" xfId="0" applyFont="1" applyFill="1" applyBorder="1" applyAlignment="1">
      <alignment horizontal="left" vertical="center" wrapText="1"/>
    </xf>
    <xf numFmtId="165" fontId="26" fillId="5" borderId="1" xfId="0" applyNumberFormat="1" applyFont="1" applyFill="1" applyBorder="1"/>
    <xf numFmtId="10" fontId="26" fillId="5" borderId="1" xfId="0" applyNumberFormat="1" applyFont="1" applyFill="1" applyBorder="1"/>
    <xf numFmtId="10" fontId="26" fillId="5" borderId="1" xfId="0" applyNumberFormat="1" applyFont="1" applyFill="1" applyBorder="1" applyAlignment="1">
      <alignment horizontal="right"/>
    </xf>
    <xf numFmtId="165" fontId="26" fillId="7" borderId="1" xfId="0" applyNumberFormat="1" applyFont="1" applyFill="1" applyBorder="1"/>
    <xf numFmtId="10" fontId="26" fillId="7" borderId="1" xfId="0" applyNumberFormat="1" applyFont="1" applyFill="1" applyBorder="1"/>
    <xf numFmtId="10" fontId="26" fillId="7" borderId="1" xfId="0" applyNumberFormat="1" applyFont="1" applyFill="1" applyBorder="1" applyAlignment="1">
      <alignment horizontal="right"/>
    </xf>
    <xf numFmtId="0" fontId="15" fillId="3" borderId="0" xfId="0" applyFont="1" applyFill="1" applyAlignment="1">
      <alignment horizontal="left"/>
    </xf>
    <xf numFmtId="165" fontId="15" fillId="3" borderId="0" xfId="0" applyNumberFormat="1" applyFont="1" applyFill="1" applyAlignment="1">
      <alignment horizontal="left"/>
    </xf>
    <xf numFmtId="0" fontId="4" fillId="3" borderId="0" xfId="0" applyFont="1" applyFill="1" applyAlignment="1">
      <alignment horizontal="right"/>
    </xf>
    <xf numFmtId="0" fontId="14" fillId="3" borderId="0" xfId="10" applyFont="1" applyFill="1" applyBorder="1"/>
    <xf numFmtId="0" fontId="7" fillId="3" borderId="0" xfId="0" applyFont="1" applyFill="1" applyAlignment="1">
      <alignment vertical="center"/>
    </xf>
    <xf numFmtId="0" fontId="7" fillId="3" borderId="0" xfId="0" applyFont="1" applyFill="1"/>
    <xf numFmtId="0" fontId="7" fillId="3" borderId="0" xfId="0" applyFont="1" applyFill="1" applyBorder="1" applyAlignment="1">
      <alignment horizontal="left" vertical="center"/>
    </xf>
    <xf numFmtId="0" fontId="7" fillId="3" borderId="0" xfId="0" applyFont="1" applyFill="1" applyBorder="1"/>
    <xf numFmtId="0" fontId="7" fillId="3" borderId="1" xfId="1" applyFont="1" applyFill="1" applyBorder="1" applyAlignment="1">
      <alignment vertical="center"/>
    </xf>
    <xf numFmtId="3" fontId="7" fillId="5" borderId="1" xfId="1" applyNumberFormat="1" applyFont="1" applyFill="1" applyBorder="1" applyAlignment="1">
      <alignment horizontal="right" vertical="center"/>
    </xf>
    <xf numFmtId="166" fontId="7" fillId="3" borderId="1" xfId="3" applyNumberFormat="1" applyFont="1" applyFill="1" applyBorder="1" applyAlignment="1">
      <alignment horizontal="right" vertical="center"/>
    </xf>
    <xf numFmtId="166" fontId="7" fillId="3" borderId="1" xfId="14" applyNumberFormat="1" applyFont="1" applyFill="1" applyBorder="1" applyAlignment="1">
      <alignment horizontal="right" vertical="center"/>
    </xf>
    <xf numFmtId="166" fontId="7" fillId="3" borderId="0" xfId="3" applyNumberFormat="1" applyFont="1" applyFill="1"/>
    <xf numFmtId="0" fontId="5" fillId="4" borderId="1" xfId="1" applyFont="1" applyFill="1" applyBorder="1" applyAlignment="1">
      <alignment vertical="center"/>
    </xf>
    <xf numFmtId="3" fontId="5" fillId="4" borderId="1" xfId="1" applyNumberFormat="1" applyFont="1" applyFill="1" applyBorder="1" applyAlignment="1">
      <alignment horizontal="right" vertical="center"/>
    </xf>
    <xf numFmtId="166" fontId="5" fillId="4" borderId="1" xfId="14" applyNumberFormat="1" applyFont="1" applyFill="1" applyBorder="1" applyAlignment="1">
      <alignment horizontal="right" vertical="center"/>
    </xf>
    <xf numFmtId="166" fontId="5" fillId="7" borderId="1" xfId="14" applyNumberFormat="1" applyFont="1" applyFill="1" applyBorder="1" applyAlignment="1">
      <alignment horizontal="right" vertical="center"/>
    </xf>
    <xf numFmtId="0" fontId="7" fillId="3" borderId="1" xfId="1" applyFont="1" applyFill="1" applyBorder="1" applyAlignment="1">
      <alignment horizontal="left" vertical="center"/>
    </xf>
    <xf numFmtId="0" fontId="5" fillId="4" borderId="1" xfId="1" applyFont="1" applyFill="1" applyBorder="1" applyAlignment="1">
      <alignment horizontal="left" vertical="center"/>
    </xf>
    <xf numFmtId="166" fontId="5" fillId="7" borderId="1" xfId="3" applyNumberFormat="1" applyFont="1" applyFill="1" applyBorder="1" applyAlignment="1">
      <alignment horizontal="right" vertical="center"/>
    </xf>
    <xf numFmtId="2" fontId="7" fillId="3" borderId="1" xfId="3" applyNumberFormat="1" applyFont="1" applyFill="1" applyBorder="1" applyAlignment="1">
      <alignment horizontal="right" vertical="center"/>
    </xf>
    <xf numFmtId="2" fontId="7" fillId="3" borderId="1" xfId="1" applyNumberFormat="1" applyFont="1" applyFill="1" applyBorder="1" applyAlignment="1">
      <alignment horizontal="right" vertical="center"/>
    </xf>
    <xf numFmtId="2" fontId="5" fillId="4" borderId="1" xfId="1" applyNumberFormat="1" applyFont="1" applyFill="1" applyBorder="1" applyAlignment="1">
      <alignment horizontal="right" vertical="center"/>
    </xf>
    <xf numFmtId="166" fontId="5" fillId="4" borderId="1" xfId="3" applyNumberFormat="1" applyFont="1" applyFill="1" applyBorder="1" applyAlignment="1">
      <alignment horizontal="right" vertical="center"/>
    </xf>
    <xf numFmtId="3" fontId="5" fillId="4" borderId="1" xfId="6" applyNumberFormat="1" applyFont="1" applyFill="1" applyBorder="1" applyAlignment="1">
      <alignment horizontal="right" vertical="center"/>
    </xf>
    <xf numFmtId="2" fontId="5" fillId="4" borderId="1" xfId="6" applyNumberFormat="1" applyFont="1" applyFill="1" applyBorder="1" applyAlignment="1">
      <alignment horizontal="right" vertical="center"/>
    </xf>
    <xf numFmtId="166" fontId="5" fillId="4" borderId="1" xfId="6" applyNumberFormat="1" applyFont="1" applyFill="1" applyBorder="1" applyAlignment="1">
      <alignment horizontal="right" vertical="center"/>
    </xf>
    <xf numFmtId="3" fontId="5" fillId="7" borderId="1" xfId="6" applyNumberFormat="1" applyFont="1" applyFill="1" applyBorder="1" applyAlignment="1">
      <alignment horizontal="right" vertical="center"/>
    </xf>
    <xf numFmtId="165" fontId="5" fillId="7" borderId="1" xfId="6" applyNumberFormat="1" applyFont="1" applyFill="1" applyBorder="1" applyAlignment="1">
      <alignment horizontal="right" vertical="center"/>
    </xf>
    <xf numFmtId="2" fontId="5" fillId="7" borderId="1" xfId="6" applyNumberFormat="1" applyFont="1" applyFill="1" applyBorder="1" applyAlignment="1">
      <alignment horizontal="right" vertical="center"/>
    </xf>
    <xf numFmtId="166" fontId="5" fillId="7" borderId="1" xfId="6" applyNumberFormat="1" applyFont="1" applyFill="1" applyBorder="1" applyAlignment="1">
      <alignment horizontal="right" vertical="center"/>
    </xf>
    <xf numFmtId="0" fontId="7" fillId="3" borderId="0" xfId="0" applyFont="1" applyFill="1" applyBorder="1" applyAlignment="1">
      <alignment vertical="center"/>
    </xf>
    <xf numFmtId="0" fontId="18" fillId="3" borderId="0" xfId="0" applyFont="1" applyFill="1"/>
    <xf numFmtId="0" fontId="13" fillId="3" borderId="0" xfId="0" applyFont="1" applyFill="1" applyAlignment="1">
      <alignment horizontal="left"/>
    </xf>
    <xf numFmtId="166" fontId="7" fillId="3" borderId="1" xfId="7" applyNumberFormat="1" applyFont="1" applyFill="1" applyBorder="1" applyAlignment="1">
      <alignment horizontal="right" vertical="center"/>
    </xf>
    <xf numFmtId="168" fontId="18" fillId="3" borderId="0" xfId="27" applyNumberFormat="1" applyFont="1" applyFill="1"/>
    <xf numFmtId="0" fontId="7" fillId="3" borderId="0" xfId="0" applyFont="1" applyFill="1" applyAlignment="1"/>
    <xf numFmtId="3" fontId="7" fillId="3" borderId="0" xfId="0" applyNumberFormat="1" applyFont="1" applyFill="1" applyAlignment="1"/>
    <xf numFmtId="0" fontId="13" fillId="3" borderId="0" xfId="0" applyFont="1" applyFill="1" applyAlignment="1"/>
    <xf numFmtId="0" fontId="5" fillId="3" borderId="0" xfId="0" applyFont="1" applyFill="1" applyAlignment="1"/>
    <xf numFmtId="166" fontId="7" fillId="3" borderId="0" xfId="7" applyNumberFormat="1" applyFont="1" applyFill="1" applyAlignment="1"/>
    <xf numFmtId="166" fontId="5" fillId="4" borderId="1" xfId="1" applyNumberFormat="1" applyFont="1" applyFill="1" applyBorder="1" applyAlignment="1">
      <alignment horizontal="right" vertical="center"/>
    </xf>
    <xf numFmtId="0" fontId="5" fillId="3" borderId="1" xfId="1" applyFont="1" applyFill="1" applyBorder="1" applyAlignment="1">
      <alignment horizontal="center" vertical="center"/>
    </xf>
    <xf numFmtId="3" fontId="7" fillId="3" borderId="0" xfId="7" applyNumberFormat="1" applyFont="1" applyFill="1" applyAlignment="1"/>
    <xf numFmtId="0" fontId="54" fillId="3" borderId="0" xfId="0" applyFont="1" applyFill="1" applyAlignment="1"/>
    <xf numFmtId="0" fontId="62" fillId="3" borderId="0" xfId="0" applyFont="1" applyFill="1" applyAlignment="1"/>
    <xf numFmtId="0" fontId="7" fillId="3" borderId="0" xfId="17" applyFont="1" applyFill="1" applyAlignment="1"/>
    <xf numFmtId="3" fontId="7" fillId="3" borderId="0" xfId="17" applyNumberFormat="1" applyFont="1" applyFill="1" applyAlignment="1"/>
    <xf numFmtId="0" fontId="7" fillId="3" borderId="0" xfId="16" applyFont="1" applyFill="1" applyBorder="1" applyAlignment="1">
      <alignment vertical="center"/>
    </xf>
    <xf numFmtId="3" fontId="7" fillId="3" borderId="0" xfId="16" applyNumberFormat="1" applyFont="1" applyFill="1" applyBorder="1" applyAlignment="1">
      <alignment vertical="center"/>
    </xf>
    <xf numFmtId="0" fontId="7" fillId="3" borderId="0" xfId="18" applyFont="1" applyFill="1" applyAlignment="1"/>
    <xf numFmtId="0" fontId="18" fillId="3" borderId="0" xfId="0" applyFont="1" applyFill="1" applyAlignment="1"/>
    <xf numFmtId="0" fontId="55" fillId="3" borderId="0" xfId="0" applyFont="1" applyFill="1"/>
    <xf numFmtId="0" fontId="13" fillId="3" borderId="0" xfId="0" applyFont="1" applyFill="1"/>
    <xf numFmtId="0" fontId="5" fillId="3" borderId="0" xfId="0" applyFont="1" applyFill="1"/>
    <xf numFmtId="166" fontId="7" fillId="3" borderId="0" xfId="7" applyNumberFormat="1" applyFont="1" applyFill="1"/>
    <xf numFmtId="10" fontId="7" fillId="3" borderId="0" xfId="7" applyNumberFormat="1" applyFont="1" applyFill="1"/>
    <xf numFmtId="0" fontId="7" fillId="3" borderId="1" xfId="1" applyFont="1" applyFill="1" applyBorder="1" applyAlignment="1">
      <alignment horizontal="center" vertical="center"/>
    </xf>
    <xf numFmtId="3" fontId="7" fillId="3" borderId="0" xfId="7" applyNumberFormat="1" applyFont="1" applyFill="1"/>
    <xf numFmtId="3" fontId="7" fillId="3" borderId="0" xfId="0" applyNumberFormat="1" applyFont="1" applyFill="1"/>
    <xf numFmtId="0" fontId="7" fillId="3" borderId="0" xfId="0" applyFont="1" applyFill="1" applyAlignment="1">
      <alignment horizontal="center"/>
    </xf>
    <xf numFmtId="3" fontId="7" fillId="3" borderId="1" xfId="1" applyNumberFormat="1" applyFont="1" applyFill="1" applyBorder="1" applyAlignment="1">
      <alignment horizontal="right" vertical="center" wrapText="1"/>
    </xf>
    <xf numFmtId="166" fontId="7" fillId="3" borderId="1" xfId="1" applyNumberFormat="1" applyFont="1" applyFill="1" applyBorder="1" applyAlignment="1">
      <alignment horizontal="right" vertical="center" wrapText="1"/>
    </xf>
    <xf numFmtId="166" fontId="7" fillId="3" borderId="1" xfId="1" applyNumberFormat="1" applyFont="1" applyFill="1" applyBorder="1" applyAlignment="1">
      <alignment vertical="center" wrapText="1"/>
    </xf>
    <xf numFmtId="0" fontId="5" fillId="7" borderId="1" xfId="1" applyFont="1" applyFill="1" applyBorder="1" applyAlignment="1">
      <alignment vertical="center" wrapText="1"/>
    </xf>
    <xf numFmtId="3" fontId="5" fillId="7" borderId="1" xfId="1" applyNumberFormat="1" applyFont="1" applyFill="1" applyBorder="1" applyAlignment="1">
      <alignment horizontal="right" vertical="center" wrapText="1"/>
    </xf>
    <xf numFmtId="166" fontId="5" fillId="7" borderId="1" xfId="1" applyNumberFormat="1" applyFont="1" applyFill="1" applyBorder="1" applyAlignment="1">
      <alignment vertical="center" wrapText="1"/>
    </xf>
    <xf numFmtId="0" fontId="18" fillId="3" borderId="0" xfId="0" applyFont="1" applyFill="1" applyAlignment="1">
      <alignment horizontal="center"/>
    </xf>
    <xf numFmtId="0" fontId="42" fillId="3" borderId="0" xfId="0" applyFont="1" applyFill="1"/>
    <xf numFmtId="166" fontId="7" fillId="3" borderId="1" xfId="7" applyNumberFormat="1" applyFont="1" applyFill="1" applyBorder="1" applyAlignment="1">
      <alignment horizontal="right" vertical="center" wrapText="1"/>
    </xf>
    <xf numFmtId="166" fontId="5" fillId="4"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7" fillId="3" borderId="0" xfId="0" applyFont="1" applyFill="1" applyAlignment="1">
      <alignment horizontal="left" vertical="center"/>
    </xf>
    <xf numFmtId="166" fontId="7" fillId="3" borderId="1" xfId="7" applyNumberFormat="1" applyFont="1" applyFill="1" applyBorder="1"/>
    <xf numFmtId="0" fontId="5" fillId="3" borderId="3" xfId="1" applyFont="1" applyFill="1" applyBorder="1" applyAlignment="1">
      <alignment horizontal="center" vertical="center"/>
    </xf>
    <xf numFmtId="0" fontId="7" fillId="3" borderId="3" xfId="1" applyFont="1" applyFill="1" applyBorder="1" applyAlignment="1">
      <alignment horizontal="left" vertical="center"/>
    </xf>
    <xf numFmtId="0" fontId="7" fillId="3" borderId="4" xfId="1" applyFont="1" applyFill="1" applyBorder="1" applyAlignment="1">
      <alignment vertical="center"/>
    </xf>
    <xf numFmtId="3" fontId="7" fillId="3" borderId="1" xfId="6" applyNumberFormat="1" applyFont="1" applyFill="1" applyBorder="1" applyAlignment="1">
      <alignment horizontal="right" vertical="center"/>
    </xf>
    <xf numFmtId="3" fontId="7" fillId="5" borderId="1" xfId="6" applyNumberFormat="1" applyFont="1" applyFill="1" applyBorder="1" applyAlignment="1">
      <alignment horizontal="right" vertical="center"/>
    </xf>
    <xf numFmtId="166" fontId="7" fillId="3" borderId="1" xfId="6" applyNumberFormat="1" applyFont="1" applyFill="1" applyBorder="1" applyAlignment="1">
      <alignment horizontal="right" vertical="center"/>
    </xf>
    <xf numFmtId="0" fontId="7" fillId="3" borderId="0" xfId="6" applyFont="1" applyFill="1" applyAlignment="1">
      <alignment horizontal="left"/>
    </xf>
    <xf numFmtId="0" fontId="15" fillId="3" borderId="0" xfId="6" applyFont="1" applyFill="1" applyAlignment="1">
      <alignment horizontal="left"/>
    </xf>
    <xf numFmtId="165" fontId="7" fillId="3" borderId="1" xfId="6" applyNumberFormat="1" applyFont="1" applyFill="1" applyBorder="1" applyAlignment="1">
      <alignment horizontal="right" vertical="center"/>
    </xf>
    <xf numFmtId="165" fontId="7" fillId="5" borderId="1" xfId="6" applyNumberFormat="1" applyFont="1" applyFill="1" applyBorder="1" applyAlignment="1">
      <alignment horizontal="right" vertical="center"/>
    </xf>
    <xf numFmtId="0" fontId="7" fillId="3" borderId="0" xfId="9" applyFont="1" applyFill="1" applyAlignment="1">
      <alignment horizontal="center" vertical="center" wrapText="1"/>
    </xf>
    <xf numFmtId="0" fontId="32" fillId="3" borderId="0" xfId="6" applyFont="1" applyFill="1"/>
    <xf numFmtId="0" fontId="3" fillId="3" borderId="0" xfId="6" applyFont="1" applyFill="1"/>
    <xf numFmtId="0" fontId="7" fillId="3" borderId="1" xfId="6" applyFont="1" applyFill="1" applyBorder="1" applyAlignment="1">
      <alignment horizontal="left" vertical="center" wrapText="1"/>
    </xf>
    <xf numFmtId="0" fontId="6" fillId="3" borderId="0" xfId="9" applyFill="1" applyAlignment="1">
      <alignment horizontal="center" vertical="center" wrapText="1"/>
    </xf>
    <xf numFmtId="0" fontId="5" fillId="7" borderId="1" xfId="6" applyFont="1" applyFill="1" applyBorder="1" applyAlignment="1">
      <alignment horizontal="left" vertical="center" wrapText="1"/>
    </xf>
    <xf numFmtId="0" fontId="18" fillId="3" borderId="0" xfId="28" applyFont="1" applyFill="1"/>
    <xf numFmtId="3" fontId="26" fillId="3" borderId="0" xfId="9" applyNumberFormat="1" applyFont="1" applyFill="1" applyBorder="1"/>
    <xf numFmtId="0" fontId="15" fillId="3" borderId="0" xfId="28" applyFont="1" applyFill="1"/>
    <xf numFmtId="0" fontId="7" fillId="3" borderId="0" xfId="28" applyFont="1" applyFill="1"/>
    <xf numFmtId="0" fontId="5" fillId="2" borderId="1" xfId="28" applyFont="1" applyFill="1" applyBorder="1" applyAlignment="1">
      <alignment horizontal="center" vertical="center" wrapText="1"/>
    </xf>
    <xf numFmtId="0" fontId="7" fillId="3" borderId="1" xfId="28" applyFont="1" applyFill="1" applyBorder="1" applyAlignment="1">
      <alignment vertical="center" wrapText="1"/>
    </xf>
    <xf numFmtId="165" fontId="7" fillId="3" borderId="1" xfId="28" applyNumberFormat="1" applyFont="1" applyFill="1" applyBorder="1" applyAlignment="1">
      <alignment horizontal="right" vertical="center"/>
    </xf>
    <xf numFmtId="165" fontId="7" fillId="5" borderId="1" xfId="28" applyNumberFormat="1" applyFont="1" applyFill="1" applyBorder="1" applyAlignment="1">
      <alignment horizontal="right" vertical="center"/>
    </xf>
    <xf numFmtId="165" fontId="7" fillId="3" borderId="1" xfId="28" applyNumberFormat="1" applyFont="1" applyFill="1" applyBorder="1" applyAlignment="1">
      <alignment vertical="center"/>
    </xf>
    <xf numFmtId="166" fontId="7" fillId="3" borderId="1" xfId="28" applyNumberFormat="1" applyFont="1" applyFill="1" applyBorder="1" applyAlignment="1">
      <alignment horizontal="right" vertical="center"/>
    </xf>
    <xf numFmtId="0" fontId="5" fillId="7" borderId="1" xfId="28" applyFont="1" applyFill="1" applyBorder="1" applyAlignment="1">
      <alignment vertical="center" wrapText="1"/>
    </xf>
    <xf numFmtId="165" fontId="5" fillId="7" borderId="1" xfId="28" applyNumberFormat="1" applyFont="1" applyFill="1" applyBorder="1" applyAlignment="1">
      <alignment horizontal="right" vertical="center"/>
    </xf>
    <xf numFmtId="165" fontId="5" fillId="7" borderId="1" xfId="28" applyNumberFormat="1" applyFont="1" applyFill="1" applyBorder="1" applyAlignment="1">
      <alignment vertical="center"/>
    </xf>
    <xf numFmtId="166" fontId="5" fillId="7" borderId="1" xfId="28" applyNumberFormat="1" applyFont="1" applyFill="1" applyBorder="1" applyAlignment="1">
      <alignment horizontal="right" vertical="center"/>
    </xf>
    <xf numFmtId="0" fontId="5" fillId="3" borderId="0" xfId="1" applyFont="1" applyFill="1" applyAlignment="1">
      <alignment horizontal="left"/>
    </xf>
    <xf numFmtId="3" fontId="7" fillId="3" borderId="1" xfId="29" applyNumberFormat="1" applyFont="1" applyFill="1" applyBorder="1" applyAlignment="1">
      <alignment horizontal="right" vertical="center"/>
    </xf>
    <xf numFmtId="3" fontId="7" fillId="5" borderId="1" xfId="29" applyNumberFormat="1" applyFont="1" applyFill="1" applyBorder="1" applyAlignment="1">
      <alignment horizontal="right" vertical="center"/>
    </xf>
    <xf numFmtId="166" fontId="7" fillId="3" borderId="1" xfId="29" applyNumberFormat="1" applyFont="1" applyFill="1" applyBorder="1" applyAlignment="1">
      <alignment horizontal="right" vertical="center"/>
    </xf>
    <xf numFmtId="3" fontId="5" fillId="7" borderId="1" xfId="29" applyNumberFormat="1" applyFont="1" applyFill="1" applyBorder="1" applyAlignment="1">
      <alignment horizontal="right" vertical="center"/>
    </xf>
    <xf numFmtId="166" fontId="5" fillId="7" borderId="1" xfId="29" applyNumberFormat="1" applyFont="1" applyFill="1" applyBorder="1" applyAlignment="1">
      <alignment horizontal="right" vertical="center"/>
    </xf>
    <xf numFmtId="0" fontId="18" fillId="3" borderId="0" xfId="1" applyFont="1" applyFill="1"/>
    <xf numFmtId="168" fontId="18" fillId="3" borderId="0" xfId="30" applyNumberFormat="1" applyFont="1" applyFill="1"/>
    <xf numFmtId="0" fontId="52" fillId="3" borderId="0" xfId="1" applyFont="1" applyFill="1"/>
    <xf numFmtId="0" fontId="56" fillId="3" borderId="0" xfId="1" applyFont="1" applyFill="1"/>
    <xf numFmtId="0" fontId="17" fillId="3" borderId="0" xfId="1" applyFont="1" applyFill="1"/>
    <xf numFmtId="0" fontId="56" fillId="3" borderId="1" xfId="29" applyFont="1" applyFill="1" applyBorder="1" applyAlignment="1">
      <alignment vertical="center" wrapText="1"/>
    </xf>
    <xf numFmtId="3" fontId="56" fillId="3" borderId="1" xfId="29" applyNumberFormat="1" applyFont="1" applyFill="1" applyBorder="1" applyAlignment="1">
      <alignment horizontal="right" vertical="center"/>
    </xf>
    <xf numFmtId="3" fontId="56" fillId="5" borderId="1" xfId="29" applyNumberFormat="1" applyFont="1" applyFill="1" applyBorder="1" applyAlignment="1">
      <alignment horizontal="right" vertical="center"/>
    </xf>
    <xf numFmtId="166" fontId="56" fillId="3" borderId="1" xfId="29" applyNumberFormat="1" applyFont="1" applyFill="1" applyBorder="1" applyAlignment="1">
      <alignment horizontal="right" vertical="center" wrapText="1"/>
    </xf>
    <xf numFmtId="166" fontId="56" fillId="3" borderId="1" xfId="29" applyNumberFormat="1" applyFont="1" applyFill="1" applyBorder="1" applyAlignment="1">
      <alignment vertical="center" wrapText="1"/>
    </xf>
    <xf numFmtId="0" fontId="55" fillId="7" borderId="1" xfId="29" applyFont="1" applyFill="1" applyBorder="1" applyAlignment="1">
      <alignment vertical="center" wrapText="1"/>
    </xf>
    <xf numFmtId="3" fontId="55" fillId="7" borderId="1" xfId="29" applyNumberFormat="1" applyFont="1" applyFill="1" applyBorder="1" applyAlignment="1">
      <alignment horizontal="right" vertical="center"/>
    </xf>
    <xf numFmtId="166" fontId="55" fillId="7" borderId="1" xfId="29" applyNumberFormat="1" applyFont="1" applyFill="1" applyBorder="1" applyAlignment="1">
      <alignment horizontal="right" vertical="center" wrapText="1"/>
    </xf>
    <xf numFmtId="166" fontId="55" fillId="7" borderId="1" xfId="29" applyNumberFormat="1" applyFont="1" applyFill="1" applyBorder="1" applyAlignment="1">
      <alignment vertical="center" wrapText="1"/>
    </xf>
    <xf numFmtId="3" fontId="1" fillId="3" borderId="0" xfId="1" applyNumberFormat="1" applyFill="1"/>
    <xf numFmtId="0" fontId="4" fillId="3" borderId="0" xfId="1" applyFont="1" applyFill="1"/>
    <xf numFmtId="0" fontId="48" fillId="3" borderId="0" xfId="1" applyFont="1" applyFill="1"/>
    <xf numFmtId="0" fontId="58" fillId="3" borderId="0" xfId="1" applyFont="1" applyFill="1"/>
    <xf numFmtId="0" fontId="7" fillId="3" borderId="0" xfId="1" applyFont="1" applyFill="1" applyAlignment="1">
      <alignment vertical="center"/>
    </xf>
    <xf numFmtId="0" fontId="13" fillId="3" borderId="0" xfId="1" applyFont="1" applyFill="1" applyAlignment="1">
      <alignment horizontal="left" vertical="center"/>
    </xf>
    <xf numFmtId="0" fontId="5" fillId="3" borderId="0" xfId="1" applyFont="1" applyFill="1" applyAlignment="1">
      <alignment horizontal="left" vertical="center"/>
    </xf>
    <xf numFmtId="0" fontId="45" fillId="3" borderId="0" xfId="1" applyFont="1" applyFill="1" applyAlignment="1">
      <alignment horizontal="left" vertical="center"/>
    </xf>
    <xf numFmtId="0" fontId="5" fillId="4" borderId="1" xfId="9" applyFont="1" applyFill="1" applyBorder="1" applyAlignment="1">
      <alignment horizontal="center" vertical="center" wrapText="1"/>
    </xf>
    <xf numFmtId="0" fontId="5" fillId="8" borderId="1" xfId="9"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0" fontId="7" fillId="3" borderId="1" xfId="9" applyFont="1" applyFill="1" applyBorder="1" applyAlignment="1">
      <alignment horizontal="left" vertical="center" wrapText="1"/>
    </xf>
    <xf numFmtId="3" fontId="7" fillId="3" borderId="1" xfId="9" applyNumberFormat="1" applyFont="1" applyFill="1" applyBorder="1" applyAlignment="1">
      <alignment horizontal="right" vertical="center"/>
    </xf>
    <xf numFmtId="3" fontId="7" fillId="5" borderId="1" xfId="9" applyNumberFormat="1" applyFont="1" applyFill="1" applyBorder="1" applyAlignment="1">
      <alignment horizontal="right" vertical="center"/>
    </xf>
    <xf numFmtId="3" fontId="7" fillId="3" borderId="0" xfId="9" applyNumberFormat="1" applyFont="1" applyFill="1" applyAlignment="1">
      <alignment horizontal="right" vertical="center"/>
    </xf>
    <xf numFmtId="166" fontId="7" fillId="3" borderId="0" xfId="3" applyNumberFormat="1" applyFont="1" applyFill="1" applyAlignment="1">
      <alignment vertical="center"/>
    </xf>
    <xf numFmtId="3" fontId="5" fillId="4" borderId="1" xfId="9" applyNumberFormat="1" applyFont="1" applyFill="1" applyBorder="1" applyAlignment="1">
      <alignment horizontal="right" vertical="center"/>
    </xf>
    <xf numFmtId="3" fontId="5" fillId="3" borderId="0" xfId="9" applyNumberFormat="1" applyFont="1" applyFill="1" applyAlignment="1">
      <alignment horizontal="right" vertical="center"/>
    </xf>
    <xf numFmtId="3" fontId="5" fillId="7" borderId="1" xfId="9" applyNumberFormat="1" applyFont="1" applyFill="1" applyBorder="1" applyAlignment="1">
      <alignment horizontal="right" vertical="center"/>
    </xf>
    <xf numFmtId="0" fontId="7" fillId="3" borderId="1" xfId="9" applyFont="1" applyFill="1" applyBorder="1" applyAlignment="1">
      <alignment vertical="center" wrapText="1"/>
    </xf>
    <xf numFmtId="165" fontId="7" fillId="3" borderId="1" xfId="9" applyNumberFormat="1" applyFont="1" applyFill="1" applyBorder="1" applyAlignment="1">
      <alignment horizontal="right" vertical="center"/>
    </xf>
    <xf numFmtId="165" fontId="7" fillId="5" borderId="1" xfId="9" applyNumberFormat="1" applyFont="1" applyFill="1" applyBorder="1" applyAlignment="1">
      <alignment horizontal="right" vertical="center"/>
    </xf>
    <xf numFmtId="166" fontId="7" fillId="3" borderId="1" xfId="9" applyNumberFormat="1" applyFont="1" applyFill="1" applyBorder="1" applyAlignment="1">
      <alignment horizontal="right" vertical="center"/>
    </xf>
    <xf numFmtId="165" fontId="5" fillId="4" borderId="1" xfId="9" applyNumberFormat="1" applyFont="1" applyFill="1" applyBorder="1" applyAlignment="1">
      <alignment horizontal="right" vertical="center"/>
    </xf>
    <xf numFmtId="166" fontId="5" fillId="4" borderId="1" xfId="9" applyNumberFormat="1" applyFont="1" applyFill="1" applyBorder="1" applyAlignment="1">
      <alignment horizontal="right" vertical="center"/>
    </xf>
    <xf numFmtId="165" fontId="5" fillId="7" borderId="1" xfId="9" applyNumberFormat="1" applyFont="1" applyFill="1" applyBorder="1" applyAlignment="1">
      <alignment horizontal="right" vertical="center"/>
    </xf>
    <xf numFmtId="166" fontId="7" fillId="7" borderId="1" xfId="9" applyNumberFormat="1" applyFont="1" applyFill="1" applyBorder="1" applyAlignment="1">
      <alignment horizontal="right" vertical="center"/>
    </xf>
    <xf numFmtId="166" fontId="5" fillId="7" borderId="1" xfId="9" applyNumberFormat="1" applyFont="1" applyFill="1" applyBorder="1" applyAlignment="1">
      <alignment horizontal="right" vertical="center"/>
    </xf>
    <xf numFmtId="0" fontId="7" fillId="3" borderId="1" xfId="19" applyFont="1" applyFill="1" applyBorder="1" applyAlignment="1">
      <alignment horizontal="left" vertical="center" wrapText="1"/>
    </xf>
    <xf numFmtId="165" fontId="7" fillId="3" borderId="1" xfId="19" applyNumberFormat="1" applyFont="1" applyFill="1" applyBorder="1" applyAlignment="1">
      <alignment horizontal="right" vertical="center"/>
    </xf>
    <xf numFmtId="165" fontId="7" fillId="5" borderId="1" xfId="19" applyNumberFormat="1" applyFont="1" applyFill="1" applyBorder="1" applyAlignment="1">
      <alignment horizontal="right" vertical="center"/>
    </xf>
    <xf numFmtId="166" fontId="7" fillId="3" borderId="1" xfId="19" applyNumberFormat="1" applyFont="1" applyFill="1" applyBorder="1" applyAlignment="1">
      <alignment horizontal="right" vertical="center"/>
    </xf>
    <xf numFmtId="0" fontId="5" fillId="7" borderId="1" xfId="19" applyFont="1" applyFill="1" applyBorder="1" applyAlignment="1">
      <alignment vertical="center"/>
    </xf>
    <xf numFmtId="165" fontId="5" fillId="7" borderId="1" xfId="19" applyNumberFormat="1" applyFont="1" applyFill="1" applyBorder="1" applyAlignment="1">
      <alignment horizontal="right" vertical="center"/>
    </xf>
    <xf numFmtId="166" fontId="5" fillId="7" borderId="1" xfId="19" applyNumberFormat="1" applyFont="1" applyFill="1" applyBorder="1" applyAlignment="1">
      <alignment horizontal="right" vertical="center"/>
    </xf>
    <xf numFmtId="0" fontId="15" fillId="3" borderId="0" xfId="1" applyFont="1" applyFill="1" applyAlignment="1">
      <alignment horizontal="left" vertical="center"/>
    </xf>
    <xf numFmtId="0" fontId="5" fillId="4" borderId="1" xfId="0" applyFont="1" applyFill="1" applyBorder="1" applyAlignment="1">
      <alignment horizontal="center" vertical="center"/>
    </xf>
    <xf numFmtId="168" fontId="7" fillId="3" borderId="1" xfId="20" applyNumberFormat="1" applyFont="1" applyFill="1" applyBorder="1" applyAlignment="1">
      <alignment horizontal="right" vertical="center"/>
    </xf>
    <xf numFmtId="168" fontId="7" fillId="5" borderId="1" xfId="20" applyNumberFormat="1" applyFont="1" applyFill="1" applyBorder="1" applyAlignment="1">
      <alignment horizontal="right" vertical="center"/>
    </xf>
    <xf numFmtId="1" fontId="7" fillId="5" borderId="1" xfId="20" applyNumberFormat="1" applyFont="1" applyFill="1" applyBorder="1" applyAlignment="1">
      <alignment horizontal="right" vertical="center"/>
    </xf>
    <xf numFmtId="168" fontId="5" fillId="4" borderId="1" xfId="20" applyNumberFormat="1" applyFont="1" applyFill="1" applyBorder="1" applyAlignment="1">
      <alignment horizontal="right" vertical="center"/>
    </xf>
    <xf numFmtId="1" fontId="7" fillId="3" borderId="1" xfId="20" applyNumberFormat="1" applyFont="1" applyFill="1" applyBorder="1" applyAlignment="1">
      <alignment horizontal="right" vertical="center"/>
    </xf>
    <xf numFmtId="168" fontId="5" fillId="7" borderId="1" xfId="20" applyNumberFormat="1" applyFont="1" applyFill="1" applyBorder="1" applyAlignment="1">
      <alignment horizontal="right" vertical="center"/>
    </xf>
    <xf numFmtId="0" fontId="54" fillId="3" borderId="0" xfId="0" applyFont="1" applyFill="1" applyBorder="1" applyAlignment="1">
      <alignment vertical="center" wrapText="1"/>
    </xf>
    <xf numFmtId="0" fontId="54" fillId="3" borderId="0" xfId="1" applyFont="1" applyFill="1" applyAlignment="1">
      <alignment vertical="center"/>
    </xf>
    <xf numFmtId="0" fontId="62" fillId="3" borderId="0" xfId="0" applyFont="1" applyFill="1" applyAlignment="1">
      <alignment vertical="center"/>
    </xf>
    <xf numFmtId="0" fontId="7" fillId="3" borderId="1" xfId="0" applyFont="1" applyFill="1" applyBorder="1" applyAlignment="1">
      <alignment vertical="center"/>
    </xf>
    <xf numFmtId="3" fontId="7" fillId="3" borderId="1" xfId="0" applyNumberFormat="1" applyFont="1" applyFill="1" applyBorder="1" applyAlignment="1">
      <alignment horizontal="right" vertical="center"/>
    </xf>
    <xf numFmtId="3" fontId="7" fillId="5" borderId="1" xfId="2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166" fontId="7" fillId="3" borderId="1" xfId="21" applyNumberFormat="1" applyFont="1" applyFill="1" applyBorder="1" applyAlignment="1">
      <alignment horizontal="right" vertical="center"/>
    </xf>
    <xf numFmtId="10" fontId="7" fillId="3" borderId="0" xfId="3" applyNumberFormat="1" applyFont="1" applyFill="1" applyAlignment="1">
      <alignment vertical="center"/>
    </xf>
    <xf numFmtId="165" fontId="7" fillId="3" borderId="1" xfId="0" applyNumberFormat="1" applyFont="1" applyFill="1" applyBorder="1" applyAlignment="1">
      <alignment horizontal="right" vertical="center"/>
    </xf>
    <xf numFmtId="165" fontId="7" fillId="5" borderId="1" xfId="0" applyNumberFormat="1" applyFont="1" applyFill="1" applyBorder="1" applyAlignment="1">
      <alignment horizontal="right" vertical="center"/>
    </xf>
    <xf numFmtId="166" fontId="54" fillId="3" borderId="0" xfId="3" applyNumberFormat="1" applyFont="1" applyFill="1" applyAlignment="1">
      <alignment vertical="center"/>
    </xf>
    <xf numFmtId="0" fontId="18" fillId="3" borderId="0" xfId="1" applyFont="1" applyFill="1" applyAlignment="1">
      <alignment horizontal="left" vertical="center"/>
    </xf>
    <xf numFmtId="0" fontId="7" fillId="3" borderId="0" xfId="1" applyFont="1" applyFill="1" applyAlignment="1">
      <alignment horizontal="left" vertical="center"/>
    </xf>
    <xf numFmtId="3" fontId="7" fillId="3" borderId="1" xfId="9" applyNumberFormat="1" applyFont="1" applyFill="1" applyBorder="1" applyAlignment="1">
      <alignment vertical="center"/>
    </xf>
    <xf numFmtId="3" fontId="7" fillId="5" borderId="1" xfId="9" applyNumberFormat="1" applyFont="1" applyFill="1" applyBorder="1" applyAlignment="1">
      <alignment vertical="center"/>
    </xf>
    <xf numFmtId="166" fontId="7" fillId="3" borderId="1" xfId="1" applyNumberFormat="1" applyFont="1" applyFill="1" applyBorder="1" applyAlignment="1">
      <alignment vertical="center"/>
    </xf>
    <xf numFmtId="3" fontId="5" fillId="4" borderId="1" xfId="9" applyNumberFormat="1" applyFont="1" applyFill="1" applyBorder="1" applyAlignment="1">
      <alignment vertical="center"/>
    </xf>
    <xf numFmtId="166" fontId="5" fillId="4" borderId="1" xfId="1" applyNumberFormat="1" applyFont="1" applyFill="1" applyBorder="1" applyAlignment="1">
      <alignment vertical="center"/>
    </xf>
    <xf numFmtId="3" fontId="5" fillId="7" borderId="1" xfId="9" applyNumberFormat="1" applyFont="1" applyFill="1" applyBorder="1" applyAlignment="1">
      <alignment vertical="center"/>
    </xf>
    <xf numFmtId="166" fontId="5" fillId="7" borderId="1" xfId="1" applyNumberFormat="1" applyFont="1" applyFill="1" applyBorder="1" applyAlignment="1">
      <alignment vertical="center"/>
    </xf>
    <xf numFmtId="0" fontId="7" fillId="3" borderId="0" xfId="1" applyFont="1" applyFill="1" applyBorder="1" applyAlignment="1">
      <alignment horizontal="left" vertical="center" wrapText="1"/>
    </xf>
    <xf numFmtId="165" fontId="5" fillId="7" borderId="4" xfId="9" applyNumberFormat="1" applyFont="1" applyFill="1" applyBorder="1" applyAlignment="1">
      <alignment horizontal="right" vertical="center"/>
    </xf>
    <xf numFmtId="166" fontId="7" fillId="7" borderId="4" xfId="9" applyNumberFormat="1" applyFont="1" applyFill="1" applyBorder="1" applyAlignment="1">
      <alignment horizontal="right" vertical="center"/>
    </xf>
    <xf numFmtId="166" fontId="5" fillId="7" borderId="4" xfId="9" applyNumberFormat="1" applyFont="1" applyFill="1" applyBorder="1" applyAlignment="1">
      <alignment horizontal="right" vertical="center"/>
    </xf>
    <xf numFmtId="0" fontId="7" fillId="3" borderId="0" xfId="9" applyFont="1" applyFill="1" applyAlignment="1">
      <alignment horizontal="left" vertical="center"/>
    </xf>
    <xf numFmtId="165" fontId="7" fillId="3" borderId="1" xfId="19" applyNumberFormat="1" applyFont="1" applyFill="1" applyBorder="1" applyAlignment="1">
      <alignment vertical="center"/>
    </xf>
    <xf numFmtId="165" fontId="7" fillId="5" borderId="1" xfId="19" applyNumberFormat="1" applyFont="1" applyFill="1" applyBorder="1" applyAlignment="1">
      <alignment vertical="center"/>
    </xf>
    <xf numFmtId="166" fontId="7" fillId="3" borderId="1" xfId="19" applyNumberFormat="1" applyFont="1" applyFill="1" applyBorder="1" applyAlignment="1">
      <alignment vertical="center"/>
    </xf>
    <xf numFmtId="165" fontId="5" fillId="7" borderId="1" xfId="19" applyNumberFormat="1" applyFont="1" applyFill="1" applyBorder="1" applyAlignment="1">
      <alignment vertical="center"/>
    </xf>
    <xf numFmtId="166" fontId="5" fillId="7" borderId="1" xfId="19" applyNumberFormat="1" applyFont="1" applyFill="1" applyBorder="1" applyAlignment="1">
      <alignment vertical="center"/>
    </xf>
    <xf numFmtId="0" fontId="5" fillId="3" borderId="1" xfId="0" applyFont="1" applyFill="1" applyBorder="1" applyAlignment="1">
      <alignment horizontal="left" vertical="center"/>
    </xf>
    <xf numFmtId="3" fontId="7" fillId="3" borderId="1" xfId="19" applyNumberFormat="1" applyFont="1" applyFill="1" applyBorder="1" applyAlignment="1">
      <alignment vertical="center"/>
    </xf>
    <xf numFmtId="3" fontId="7" fillId="5" borderId="1" xfId="19" applyNumberFormat="1" applyFont="1" applyFill="1" applyBorder="1" applyAlignment="1">
      <alignment vertical="center"/>
    </xf>
    <xf numFmtId="3" fontId="5" fillId="7" borderId="1" xfId="19" applyNumberFormat="1" applyFont="1" applyFill="1" applyBorder="1" applyAlignment="1">
      <alignment vertical="center"/>
    </xf>
    <xf numFmtId="0" fontId="7" fillId="3" borderId="44" xfId="0" applyFont="1" applyFill="1" applyBorder="1" applyAlignment="1">
      <alignment vertical="center"/>
    </xf>
    <xf numFmtId="0" fontId="7" fillId="3" borderId="45" xfId="0" applyFont="1" applyFill="1"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3" fontId="7" fillId="3" borderId="1" xfId="20" applyNumberFormat="1" applyFont="1" applyFill="1" applyBorder="1" applyAlignment="1">
      <alignment horizontal="right" vertical="center"/>
    </xf>
    <xf numFmtId="166" fontId="7" fillId="3" borderId="1" xfId="0" applyNumberFormat="1" applyFont="1" applyFill="1" applyBorder="1" applyAlignment="1">
      <alignment horizontal="right" vertical="center"/>
    </xf>
    <xf numFmtId="166" fontId="18" fillId="3" borderId="0" xfId="3" applyNumberFormat="1" applyFont="1" applyFill="1" applyAlignment="1">
      <alignment vertical="center"/>
    </xf>
    <xf numFmtId="168" fontId="18" fillId="3" borderId="0" xfId="15" applyNumberFormat="1" applyFont="1" applyFill="1" applyAlignment="1">
      <alignment vertical="center"/>
    </xf>
    <xf numFmtId="0" fontId="34" fillId="3" borderId="0" xfId="5" applyFont="1" applyFill="1"/>
    <xf numFmtId="0" fontId="48" fillId="3" borderId="0" xfId="5" applyFont="1" applyFill="1"/>
    <xf numFmtId="0" fontId="58" fillId="3" borderId="0" xfId="5" applyFont="1" applyFill="1"/>
    <xf numFmtId="0" fontId="7" fillId="3" borderId="0" xfId="5" applyFont="1" applyFill="1" applyAlignment="1">
      <alignment vertical="center"/>
    </xf>
    <xf numFmtId="0" fontId="13" fillId="3" borderId="0" xfId="5" applyFont="1" applyFill="1" applyAlignment="1">
      <alignment horizontal="left" vertical="center"/>
    </xf>
    <xf numFmtId="0" fontId="5" fillId="3" borderId="0" xfId="5" applyFont="1" applyFill="1" applyAlignment="1">
      <alignment horizontal="left" vertical="center"/>
    </xf>
    <xf numFmtId="0" fontId="45" fillId="3" borderId="0" xfId="5" applyFont="1" applyFill="1" applyAlignment="1">
      <alignment horizontal="left" vertical="center"/>
    </xf>
    <xf numFmtId="166" fontId="5" fillId="4" borderId="1" xfId="5" applyNumberFormat="1" applyFont="1" applyFill="1" applyBorder="1" applyAlignment="1">
      <alignment horizontal="center" vertical="center" wrapText="1"/>
    </xf>
    <xf numFmtId="0" fontId="7" fillId="3" borderId="1" xfId="9" applyFont="1" applyFill="1" applyBorder="1" applyAlignment="1">
      <alignment horizontal="center" vertical="center" wrapText="1"/>
    </xf>
    <xf numFmtId="166" fontId="7" fillId="3" borderId="1" xfId="5" applyNumberFormat="1" applyFont="1" applyFill="1" applyBorder="1" applyAlignment="1">
      <alignment horizontal="right" vertical="center"/>
    </xf>
    <xf numFmtId="166" fontId="5" fillId="4" borderId="1" xfId="5" applyNumberFormat="1" applyFont="1" applyFill="1" applyBorder="1" applyAlignment="1">
      <alignment horizontal="right" vertical="center"/>
    </xf>
    <xf numFmtId="166" fontId="5" fillId="7" borderId="1" xfId="5" applyNumberFormat="1" applyFont="1" applyFill="1" applyBorder="1" applyAlignment="1">
      <alignment horizontal="right" vertical="center"/>
    </xf>
    <xf numFmtId="0" fontId="7" fillId="3" borderId="0" xfId="5" applyFont="1" applyFill="1" applyBorder="1" applyAlignment="1">
      <alignment horizontal="left" vertical="center" wrapText="1"/>
    </xf>
    <xf numFmtId="0" fontId="38" fillId="3" borderId="0" xfId="11" applyFont="1" applyFill="1" applyBorder="1" applyAlignment="1">
      <alignment vertical="center" wrapText="1"/>
    </xf>
    <xf numFmtId="0" fontId="7" fillId="3" borderId="0" xfId="31" applyFont="1" applyFill="1" applyAlignment="1">
      <alignment vertical="center"/>
    </xf>
    <xf numFmtId="0" fontId="13" fillId="3" borderId="0" xfId="31" applyFont="1" applyFill="1" applyAlignment="1">
      <alignment vertical="center"/>
    </xf>
    <xf numFmtId="0" fontId="5" fillId="3" borderId="0" xfId="31" applyFont="1" applyFill="1" applyAlignment="1">
      <alignment horizontal="left" vertical="center"/>
    </xf>
    <xf numFmtId="0" fontId="45" fillId="3" borderId="0" xfId="31" applyFont="1" applyFill="1" applyAlignment="1">
      <alignment horizontal="left" vertical="center"/>
    </xf>
    <xf numFmtId="166" fontId="7" fillId="3" borderId="1" xfId="31" applyNumberFormat="1" applyFont="1" applyFill="1" applyBorder="1" applyAlignment="1">
      <alignment vertical="center"/>
    </xf>
    <xf numFmtId="166" fontId="7" fillId="3" borderId="1" xfId="31" applyNumberFormat="1" applyFont="1" applyFill="1" applyBorder="1" applyAlignment="1">
      <alignment horizontal="right" vertical="center"/>
    </xf>
    <xf numFmtId="166" fontId="5" fillId="4" borderId="1" xfId="31" applyNumberFormat="1" applyFont="1" applyFill="1" applyBorder="1" applyAlignment="1">
      <alignment vertical="center"/>
    </xf>
    <xf numFmtId="166" fontId="5" fillId="4" borderId="1" xfId="31" applyNumberFormat="1" applyFont="1" applyFill="1" applyBorder="1" applyAlignment="1">
      <alignment horizontal="right" vertical="center"/>
    </xf>
    <xf numFmtId="166" fontId="5" fillId="7" borderId="1" xfId="31" applyNumberFormat="1" applyFont="1" applyFill="1" applyBorder="1" applyAlignment="1">
      <alignment vertical="center"/>
    </xf>
    <xf numFmtId="166" fontId="5" fillId="7" borderId="1" xfId="31" applyNumberFormat="1" applyFont="1" applyFill="1" applyBorder="1" applyAlignment="1">
      <alignment horizontal="right" vertical="center"/>
    </xf>
    <xf numFmtId="165" fontId="7" fillId="3" borderId="1" xfId="9" applyNumberFormat="1" applyFont="1" applyFill="1" applyBorder="1" applyAlignment="1">
      <alignment vertical="center"/>
    </xf>
    <xf numFmtId="166" fontId="7" fillId="3" borderId="1" xfId="9" applyNumberFormat="1" applyFont="1" applyFill="1" applyBorder="1" applyAlignment="1">
      <alignment vertical="center"/>
    </xf>
    <xf numFmtId="165" fontId="5" fillId="4" borderId="1" xfId="9" applyNumberFormat="1" applyFont="1" applyFill="1" applyBorder="1" applyAlignment="1">
      <alignment vertical="center"/>
    </xf>
    <xf numFmtId="166" fontId="5" fillId="4" borderId="1" xfId="9" applyNumberFormat="1" applyFont="1" applyFill="1" applyBorder="1" applyAlignment="1">
      <alignment vertical="center"/>
    </xf>
    <xf numFmtId="165" fontId="5" fillId="7" borderId="1" xfId="9" applyNumberFormat="1" applyFont="1" applyFill="1" applyBorder="1" applyAlignment="1">
      <alignment vertical="center"/>
    </xf>
    <xf numFmtId="166" fontId="7" fillId="7" borderId="1" xfId="9" applyNumberFormat="1" applyFont="1" applyFill="1" applyBorder="1" applyAlignment="1">
      <alignment vertical="center"/>
    </xf>
    <xf numFmtId="0" fontId="7" fillId="3" borderId="1" xfId="0" applyFont="1" applyFill="1" applyBorder="1" applyAlignment="1">
      <alignment horizontal="left" vertical="center"/>
    </xf>
    <xf numFmtId="3" fontId="7" fillId="3" borderId="1" xfId="19" applyNumberFormat="1" applyFont="1" applyFill="1" applyBorder="1" applyAlignment="1">
      <alignment horizontal="right" vertical="center"/>
    </xf>
    <xf numFmtId="3" fontId="5" fillId="4" borderId="1" xfId="19" applyNumberFormat="1" applyFont="1" applyFill="1" applyBorder="1" applyAlignment="1">
      <alignment horizontal="right" vertical="center"/>
    </xf>
    <xf numFmtId="3" fontId="5" fillId="7" borderId="1" xfId="19" applyNumberFormat="1" applyFont="1" applyFill="1" applyBorder="1" applyAlignment="1">
      <alignment horizontal="right" vertical="center"/>
    </xf>
    <xf numFmtId="0" fontId="34" fillId="3" borderId="0" xfId="22" applyFont="1" applyFill="1"/>
    <xf numFmtId="0" fontId="48" fillId="3" borderId="0" xfId="22" applyFont="1" applyFill="1"/>
    <xf numFmtId="0" fontId="58" fillId="3" borderId="0" xfId="22" applyFont="1" applyFill="1"/>
    <xf numFmtId="0" fontId="7" fillId="3" borderId="0" xfId="22" applyFont="1" applyFill="1" applyAlignment="1">
      <alignment vertical="center"/>
    </xf>
    <xf numFmtId="0" fontId="13" fillId="3" borderId="0" xfId="22" applyFont="1" applyFill="1" applyAlignment="1">
      <alignment vertical="center"/>
    </xf>
    <xf numFmtId="0" fontId="5" fillId="3" borderId="0" xfId="22" applyFont="1" applyFill="1" applyAlignment="1">
      <alignment horizontal="left" vertical="center"/>
    </xf>
    <xf numFmtId="0" fontId="45" fillId="3" borderId="0" xfId="22" applyFont="1" applyFill="1" applyAlignment="1">
      <alignment horizontal="left" vertical="center"/>
    </xf>
    <xf numFmtId="165" fontId="7" fillId="5" borderId="1" xfId="9" applyNumberFormat="1" applyFont="1" applyFill="1" applyBorder="1" applyAlignment="1">
      <alignment vertical="center"/>
    </xf>
    <xf numFmtId="0" fontId="38" fillId="3" borderId="0" xfId="11" applyFont="1" applyFill="1" applyBorder="1" applyAlignment="1">
      <alignment horizontal="left" vertical="center" wrapText="1"/>
    </xf>
    <xf numFmtId="1" fontId="5" fillId="4" borderId="1" xfId="20" applyNumberFormat="1" applyFont="1" applyFill="1" applyBorder="1" applyAlignment="1">
      <alignment horizontal="right" vertical="center"/>
    </xf>
    <xf numFmtId="1" fontId="5" fillId="7" borderId="1" xfId="20" applyNumberFormat="1" applyFont="1" applyFill="1" applyBorder="1" applyAlignment="1">
      <alignment horizontal="right" vertical="center"/>
    </xf>
    <xf numFmtId="0" fontId="7" fillId="3" borderId="0" xfId="22" applyFont="1" applyFill="1" applyBorder="1" applyAlignment="1">
      <alignment vertical="center"/>
    </xf>
    <xf numFmtId="166" fontId="7" fillId="3" borderId="0" xfId="21" applyNumberFormat="1" applyFont="1" applyFill="1" applyAlignment="1">
      <alignment vertical="center"/>
    </xf>
    <xf numFmtId="0" fontId="7" fillId="3" borderId="0" xfId="22" applyFont="1" applyFill="1" applyBorder="1" applyAlignment="1">
      <alignment horizontal="left" vertical="center" wrapText="1"/>
    </xf>
    <xf numFmtId="0" fontId="5" fillId="3" borderId="1" xfId="0" applyFont="1" applyFill="1" applyBorder="1" applyAlignment="1">
      <alignment horizontal="center" vertical="center"/>
    </xf>
    <xf numFmtId="169" fontId="7" fillId="3" borderId="1" xfId="15" applyNumberFormat="1" applyFont="1" applyFill="1" applyBorder="1" applyAlignment="1">
      <alignment horizontal="right" vertical="center"/>
    </xf>
    <xf numFmtId="169" fontId="7" fillId="5" borderId="1" xfId="15" applyNumberFormat="1" applyFont="1" applyFill="1" applyBorder="1" applyAlignment="1">
      <alignment horizontal="right" vertical="center"/>
    </xf>
    <xf numFmtId="169" fontId="5" fillId="7" borderId="1" xfId="15" applyNumberFormat="1" applyFont="1" applyFill="1" applyBorder="1" applyAlignment="1">
      <alignment horizontal="right" vertical="center"/>
    </xf>
    <xf numFmtId="0" fontId="34" fillId="3" borderId="0" xfId="23" applyFont="1" applyFill="1"/>
    <xf numFmtId="0" fontId="48" fillId="3" borderId="0" xfId="23" applyFont="1" applyFill="1"/>
    <xf numFmtId="0" fontId="58" fillId="3" borderId="0" xfId="23" applyFont="1" applyFill="1"/>
    <xf numFmtId="0" fontId="7" fillId="3" borderId="0" xfId="23" applyFont="1" applyFill="1" applyAlignment="1">
      <alignment vertical="center"/>
    </xf>
    <xf numFmtId="0" fontId="13" fillId="3" borderId="0" xfId="23" applyFont="1" applyFill="1" applyAlignment="1">
      <alignment vertical="center"/>
    </xf>
    <xf numFmtId="0" fontId="5" fillId="3" borderId="0" xfId="23" applyFont="1" applyFill="1" applyAlignment="1">
      <alignment horizontal="left" vertical="center"/>
    </xf>
    <xf numFmtId="0" fontId="45" fillId="3" borderId="0" xfId="23" applyFont="1" applyFill="1" applyAlignment="1">
      <alignment horizontal="left" vertical="center"/>
    </xf>
    <xf numFmtId="166" fontId="7" fillId="3" borderId="1" xfId="23" applyNumberFormat="1" applyFont="1" applyFill="1" applyBorder="1" applyAlignment="1">
      <alignment vertical="center"/>
    </xf>
    <xf numFmtId="166" fontId="7" fillId="3" borderId="1" xfId="23" applyNumberFormat="1" applyFont="1" applyFill="1" applyBorder="1" applyAlignment="1">
      <alignment horizontal="right" vertical="center"/>
    </xf>
    <xf numFmtId="166" fontId="5" fillId="4" borderId="1" xfId="23" applyNumberFormat="1" applyFont="1" applyFill="1" applyBorder="1" applyAlignment="1">
      <alignment vertical="center"/>
    </xf>
    <xf numFmtId="166" fontId="5" fillId="4" borderId="1" xfId="23" applyNumberFormat="1" applyFont="1" applyFill="1" applyBorder="1" applyAlignment="1">
      <alignment horizontal="right" vertical="center"/>
    </xf>
    <xf numFmtId="166" fontId="5" fillId="7" borderId="1" xfId="23" applyNumberFormat="1" applyFont="1" applyFill="1" applyBorder="1" applyAlignment="1">
      <alignment vertical="center"/>
    </xf>
    <xf numFmtId="166" fontId="5" fillId="7" borderId="1" xfId="23" applyNumberFormat="1" applyFont="1" applyFill="1" applyBorder="1" applyAlignment="1">
      <alignment horizontal="right" vertical="center"/>
    </xf>
    <xf numFmtId="0" fontId="7" fillId="3" borderId="0" xfId="23" applyFont="1" applyFill="1" applyBorder="1" applyAlignment="1">
      <alignment horizontal="left" vertical="center" wrapText="1"/>
    </xf>
    <xf numFmtId="168" fontId="7" fillId="5" borderId="1" xfId="20" applyNumberFormat="1" applyFont="1" applyFill="1" applyBorder="1" applyAlignment="1" applyProtection="1">
      <alignment horizontal="right" vertical="center"/>
    </xf>
    <xf numFmtId="168" fontId="7" fillId="5" borderId="1" xfId="20" applyNumberFormat="1" applyFont="1" applyFill="1" applyBorder="1" applyAlignment="1">
      <alignment vertical="center"/>
    </xf>
    <xf numFmtId="3" fontId="5" fillId="7" borderId="1" xfId="0" applyNumberFormat="1" applyFont="1" applyFill="1" applyBorder="1" applyAlignment="1">
      <alignment horizontal="right" vertical="center"/>
    </xf>
    <xf numFmtId="0" fontId="61" fillId="3" borderId="0" xfId="23" applyFont="1" applyFill="1"/>
    <xf numFmtId="0" fontId="13" fillId="3" borderId="0" xfId="23" applyFont="1" applyFill="1" applyAlignment="1">
      <alignment horizontal="left" vertical="center"/>
    </xf>
    <xf numFmtId="0" fontId="7" fillId="3" borderId="0" xfId="32" applyFont="1" applyFill="1" applyAlignment="1">
      <alignment vertical="center"/>
    </xf>
    <xf numFmtId="0" fontId="13" fillId="3" borderId="0" xfId="32" applyFont="1" applyFill="1" applyAlignment="1">
      <alignment vertical="center"/>
    </xf>
    <xf numFmtId="0" fontId="5" fillId="3" borderId="0" xfId="32" applyFont="1" applyFill="1" applyAlignment="1">
      <alignment horizontal="left" vertical="center"/>
    </xf>
    <xf numFmtId="0" fontId="45" fillId="3" borderId="0" xfId="32" applyFont="1" applyFill="1" applyAlignment="1">
      <alignment horizontal="left" vertical="center"/>
    </xf>
    <xf numFmtId="166" fontId="7" fillId="3" borderId="1" xfId="32" applyNumberFormat="1" applyFont="1" applyFill="1" applyBorder="1" applyAlignment="1">
      <alignment vertical="center"/>
    </xf>
    <xf numFmtId="166" fontId="7" fillId="3" borderId="1" xfId="32" applyNumberFormat="1" applyFont="1" applyFill="1" applyBorder="1" applyAlignment="1">
      <alignment horizontal="right" vertical="center"/>
    </xf>
    <xf numFmtId="166" fontId="5" fillId="4" borderId="1" xfId="32" applyNumberFormat="1" applyFont="1" applyFill="1" applyBorder="1" applyAlignment="1">
      <alignment vertical="center"/>
    </xf>
    <xf numFmtId="166" fontId="5" fillId="4" borderId="1" xfId="32" applyNumberFormat="1" applyFont="1" applyFill="1" applyBorder="1" applyAlignment="1">
      <alignment horizontal="right" vertical="center"/>
    </xf>
    <xf numFmtId="166" fontId="5" fillId="7" borderId="1" xfId="32" applyNumberFormat="1" applyFont="1" applyFill="1" applyBorder="1" applyAlignment="1">
      <alignment vertical="center"/>
    </xf>
    <xf numFmtId="166" fontId="5" fillId="7" borderId="1" xfId="32" applyNumberFormat="1" applyFont="1" applyFill="1" applyBorder="1" applyAlignment="1">
      <alignment horizontal="right" vertical="center"/>
    </xf>
    <xf numFmtId="0" fontId="7" fillId="3" borderId="0" xfId="32" applyFont="1" applyFill="1" applyBorder="1" applyAlignment="1">
      <alignment horizontal="left" vertical="center" wrapText="1"/>
    </xf>
    <xf numFmtId="3" fontId="5" fillId="4" borderId="1" xfId="0" applyNumberFormat="1" applyFont="1" applyFill="1" applyBorder="1" applyAlignment="1">
      <alignment horizontal="right" vertical="center"/>
    </xf>
    <xf numFmtId="0" fontId="34" fillId="3" borderId="0" xfId="24" applyFont="1" applyFill="1"/>
    <xf numFmtId="0" fontId="48" fillId="3" borderId="0" xfId="24" applyFont="1" applyFill="1"/>
    <xf numFmtId="0" fontId="58" fillId="3" borderId="0" xfId="24" applyFont="1" applyFill="1"/>
    <xf numFmtId="0" fontId="7" fillId="3" borderId="0" xfId="24" applyFont="1" applyFill="1" applyAlignment="1">
      <alignment vertical="center"/>
    </xf>
    <xf numFmtId="0" fontId="13" fillId="3" borderId="0" xfId="24" applyFont="1" applyFill="1" applyAlignment="1">
      <alignment vertical="center"/>
    </xf>
    <xf numFmtId="0" fontId="5" fillId="3" borderId="0" xfId="24" applyFont="1" applyFill="1" applyAlignment="1">
      <alignment horizontal="left" vertical="center"/>
    </xf>
    <xf numFmtId="0" fontId="68" fillId="3" borderId="0" xfId="24" applyFont="1" applyFill="1" applyAlignment="1">
      <alignment horizontal="left" vertical="center"/>
    </xf>
    <xf numFmtId="0" fontId="7" fillId="3" borderId="0" xfId="24" applyFont="1" applyFill="1" applyBorder="1" applyAlignment="1">
      <alignment horizontal="left" vertical="center" wrapText="1"/>
    </xf>
    <xf numFmtId="3" fontId="7" fillId="3" borderId="1" xfId="20" applyNumberFormat="1" applyFont="1" applyFill="1" applyBorder="1" applyAlignment="1">
      <alignment vertical="center"/>
    </xf>
    <xf numFmtId="0" fontId="13" fillId="3" borderId="0" xfId="24" applyFont="1" applyFill="1" applyAlignment="1">
      <alignment horizontal="left" vertical="center"/>
    </xf>
    <xf numFmtId="0" fontId="45" fillId="3" borderId="0" xfId="24" applyFont="1" applyFill="1" applyAlignment="1">
      <alignment horizontal="left" vertical="center"/>
    </xf>
    <xf numFmtId="3" fontId="5" fillId="4" borderId="1" xfId="20" applyNumberFormat="1" applyFont="1" applyFill="1" applyBorder="1" applyAlignment="1">
      <alignment horizontal="right" vertical="center"/>
    </xf>
    <xf numFmtId="0" fontId="34" fillId="3" borderId="0" xfId="25" applyFont="1" applyFill="1"/>
    <xf numFmtId="0" fontId="48" fillId="3" borderId="0" xfId="25" applyFont="1" applyFill="1"/>
    <xf numFmtId="0" fontId="58" fillId="3" borderId="0" xfId="25" applyFont="1" applyFill="1"/>
    <xf numFmtId="0" fontId="7" fillId="3" borderId="0" xfId="25" applyFont="1" applyFill="1" applyAlignment="1">
      <alignment vertical="center"/>
    </xf>
    <xf numFmtId="0" fontId="13" fillId="3" borderId="0" xfId="25" applyFont="1" applyFill="1" applyAlignment="1">
      <alignment vertical="center"/>
    </xf>
    <xf numFmtId="0" fontId="5" fillId="3" borderId="0" xfId="25" applyFont="1" applyFill="1" applyAlignment="1">
      <alignment vertical="center"/>
    </xf>
    <xf numFmtId="0" fontId="45" fillId="3" borderId="0" xfId="25" applyFont="1" applyFill="1" applyAlignment="1">
      <alignment horizontal="left" vertical="center"/>
    </xf>
    <xf numFmtId="0" fontId="7" fillId="3" borderId="0" xfId="25" applyFont="1" applyFill="1" applyBorder="1" applyAlignment="1">
      <alignment horizontal="left" vertical="center" wrapText="1"/>
    </xf>
    <xf numFmtId="0" fontId="7" fillId="3" borderId="1" xfId="9" quotePrefix="1" applyFont="1" applyFill="1" applyBorder="1" applyAlignment="1">
      <alignment vertical="center" wrapText="1"/>
    </xf>
    <xf numFmtId="0" fontId="7" fillId="3" borderId="44" xfId="0" applyFont="1" applyFill="1" applyBorder="1" applyAlignment="1">
      <alignment vertical="center" wrapText="1"/>
    </xf>
    <xf numFmtId="0" fontId="34" fillId="3" borderId="0" xfId="26" applyFont="1" applyFill="1"/>
    <xf numFmtId="0" fontId="48" fillId="3" borderId="0" xfId="26" applyFont="1" applyFill="1"/>
    <xf numFmtId="0" fontId="58" fillId="3" borderId="0" xfId="26" applyFont="1" applyFill="1"/>
    <xf numFmtId="0" fontId="34" fillId="3" borderId="0" xfId="26" applyFont="1" applyFill="1" applyAlignment="1">
      <alignment vertical="center"/>
    </xf>
    <xf numFmtId="0" fontId="3" fillId="3" borderId="0" xfId="26" applyFont="1" applyFill="1" applyAlignment="1">
      <alignment vertical="center"/>
    </xf>
    <xf numFmtId="0" fontId="49" fillId="3" borderId="0" xfId="26" applyFont="1" applyFill="1" applyAlignment="1">
      <alignment horizontal="left" vertical="center"/>
    </xf>
    <xf numFmtId="0" fontId="45" fillId="3" borderId="0" xfId="26" applyFont="1" applyFill="1" applyAlignment="1">
      <alignment horizontal="left" vertical="center"/>
    </xf>
    <xf numFmtId="0" fontId="54" fillId="3" borderId="0" xfId="26" applyFont="1" applyFill="1" applyAlignment="1">
      <alignment vertical="center"/>
    </xf>
    <xf numFmtId="0" fontId="54" fillId="3" borderId="0" xfId="9" applyFont="1" applyFill="1" applyAlignment="1">
      <alignment horizontal="left" vertical="center"/>
    </xf>
    <xf numFmtId="0" fontId="54" fillId="3" borderId="0" xfId="26" applyFont="1" applyFill="1" applyBorder="1" applyAlignment="1">
      <alignment horizontal="left" vertical="center" wrapText="1"/>
    </xf>
    <xf numFmtId="0" fontId="54" fillId="3" borderId="0" xfId="32" applyFont="1" applyFill="1" applyAlignment="1">
      <alignment vertical="center"/>
    </xf>
    <xf numFmtId="0" fontId="7" fillId="3" borderId="0" xfId="26" applyFont="1" applyFill="1" applyAlignment="1">
      <alignment vertical="center"/>
    </xf>
    <xf numFmtId="0" fontId="13" fillId="3" borderId="0" xfId="26" applyFont="1" applyFill="1" applyAlignment="1">
      <alignment vertical="center"/>
    </xf>
    <xf numFmtId="0" fontId="5" fillId="3" borderId="0" xfId="26" applyFont="1" applyFill="1" applyAlignment="1">
      <alignment horizontal="left" vertical="center"/>
    </xf>
    <xf numFmtId="0" fontId="7" fillId="3" borderId="0" xfId="26" applyFont="1" applyFill="1" applyBorder="1" applyAlignment="1">
      <alignment horizontal="left" vertical="center" wrapText="1"/>
    </xf>
    <xf numFmtId="3" fontId="5" fillId="7" borderId="1" xfId="20" applyNumberFormat="1" applyFont="1" applyFill="1" applyBorder="1" applyAlignment="1">
      <alignment horizontal="right" vertical="center"/>
    </xf>
    <xf numFmtId="166" fontId="5" fillId="7" borderId="1" xfId="4" applyNumberFormat="1" applyFont="1" applyFill="1" applyBorder="1" applyAlignment="1">
      <alignment horizontal="right" vertical="center"/>
    </xf>
    <xf numFmtId="165" fontId="5" fillId="7" borderId="1" xfId="2" applyNumberFormat="1" applyFont="1" applyFill="1" applyBorder="1" applyAlignment="1">
      <alignment horizontal="right" vertical="center"/>
    </xf>
    <xf numFmtId="166" fontId="7" fillId="3" borderId="1" xfId="4" applyNumberFormat="1" applyFont="1" applyFill="1" applyBorder="1" applyAlignment="1">
      <alignment horizontal="right" vertical="center"/>
    </xf>
    <xf numFmtId="0" fontId="3" fillId="3" borderId="0" xfId="1" applyFont="1" applyFill="1" applyAlignment="1">
      <alignment horizontal="left"/>
    </xf>
    <xf numFmtId="0" fontId="4" fillId="3" borderId="0" xfId="1" applyFont="1" applyFill="1" applyBorder="1" applyAlignment="1">
      <alignment horizontal="left"/>
    </xf>
    <xf numFmtId="0" fontId="54" fillId="3" borderId="0" xfId="2" applyFont="1" applyFill="1" applyBorder="1" applyAlignment="1">
      <alignment horizontal="left" vertical="center" wrapText="1"/>
    </xf>
    <xf numFmtId="0" fontId="13" fillId="3" borderId="0" xfId="1" applyFont="1" applyFill="1" applyAlignment="1">
      <alignment horizontal="left"/>
    </xf>
    <xf numFmtId="0" fontId="15" fillId="3" borderId="0" xfId="1" applyFont="1" applyFill="1" applyBorder="1" applyAlignment="1">
      <alignment horizontal="left"/>
    </xf>
    <xf numFmtId="0" fontId="54" fillId="3" borderId="7" xfId="4" applyFont="1" applyFill="1" applyBorder="1" applyAlignment="1">
      <alignment horizontal="left" vertical="center" wrapText="1"/>
    </xf>
    <xf numFmtId="0" fontId="18" fillId="3" borderId="0" xfId="4" applyFont="1" applyFill="1" applyAlignment="1">
      <alignment horizontal="left" vertical="center" wrapText="1"/>
    </xf>
    <xf numFmtId="0" fontId="16" fillId="4" borderId="6" xfId="4" applyFont="1" applyFill="1" applyBorder="1" applyAlignment="1">
      <alignment horizontal="center" vertical="center" wrapText="1"/>
    </xf>
    <xf numFmtId="0" fontId="16" fillId="4" borderId="36" xfId="4" applyFont="1" applyFill="1" applyBorder="1" applyAlignment="1">
      <alignment horizontal="center" vertical="center" wrapText="1"/>
    </xf>
    <xf numFmtId="0" fontId="16" fillId="7" borderId="6" xfId="4" applyFont="1" applyFill="1" applyBorder="1" applyAlignment="1">
      <alignment horizontal="center" vertical="center" wrapText="1"/>
    </xf>
    <xf numFmtId="0" fontId="16" fillId="7" borderId="36" xfId="4" applyFont="1" applyFill="1" applyBorder="1" applyAlignment="1">
      <alignment horizontal="center" vertical="center" wrapText="1"/>
    </xf>
    <xf numFmtId="0" fontId="16" fillId="3" borderId="3" xfId="4" applyFont="1" applyFill="1" applyBorder="1" applyAlignment="1">
      <alignment horizontal="center" vertical="center" wrapText="1"/>
    </xf>
    <xf numFmtId="0" fontId="16" fillId="3" borderId="4" xfId="4" applyFont="1" applyFill="1" applyBorder="1" applyAlignment="1">
      <alignment horizontal="center" vertical="center" wrapText="1"/>
    </xf>
    <xf numFmtId="0" fontId="38" fillId="3" borderId="0" xfId="2" applyFont="1" applyFill="1" applyAlignment="1">
      <alignment horizontal="left"/>
    </xf>
    <xf numFmtId="0" fontId="24" fillId="3" borderId="0" xfId="2" applyFont="1" applyFill="1" applyAlignment="1">
      <alignment horizontal="left"/>
    </xf>
    <xf numFmtId="0" fontId="5" fillId="4" borderId="14" xfId="2" applyFont="1" applyFill="1" applyBorder="1" applyAlignment="1">
      <alignment horizontal="left" vertical="center" wrapText="1"/>
    </xf>
    <xf numFmtId="0" fontId="5" fillId="4" borderId="15" xfId="2" applyFont="1" applyFill="1" applyBorder="1" applyAlignment="1">
      <alignment horizontal="left" vertical="center" wrapText="1"/>
    </xf>
    <xf numFmtId="0" fontId="7" fillId="3" borderId="14" xfId="2" applyFont="1" applyFill="1" applyBorder="1" applyAlignment="1">
      <alignment horizontal="left" vertical="center" wrapText="1"/>
    </xf>
    <xf numFmtId="0" fontId="7" fillId="3" borderId="15" xfId="2" applyFont="1" applyFill="1" applyBorder="1" applyAlignment="1">
      <alignment horizontal="left" vertical="center" wrapText="1"/>
    </xf>
    <xf numFmtId="0" fontId="7" fillId="3" borderId="14" xfId="2" applyFont="1" applyFill="1" applyBorder="1" applyAlignment="1">
      <alignment horizontal="left" vertical="center"/>
    </xf>
    <xf numFmtId="0" fontId="7" fillId="3" borderId="15" xfId="2" applyFont="1" applyFill="1" applyBorder="1" applyAlignment="1">
      <alignment horizontal="left" vertical="center"/>
    </xf>
    <xf numFmtId="0" fontId="5" fillId="7" borderId="16" xfId="1" applyFont="1" applyFill="1" applyBorder="1" applyAlignment="1">
      <alignment horizontal="left" vertical="center" wrapText="1"/>
    </xf>
    <xf numFmtId="0" fontId="5" fillId="7" borderId="17" xfId="1" applyFont="1" applyFill="1" applyBorder="1" applyAlignment="1">
      <alignment horizontal="left" vertical="center" wrapText="1"/>
    </xf>
    <xf numFmtId="0" fontId="5" fillId="3" borderId="14" xfId="2" applyFont="1" applyFill="1" applyBorder="1" applyAlignment="1">
      <alignment horizontal="left" vertical="center" wrapText="1"/>
    </xf>
    <xf numFmtId="0" fontId="5" fillId="3" borderId="15" xfId="2" applyFont="1" applyFill="1" applyBorder="1" applyAlignment="1">
      <alignment horizontal="left" vertical="center" wrapText="1"/>
    </xf>
    <xf numFmtId="0" fontId="54" fillId="3" borderId="0" xfId="2" applyFont="1" applyFill="1" applyBorder="1" applyAlignment="1">
      <alignment horizontal="left" vertical="center"/>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wrapText="1"/>
    </xf>
    <xf numFmtId="0" fontId="5" fillId="3" borderId="26" xfId="2" applyFont="1" applyFill="1" applyBorder="1" applyAlignment="1">
      <alignment horizontal="center" vertical="center" wrapText="1"/>
    </xf>
    <xf numFmtId="0" fontId="5" fillId="3" borderId="28" xfId="2" applyFont="1" applyFill="1" applyBorder="1" applyAlignment="1">
      <alignment horizontal="center" vertical="center" wrapText="1"/>
    </xf>
    <xf numFmtId="0" fontId="5" fillId="7" borderId="16" xfId="2" applyFont="1" applyFill="1" applyBorder="1" applyAlignment="1">
      <alignment horizontal="left" vertical="center" wrapText="1"/>
    </xf>
    <xf numFmtId="0" fontId="5" fillId="7" borderId="17" xfId="2" applyFont="1" applyFill="1" applyBorder="1" applyAlignment="1">
      <alignment horizontal="left" vertical="center" wrapText="1"/>
    </xf>
    <xf numFmtId="0" fontId="62" fillId="0" borderId="0" xfId="0" applyFont="1" applyBorder="1" applyAlignment="1">
      <alignment horizontal="left" vertical="center" wrapText="1"/>
    </xf>
    <xf numFmtId="0" fontId="38" fillId="3" borderId="0" xfId="0" applyFont="1" applyFill="1" applyAlignment="1">
      <alignment horizontal="left" vertical="center"/>
    </xf>
    <xf numFmtId="0" fontId="16"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18" fillId="3"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26" fillId="7" borderId="1" xfId="0" applyFont="1" applyFill="1" applyBorder="1" applyAlignment="1">
      <alignment horizontal="left" vertical="center"/>
    </xf>
    <xf numFmtId="0" fontId="38" fillId="3" borderId="0" xfId="11" applyFont="1" applyFill="1" applyBorder="1" applyAlignment="1">
      <alignment horizontal="left" vertical="center" wrapText="1"/>
    </xf>
    <xf numFmtId="0" fontId="62" fillId="0" borderId="0" xfId="0" applyFont="1" applyAlignment="1">
      <alignment horizontal="left" vertical="center"/>
    </xf>
    <xf numFmtId="0" fontId="5" fillId="7" borderId="1" xfId="5" applyFont="1" applyFill="1" applyBorder="1" applyAlignment="1">
      <alignment horizontal="center" vertical="center"/>
    </xf>
    <xf numFmtId="0" fontId="5" fillId="3" borderId="3"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4" borderId="43" xfId="2" applyFont="1" applyFill="1" applyBorder="1" applyAlignment="1">
      <alignment horizontal="center" vertical="center" wrapText="1"/>
    </xf>
    <xf numFmtId="0" fontId="5" fillId="4" borderId="35"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166" fontId="5" fillId="4" borderId="1" xfId="2"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7" borderId="6" xfId="2" applyFont="1" applyFill="1" applyBorder="1" applyAlignment="1">
      <alignment horizontal="left" vertical="center" wrapText="1"/>
    </xf>
    <xf numFmtId="0" fontId="5" fillId="7" borderId="36" xfId="2" applyFont="1" applyFill="1" applyBorder="1" applyAlignment="1">
      <alignment horizontal="left" vertical="center" wrapText="1"/>
    </xf>
    <xf numFmtId="0" fontId="62" fillId="0" borderId="7" xfId="0" applyFont="1" applyBorder="1" applyAlignment="1">
      <alignment horizontal="left" vertical="center"/>
    </xf>
    <xf numFmtId="0" fontId="54" fillId="3" borderId="0" xfId="6" applyFont="1" applyFill="1" applyBorder="1" applyAlignment="1">
      <alignment horizontal="left" vertical="center"/>
    </xf>
    <xf numFmtId="0" fontId="38" fillId="3" borderId="0" xfId="11" applyFont="1" applyFill="1" applyBorder="1" applyAlignment="1">
      <alignment vertical="center" wrapText="1"/>
    </xf>
    <xf numFmtId="0" fontId="5" fillId="8" borderId="1" xfId="2" applyFont="1" applyFill="1" applyBorder="1" applyAlignment="1">
      <alignment horizontal="center" vertical="center"/>
    </xf>
    <xf numFmtId="0" fontId="5" fillId="4" borderId="6" xfId="2" applyFont="1" applyFill="1" applyBorder="1" applyAlignment="1">
      <alignment horizontal="left" vertical="center" wrapText="1"/>
    </xf>
    <xf numFmtId="0" fontId="5" fillId="4" borderId="36" xfId="2" applyFont="1" applyFill="1" applyBorder="1" applyAlignment="1">
      <alignment horizontal="left" vertical="center" wrapText="1"/>
    </xf>
    <xf numFmtId="0" fontId="5" fillId="6" borderId="1" xfId="2" applyFont="1" applyFill="1" applyBorder="1" applyAlignment="1">
      <alignment horizontal="left" vertical="center"/>
    </xf>
    <xf numFmtId="0" fontId="54" fillId="3" borderId="0" xfId="2" applyFont="1" applyFill="1" applyAlignment="1">
      <alignment horizontal="left" vertical="center" wrapText="1"/>
    </xf>
    <xf numFmtId="0" fontId="54" fillId="3" borderId="0" xfId="2" applyFont="1" applyFill="1" applyAlignment="1">
      <alignment vertical="center" wrapText="1"/>
    </xf>
    <xf numFmtId="0" fontId="7" fillId="3" borderId="1" xfId="2" applyFont="1" applyFill="1" applyBorder="1" applyAlignment="1">
      <alignment horizontal="left" vertical="center"/>
    </xf>
    <xf numFmtId="0" fontId="54" fillId="3" borderId="0" xfId="2" applyFont="1" applyFill="1" applyBorder="1" applyAlignment="1">
      <alignment vertical="center" wrapText="1"/>
    </xf>
    <xf numFmtId="0" fontId="54" fillId="3" borderId="0" xfId="2" applyFont="1" applyFill="1" applyAlignment="1">
      <alignment vertical="center"/>
    </xf>
    <xf numFmtId="0" fontId="5" fillId="7" borderId="1" xfId="1" applyFont="1" applyFill="1" applyBorder="1" applyAlignment="1">
      <alignment horizontal="left" vertical="center" wrapText="1"/>
    </xf>
    <xf numFmtId="0" fontId="54" fillId="3" borderId="0" xfId="2" applyFont="1" applyFill="1" applyAlignment="1">
      <alignment horizontal="left" vertical="center"/>
    </xf>
    <xf numFmtId="0" fontId="38" fillId="3" borderId="0" xfId="1" applyFont="1" applyFill="1" applyBorder="1" applyAlignment="1">
      <alignment horizontal="left" vertical="center"/>
    </xf>
    <xf numFmtId="0" fontId="24" fillId="3" borderId="0" xfId="1" applyFont="1" applyFill="1" applyAlignment="1">
      <alignment horizontal="left" vertical="center"/>
    </xf>
    <xf numFmtId="0" fontId="38" fillId="3" borderId="0" xfId="9" applyFont="1" applyFill="1" applyBorder="1" applyAlignment="1">
      <alignment horizontal="left" vertical="center" wrapText="1"/>
    </xf>
    <xf numFmtId="0" fontId="38" fillId="3" borderId="0" xfId="1" applyFont="1" applyFill="1" applyAlignment="1">
      <alignment horizontal="left" vertical="center" wrapText="1"/>
    </xf>
    <xf numFmtId="0" fontId="5"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26" fillId="3" borderId="1" xfId="1" applyFont="1" applyFill="1" applyBorder="1" applyAlignment="1">
      <alignment horizontal="center" vertical="center" wrapText="1"/>
    </xf>
    <xf numFmtId="0" fontId="5" fillId="6" borderId="1" xfId="1" applyFont="1" applyFill="1" applyBorder="1" applyAlignment="1">
      <alignment horizontal="left" vertical="center" wrapText="1"/>
    </xf>
    <xf numFmtId="0" fontId="5" fillId="6" borderId="1" xfId="1" applyFont="1" applyFill="1" applyBorder="1" applyAlignment="1">
      <alignment horizontal="left" vertical="center"/>
    </xf>
    <xf numFmtId="0" fontId="65" fillId="3" borderId="0" xfId="10" applyFont="1" applyFill="1" applyAlignment="1">
      <alignment horizontal="left" vertical="justify"/>
    </xf>
    <xf numFmtId="0" fontId="14" fillId="3" borderId="0" xfId="10" applyFont="1" applyFill="1" applyBorder="1" applyAlignment="1">
      <alignment horizontal="left" vertical="justify" wrapText="1"/>
    </xf>
    <xf numFmtId="0" fontId="38" fillId="3" borderId="7" xfId="9" applyFont="1" applyFill="1" applyBorder="1" applyAlignment="1">
      <alignment horizontal="left" vertical="center" wrapText="1"/>
    </xf>
    <xf numFmtId="0" fontId="5" fillId="4" borderId="1" xfId="10" applyFont="1" applyFill="1" applyBorder="1" applyAlignment="1">
      <alignment horizontal="center" vertical="center" wrapText="1"/>
    </xf>
    <xf numFmtId="0" fontId="5" fillId="3" borderId="1" xfId="10" applyFont="1" applyFill="1" applyBorder="1" applyAlignment="1">
      <alignment horizontal="center" vertical="center" wrapText="1"/>
    </xf>
    <xf numFmtId="0" fontId="26" fillId="3" borderId="1" xfId="10" applyFont="1" applyFill="1" applyBorder="1" applyAlignment="1">
      <alignment horizontal="center" vertical="center" wrapText="1"/>
    </xf>
    <xf numFmtId="0" fontId="37" fillId="3" borderId="0" xfId="10" applyFont="1" applyFill="1" applyAlignment="1">
      <alignment horizontal="left" vertical="center" wrapText="1"/>
    </xf>
    <xf numFmtId="0" fontId="37" fillId="3" borderId="0" xfId="10" applyFont="1" applyFill="1" applyBorder="1" applyAlignment="1">
      <alignment horizontal="left" vertical="center"/>
    </xf>
    <xf numFmtId="0" fontId="18" fillId="3"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26" fillId="7" borderId="1" xfId="10" applyFont="1" applyFill="1" applyBorder="1" applyAlignment="1">
      <alignment horizontal="left" vertical="center"/>
    </xf>
    <xf numFmtId="0" fontId="43" fillId="3" borderId="3" xfId="6" applyFont="1" applyFill="1" applyBorder="1" applyAlignment="1">
      <alignment horizontal="center" vertical="center" wrapText="1"/>
    </xf>
    <xf numFmtId="0" fontId="43" fillId="3" borderId="5" xfId="6" applyFont="1" applyFill="1" applyBorder="1" applyAlignment="1">
      <alignment horizontal="center" vertical="center" wrapText="1"/>
    </xf>
    <xf numFmtId="0" fontId="43" fillId="3" borderId="4" xfId="6" applyFont="1" applyFill="1" applyBorder="1" applyAlignment="1">
      <alignment horizontal="center" vertical="center" wrapText="1"/>
    </xf>
    <xf numFmtId="0" fontId="26" fillId="3" borderId="3" xfId="9" applyFont="1" applyFill="1" applyBorder="1" applyAlignment="1">
      <alignment horizontal="center" vertical="center" wrapText="1"/>
    </xf>
    <xf numFmtId="0" fontId="26" fillId="3" borderId="5" xfId="9" applyFont="1" applyFill="1" applyBorder="1" applyAlignment="1">
      <alignment horizontal="center" vertical="center" wrapText="1"/>
    </xf>
    <xf numFmtId="0" fontId="26" fillId="3" borderId="4" xfId="9" applyFont="1" applyFill="1" applyBorder="1" applyAlignment="1">
      <alignment horizontal="center" vertical="center" wrapText="1"/>
    </xf>
    <xf numFmtId="0" fontId="38" fillId="3" borderId="0" xfId="6" applyFont="1" applyFill="1" applyAlignment="1">
      <alignment horizontal="left" vertical="center"/>
    </xf>
    <xf numFmtId="0" fontId="43" fillId="3" borderId="1" xfId="6" applyFont="1" applyFill="1" applyBorder="1" applyAlignment="1">
      <alignment horizontal="center" vertical="center" wrapText="1"/>
    </xf>
    <xf numFmtId="0" fontId="5" fillId="7" borderId="1" xfId="6" applyFont="1" applyFill="1" applyBorder="1" applyAlignment="1">
      <alignment horizontal="left" vertical="center" wrapText="1"/>
    </xf>
    <xf numFmtId="0" fontId="38" fillId="3" borderId="0" xfId="6" applyFont="1" applyFill="1" applyBorder="1" applyAlignment="1">
      <alignment horizontal="left" vertical="center"/>
    </xf>
    <xf numFmtId="0" fontId="56" fillId="3" borderId="0" xfId="12" applyFont="1" applyFill="1" applyBorder="1" applyAlignment="1">
      <alignment horizontal="left" vertical="center"/>
    </xf>
    <xf numFmtId="0" fontId="56" fillId="3" borderId="0" xfId="0" applyFont="1" applyFill="1" applyAlignment="1">
      <alignment horizontal="left" vertical="center" wrapText="1"/>
    </xf>
    <xf numFmtId="0" fontId="56" fillId="3" borderId="7" xfId="12" applyFont="1" applyFill="1" applyBorder="1" applyAlignment="1">
      <alignment horizontal="left" vertical="center"/>
    </xf>
    <xf numFmtId="0" fontId="16" fillId="7" borderId="1" xfId="13" applyFont="1" applyFill="1" applyBorder="1" applyAlignment="1">
      <alignment horizontal="center" vertical="center"/>
    </xf>
    <xf numFmtId="0" fontId="52" fillId="3" borderId="0" xfId="12" applyFont="1" applyFill="1" applyBorder="1" applyAlignment="1">
      <alignment horizontal="left" vertical="center"/>
    </xf>
    <xf numFmtId="0" fontId="54" fillId="3" borderId="0" xfId="11" applyFont="1" applyFill="1" applyBorder="1" applyAlignment="1">
      <alignment horizontal="left" vertical="center"/>
    </xf>
    <xf numFmtId="0" fontId="38" fillId="3" borderId="0" xfId="11" applyFont="1" applyFill="1" applyBorder="1" applyAlignment="1">
      <alignment horizontal="left" vertical="center"/>
    </xf>
    <xf numFmtId="0" fontId="13" fillId="3" borderId="0" xfId="1" applyFont="1" applyFill="1" applyAlignment="1">
      <alignment horizontal="left" vertical="center"/>
    </xf>
    <xf numFmtId="0" fontId="5" fillId="7" borderId="3"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3" xfId="1" applyFont="1" applyFill="1" applyBorder="1" applyAlignment="1">
      <alignment horizontal="center" vertical="center"/>
    </xf>
    <xf numFmtId="0" fontId="5" fillId="7" borderId="4" xfId="1" applyFont="1" applyFill="1" applyBorder="1" applyAlignment="1">
      <alignment horizontal="center" vertical="center"/>
    </xf>
    <xf numFmtId="166" fontId="5" fillId="6" borderId="1" xfId="1" applyNumberFormat="1" applyFont="1" applyFill="1" applyBorder="1" applyAlignment="1">
      <alignment horizontal="center" vertical="center"/>
    </xf>
    <xf numFmtId="0" fontId="5" fillId="6" borderId="1" xfId="1" applyFont="1" applyFill="1" applyBorder="1" applyAlignment="1">
      <alignment horizontal="center" vertical="center"/>
    </xf>
    <xf numFmtId="0" fontId="5" fillId="6" borderId="1" xfId="1" applyFont="1" applyFill="1" applyBorder="1" applyAlignment="1">
      <alignment vertical="center"/>
    </xf>
    <xf numFmtId="0" fontId="54" fillId="3" borderId="7" xfId="1" applyFont="1" applyFill="1" applyBorder="1" applyAlignment="1">
      <alignment horizontal="left" vertical="center"/>
    </xf>
    <xf numFmtId="0" fontId="54" fillId="3" borderId="0" xfId="1" applyFont="1" applyFill="1" applyBorder="1" applyAlignment="1">
      <alignment horizontal="left" vertical="center" wrapText="1"/>
    </xf>
    <xf numFmtId="0" fontId="13" fillId="3" borderId="0" xfId="0" applyFont="1" applyFill="1" applyBorder="1" applyAlignment="1">
      <alignment vertical="top" wrapText="1"/>
    </xf>
    <xf numFmtId="0" fontId="5" fillId="7" borderId="1" xfId="1" applyFont="1" applyFill="1" applyBorder="1" applyAlignment="1">
      <alignment horizontal="center" vertical="center" wrapText="1"/>
    </xf>
    <xf numFmtId="0" fontId="5" fillId="7" borderId="1" xfId="1"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xf>
    <xf numFmtId="0" fontId="7" fillId="3" borderId="1" xfId="0" applyFont="1" applyFill="1" applyBorder="1" applyAlignment="1">
      <alignment horizontal="left" vertical="center" wrapText="1"/>
    </xf>
    <xf numFmtId="0" fontId="18" fillId="3" borderId="1" xfId="0" applyFont="1" applyFill="1" applyBorder="1" applyAlignment="1">
      <alignment horizontal="left"/>
    </xf>
    <xf numFmtId="0" fontId="26" fillId="3" borderId="1" xfId="0" applyFont="1" applyFill="1" applyBorder="1" applyAlignment="1">
      <alignment horizontal="center"/>
    </xf>
    <xf numFmtId="166" fontId="5" fillId="7" borderId="6" xfId="1" applyNumberFormat="1" applyFont="1" applyFill="1" applyBorder="1" applyAlignment="1">
      <alignment horizontal="center" vertical="center" wrapText="1"/>
    </xf>
    <xf numFmtId="166" fontId="5" fillId="7" borderId="36" xfId="1" applyNumberFormat="1" applyFont="1" applyFill="1" applyBorder="1" applyAlignment="1">
      <alignment horizontal="center" vertical="center" wrapText="1"/>
    </xf>
    <xf numFmtId="166" fontId="5" fillId="7" borderId="6" xfId="1" applyNumberFormat="1" applyFont="1" applyFill="1" applyBorder="1" applyAlignment="1">
      <alignment horizontal="center" wrapText="1"/>
    </xf>
    <xf numFmtId="166" fontId="5" fillId="7" borderId="36" xfId="1" applyNumberFormat="1" applyFont="1" applyFill="1" applyBorder="1" applyAlignment="1">
      <alignment horizontal="center" wrapText="1"/>
    </xf>
    <xf numFmtId="0" fontId="5" fillId="7" borderId="6" xfId="1" applyFont="1" applyFill="1" applyBorder="1" applyAlignment="1">
      <alignment horizontal="center" vertical="center" wrapText="1"/>
    </xf>
    <xf numFmtId="0" fontId="5" fillId="7" borderId="36" xfId="1" applyFont="1" applyFill="1" applyBorder="1" applyAlignment="1">
      <alignment horizontal="center" vertical="center" wrapText="1"/>
    </xf>
    <xf numFmtId="0" fontId="5" fillId="7" borderId="6" xfId="1" applyFont="1" applyFill="1" applyBorder="1" applyAlignment="1">
      <alignment horizontal="center" vertical="center"/>
    </xf>
    <xf numFmtId="0" fontId="5" fillId="7" borderId="36" xfId="1"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26" fillId="4" borderId="3" xfId="0" applyFont="1" applyFill="1" applyBorder="1" applyAlignment="1">
      <alignment horizontal="left"/>
    </xf>
    <xf numFmtId="0" fontId="7" fillId="3" borderId="1" xfId="0" applyFont="1" applyFill="1" applyBorder="1" applyAlignment="1">
      <alignment horizontal="left"/>
    </xf>
    <xf numFmtId="0" fontId="26" fillId="5" borderId="1" xfId="0" applyFont="1" applyFill="1" applyBorder="1" applyAlignment="1">
      <alignment horizontal="left"/>
    </xf>
    <xf numFmtId="0" fontId="26" fillId="3" borderId="3"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54" fillId="3" borderId="7" xfId="1" applyFont="1" applyFill="1" applyBorder="1" applyAlignment="1">
      <alignment horizontal="left"/>
    </xf>
    <xf numFmtId="0" fontId="5" fillId="4" borderId="1" xfId="1" applyFont="1" applyFill="1" applyBorder="1" applyAlignment="1">
      <alignment horizontal="center" vertical="center" wrapText="1"/>
    </xf>
    <xf numFmtId="0" fontId="13" fillId="3" borderId="0" xfId="0" applyFont="1" applyFill="1" applyAlignment="1">
      <alignment horizontal="left" vertical="center"/>
    </xf>
    <xf numFmtId="0" fontId="15" fillId="3" borderId="0" xfId="0" applyFont="1" applyFill="1" applyBorder="1" applyAlignment="1">
      <alignment horizontal="left" vertical="center"/>
    </xf>
    <xf numFmtId="0" fontId="5" fillId="4" borderId="1" xfId="1" quotePrefix="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165" fontId="5" fillId="4" borderId="1" xfId="1" applyNumberFormat="1" applyFont="1" applyFill="1" applyBorder="1" applyAlignment="1">
      <alignment horizontal="center" vertical="center" wrapText="1"/>
    </xf>
    <xf numFmtId="0" fontId="5" fillId="3" borderId="1" xfId="1" applyFont="1" applyFill="1" applyBorder="1" applyAlignment="1">
      <alignment horizontal="center" vertical="center"/>
    </xf>
    <xf numFmtId="0" fontId="7" fillId="3" borderId="1" xfId="1" applyFont="1" applyFill="1" applyBorder="1" applyAlignment="1">
      <alignment horizontal="center" vertical="center"/>
    </xf>
    <xf numFmtId="0" fontId="5" fillId="7" borderId="40" xfId="1" applyFont="1" applyFill="1" applyBorder="1" applyAlignment="1">
      <alignment horizontal="center" vertical="center"/>
    </xf>
    <xf numFmtId="0" fontId="7" fillId="3" borderId="0" xfId="6" applyFont="1" applyFill="1" applyBorder="1" applyAlignment="1">
      <alignment horizontal="center" vertical="center"/>
    </xf>
    <xf numFmtId="0" fontId="5" fillId="3" borderId="24" xfId="1" applyFont="1" applyFill="1" applyBorder="1" applyAlignment="1">
      <alignment horizontal="center" vertical="center"/>
    </xf>
    <xf numFmtId="0" fontId="5" fillId="3" borderId="43" xfId="1" applyFont="1" applyFill="1" applyBorder="1" applyAlignment="1">
      <alignment horizontal="center" vertical="center"/>
    </xf>
    <xf numFmtId="0" fontId="5" fillId="3" borderId="37" xfId="1" applyFont="1" applyFill="1" applyBorder="1" applyAlignment="1">
      <alignment horizontal="center" vertical="center"/>
    </xf>
    <xf numFmtId="0" fontId="5" fillId="3" borderId="3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40"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6" xfId="6" applyFont="1" applyFill="1" applyBorder="1" applyAlignment="1">
      <alignment horizontal="center" vertical="center"/>
    </xf>
    <xf numFmtId="0" fontId="5" fillId="4" borderId="40" xfId="6" applyFont="1" applyFill="1" applyBorder="1" applyAlignment="1">
      <alignment horizontal="center" vertical="center"/>
    </xf>
    <xf numFmtId="0" fontId="5" fillId="4" borderId="36" xfId="6" applyFont="1" applyFill="1" applyBorder="1" applyAlignment="1">
      <alignment horizontal="center" vertical="center"/>
    </xf>
    <xf numFmtId="0" fontId="5" fillId="7" borderId="1" xfId="6" applyFont="1" applyFill="1" applyBorder="1" applyAlignment="1">
      <alignment horizontal="center" vertical="center"/>
    </xf>
    <xf numFmtId="0" fontId="53" fillId="3" borderId="7" xfId="0" applyFont="1" applyFill="1" applyBorder="1" applyAlignment="1">
      <alignment horizontal="left" vertical="center"/>
    </xf>
    <xf numFmtId="0" fontId="53" fillId="3" borderId="0" xfId="0" applyFont="1" applyFill="1" applyBorder="1" applyAlignment="1">
      <alignment horizontal="left" vertical="center"/>
    </xf>
    <xf numFmtId="0" fontId="54" fillId="3" borderId="0" xfId="0" applyFont="1" applyFill="1" applyAlignment="1">
      <alignment horizontal="left" vertical="center"/>
    </xf>
    <xf numFmtId="0" fontId="54" fillId="3" borderId="0" xfId="0" quotePrefix="1" applyFont="1" applyFill="1" applyAlignment="1">
      <alignment horizontal="left" vertical="center"/>
    </xf>
    <xf numFmtId="0" fontId="5" fillId="7" borderId="6" xfId="1" applyNumberFormat="1" applyFont="1" applyFill="1" applyBorder="1" applyAlignment="1">
      <alignment horizontal="center" vertical="center"/>
    </xf>
    <xf numFmtId="0" fontId="5" fillId="7" borderId="40" xfId="1" applyNumberFormat="1" applyFont="1" applyFill="1" applyBorder="1" applyAlignment="1">
      <alignment horizontal="center" vertical="center"/>
    </xf>
    <xf numFmtId="0" fontId="5" fillId="7" borderId="36" xfId="1" applyNumberFormat="1" applyFont="1" applyFill="1" applyBorder="1" applyAlignment="1">
      <alignment horizontal="center" vertical="center"/>
    </xf>
    <xf numFmtId="0" fontId="13" fillId="3" borderId="0" xfId="0" applyFont="1" applyFill="1" applyAlignment="1">
      <alignment horizontal="left"/>
    </xf>
    <xf numFmtId="166" fontId="5" fillId="7" borderId="3" xfId="1" applyNumberFormat="1" applyFont="1" applyFill="1" applyBorder="1" applyAlignment="1">
      <alignment horizontal="center" vertical="center" wrapText="1"/>
    </xf>
    <xf numFmtId="166" fontId="5" fillId="7" borderId="5" xfId="1" applyNumberFormat="1" applyFont="1" applyFill="1" applyBorder="1" applyAlignment="1">
      <alignment horizontal="center" vertical="center" wrapText="1"/>
    </xf>
    <xf numFmtId="166" fontId="5" fillId="7" borderId="4" xfId="1" applyNumberFormat="1" applyFont="1" applyFill="1" applyBorder="1" applyAlignment="1">
      <alignment horizontal="center" vertical="center" wrapText="1"/>
    </xf>
    <xf numFmtId="0" fontId="7" fillId="3" borderId="1" xfId="1" applyFont="1" applyFill="1" applyBorder="1" applyAlignment="1">
      <alignment horizontal="left" vertical="center"/>
    </xf>
    <xf numFmtId="0" fontId="5" fillId="7" borderId="24" xfId="1" applyFont="1" applyFill="1" applyBorder="1" applyAlignment="1">
      <alignment horizontal="center" vertical="center"/>
    </xf>
    <xf numFmtId="0" fontId="5" fillId="7" borderId="43" xfId="1" applyFont="1" applyFill="1" applyBorder="1" applyAlignment="1">
      <alignment horizontal="center" vertical="center"/>
    </xf>
    <xf numFmtId="0" fontId="5" fillId="7" borderId="25" xfId="1" applyFont="1" applyFill="1" applyBorder="1" applyAlignment="1">
      <alignment horizontal="center" vertical="center"/>
    </xf>
    <xf numFmtId="0" fontId="5" fillId="7" borderId="39" xfId="1" applyFont="1" applyFill="1" applyBorder="1" applyAlignment="1">
      <alignment horizontal="center" vertical="center"/>
    </xf>
    <xf numFmtId="0" fontId="5" fillId="7" borderId="37" xfId="1" applyFont="1" applyFill="1" applyBorder="1" applyAlignment="1">
      <alignment horizontal="center" vertical="center"/>
    </xf>
    <xf numFmtId="0" fontId="5" fillId="7" borderId="35" xfId="1" applyFont="1" applyFill="1" applyBorder="1" applyAlignment="1">
      <alignment horizontal="center" vertical="center"/>
    </xf>
    <xf numFmtId="0" fontId="5" fillId="7" borderId="1" xfId="1" applyFont="1" applyFill="1" applyBorder="1" applyAlignment="1">
      <alignment horizontal="left" vertical="center"/>
    </xf>
    <xf numFmtId="0" fontId="62" fillId="3" borderId="0" xfId="0" applyFont="1" applyFill="1" applyAlignment="1">
      <alignment horizontal="left"/>
    </xf>
    <xf numFmtId="0" fontId="54" fillId="3" borderId="0" xfId="16" applyFont="1" applyFill="1" applyBorder="1" applyAlignment="1">
      <alignment horizontal="left" vertical="center" wrapText="1"/>
    </xf>
    <xf numFmtId="0" fontId="5" fillId="4" borderId="3" xfId="1" applyNumberFormat="1" applyFont="1" applyFill="1" applyBorder="1" applyAlignment="1">
      <alignment horizontal="center" vertical="center" wrapText="1"/>
    </xf>
    <xf numFmtId="0" fontId="5" fillId="4" borderId="4" xfId="1" applyNumberFormat="1" applyFont="1" applyFill="1" applyBorder="1" applyAlignment="1">
      <alignment horizontal="center" vertical="center" wrapText="1"/>
    </xf>
    <xf numFmtId="0" fontId="7" fillId="3" borderId="6" xfId="1" applyFont="1" applyFill="1" applyBorder="1" applyAlignment="1">
      <alignment horizontal="left" vertical="center"/>
    </xf>
    <xf numFmtId="0" fontId="18" fillId="3" borderId="36" xfId="0" applyFont="1" applyFill="1" applyBorder="1" applyAlignment="1">
      <alignment horizontal="left" vertical="center"/>
    </xf>
    <xf numFmtId="0" fontId="5" fillId="4" borderId="3" xfId="1" applyNumberFormat="1" applyFont="1" applyFill="1" applyBorder="1" applyAlignment="1">
      <alignment horizontal="center" vertical="center"/>
    </xf>
    <xf numFmtId="0" fontId="5" fillId="4" borderId="4" xfId="1" applyNumberFormat="1" applyFont="1" applyFill="1" applyBorder="1" applyAlignment="1">
      <alignment horizontal="center" vertical="center"/>
    </xf>
    <xf numFmtId="0" fontId="5" fillId="7" borderId="5" xfId="1" applyFont="1" applyFill="1" applyBorder="1" applyAlignment="1">
      <alignment horizontal="center" vertical="center"/>
    </xf>
    <xf numFmtId="0" fontId="5" fillId="3" borderId="3" xfId="1" applyFont="1" applyFill="1" applyBorder="1" applyAlignment="1">
      <alignment horizontal="center" vertical="center"/>
    </xf>
    <xf numFmtId="0" fontId="26" fillId="3" borderId="5" xfId="0" applyFont="1" applyFill="1" applyBorder="1" applyAlignment="1">
      <alignment horizontal="center" vertical="center"/>
    </xf>
    <xf numFmtId="0" fontId="26" fillId="3" borderId="4" xfId="0" applyFont="1" applyFill="1" applyBorder="1" applyAlignment="1">
      <alignment horizontal="center" vertical="center"/>
    </xf>
    <xf numFmtId="0" fontId="5" fillId="4" borderId="1" xfId="1" applyFont="1" applyFill="1" applyBorder="1" applyAlignment="1">
      <alignment horizontal="left" vertical="center"/>
    </xf>
    <xf numFmtId="0" fontId="5" fillId="4" borderId="6" xfId="1" applyFont="1" applyFill="1" applyBorder="1" applyAlignment="1">
      <alignment horizontal="left" vertical="center"/>
    </xf>
    <xf numFmtId="0" fontId="26" fillId="4" borderId="36" xfId="0" applyFont="1" applyFill="1" applyBorder="1" applyAlignment="1">
      <alignment horizontal="left" vertical="center"/>
    </xf>
    <xf numFmtId="0" fontId="62" fillId="3" borderId="0" xfId="0" applyFont="1" applyFill="1" applyAlignment="1">
      <alignment horizontal="left" vertical="center"/>
    </xf>
    <xf numFmtId="0" fontId="5" fillId="3" borderId="5" xfId="1" applyFont="1" applyFill="1" applyBorder="1" applyAlignment="1">
      <alignment horizontal="center" vertical="center"/>
    </xf>
    <xf numFmtId="0" fontId="26" fillId="3" borderId="5" xfId="0" applyFont="1" applyFill="1" applyBorder="1" applyAlignment="1">
      <alignment vertical="center"/>
    </xf>
    <xf numFmtId="0" fontId="26" fillId="3" borderId="4" xfId="0" applyFont="1" applyFill="1" applyBorder="1" applyAlignment="1">
      <alignment vertical="center"/>
    </xf>
    <xf numFmtId="0" fontId="54" fillId="3" borderId="0" xfId="16" applyFont="1" applyFill="1" applyBorder="1" applyAlignment="1">
      <alignment horizontal="left" vertical="center"/>
    </xf>
    <xf numFmtId="0" fontId="5" fillId="3" borderId="3" xfId="1" applyFont="1" applyFill="1" applyBorder="1" applyAlignment="1">
      <alignment horizontal="center" vertical="center" wrapText="1"/>
    </xf>
    <xf numFmtId="0" fontId="40" fillId="3" borderId="0" xfId="0" applyFont="1" applyFill="1" applyAlignment="1">
      <alignment horizontal="left" vertical="center"/>
    </xf>
    <xf numFmtId="0" fontId="26" fillId="3" borderId="5" xfId="0" applyFont="1" applyFill="1" applyBorder="1" applyAlignment="1">
      <alignment vertical="center" wrapText="1"/>
    </xf>
    <xf numFmtId="0" fontId="26" fillId="3" borderId="4" xfId="0" applyFont="1" applyFill="1" applyBorder="1" applyAlignment="1">
      <alignment vertical="center" wrapText="1"/>
    </xf>
    <xf numFmtId="0" fontId="5" fillId="7" borderId="1" xfId="1" applyNumberFormat="1" applyFont="1" applyFill="1" applyBorder="1" applyAlignment="1">
      <alignment horizontal="center" vertical="center" wrapText="1"/>
    </xf>
    <xf numFmtId="166" fontId="5" fillId="7" borderId="1" xfId="1" applyNumberFormat="1" applyFont="1" applyFill="1" applyBorder="1" applyAlignment="1">
      <alignment horizontal="center" vertical="center" wrapText="1"/>
    </xf>
    <xf numFmtId="0" fontId="54" fillId="3" borderId="0" xfId="17" applyFont="1" applyFill="1" applyAlignment="1">
      <alignment horizontal="left"/>
    </xf>
    <xf numFmtId="3" fontId="5" fillId="4" borderId="1" xfId="1" applyNumberFormat="1" applyFont="1" applyFill="1" applyBorder="1" applyAlignment="1">
      <alignment horizontal="center" vertical="center" wrapText="1"/>
    </xf>
    <xf numFmtId="0" fontId="5" fillId="4" borderId="1" xfId="1" applyFont="1" applyFill="1" applyBorder="1" applyAlignment="1">
      <alignment horizontal="left" vertical="center" wrapText="1"/>
    </xf>
    <xf numFmtId="0" fontId="5" fillId="3" borderId="5"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4" borderId="6" xfId="1" applyFont="1" applyFill="1" applyBorder="1" applyAlignment="1">
      <alignment horizontal="left" vertical="center" wrapText="1"/>
    </xf>
    <xf numFmtId="0" fontId="18" fillId="4" borderId="36" xfId="0" applyFont="1" applyFill="1" applyBorder="1" applyAlignment="1">
      <alignment horizontal="left" vertical="center" wrapText="1"/>
    </xf>
    <xf numFmtId="0" fontId="5" fillId="4" borderId="36" xfId="1" applyFont="1" applyFill="1" applyBorder="1" applyAlignment="1">
      <alignment horizontal="left" vertical="center" wrapText="1"/>
    </xf>
    <xf numFmtId="0" fontId="5" fillId="7" borderId="1" xfId="1" applyNumberFormat="1" applyFont="1" applyFill="1" applyBorder="1" applyAlignment="1">
      <alignment horizontal="center" vertical="center"/>
    </xf>
    <xf numFmtId="3" fontId="5" fillId="4" borderId="1" xfId="1" applyNumberFormat="1" applyFont="1" applyFill="1" applyBorder="1" applyAlignment="1">
      <alignment horizontal="center" vertical="center"/>
    </xf>
    <xf numFmtId="0" fontId="18" fillId="4" borderId="36" xfId="0" applyFont="1" applyFill="1" applyBorder="1" applyAlignment="1">
      <alignment horizontal="left" vertical="center"/>
    </xf>
    <xf numFmtId="0" fontId="5" fillId="3" borderId="4" xfId="1" applyFont="1" applyFill="1" applyBorder="1" applyAlignment="1">
      <alignment horizontal="center" vertical="center"/>
    </xf>
    <xf numFmtId="0" fontId="5" fillId="4" borderId="36" xfId="1" applyFont="1" applyFill="1" applyBorder="1" applyAlignment="1">
      <alignment horizontal="left" vertical="center"/>
    </xf>
    <xf numFmtId="0" fontId="5" fillId="7" borderId="1" xfId="6" applyFont="1" applyFill="1" applyBorder="1" applyAlignment="1">
      <alignment horizontal="center" vertical="center" wrapText="1"/>
    </xf>
    <xf numFmtId="0" fontId="54" fillId="3" borderId="0" xfId="6" applyFont="1" applyFill="1" applyBorder="1" applyAlignment="1">
      <alignment vertical="center"/>
    </xf>
    <xf numFmtId="0" fontId="5" fillId="7" borderId="6" xfId="6" applyFont="1" applyFill="1" applyBorder="1" applyAlignment="1">
      <alignment horizontal="center" vertical="center" wrapText="1"/>
    </xf>
    <xf numFmtId="0" fontId="5" fillId="7" borderId="40" xfId="6" applyFont="1" applyFill="1" applyBorder="1" applyAlignment="1">
      <alignment horizontal="center" vertical="center" wrapText="1"/>
    </xf>
    <xf numFmtId="0" fontId="5" fillId="7" borderId="36" xfId="6" applyFont="1" applyFill="1" applyBorder="1" applyAlignment="1">
      <alignment horizontal="center" vertical="center" wrapText="1"/>
    </xf>
    <xf numFmtId="0" fontId="54" fillId="3" borderId="7" xfId="6" applyFont="1" applyFill="1" applyBorder="1" applyAlignment="1">
      <alignment horizontal="left" vertical="center"/>
    </xf>
    <xf numFmtId="0" fontId="5" fillId="7" borderId="1" xfId="28" applyFont="1" applyFill="1" applyBorder="1" applyAlignment="1">
      <alignment horizontal="center" vertical="center" wrapText="1"/>
    </xf>
    <xf numFmtId="0" fontId="5" fillId="7" borderId="6" xfId="28" applyFont="1" applyFill="1" applyBorder="1" applyAlignment="1">
      <alignment horizontal="center" vertical="center" wrapText="1"/>
    </xf>
    <xf numFmtId="0" fontId="5" fillId="7" borderId="40" xfId="28" applyFont="1" applyFill="1" applyBorder="1" applyAlignment="1">
      <alignment horizontal="center" vertical="center" wrapText="1"/>
    </xf>
    <xf numFmtId="0" fontId="5" fillId="7" borderId="36" xfId="28" applyFont="1" applyFill="1" applyBorder="1" applyAlignment="1">
      <alignment horizontal="center" vertical="center" wrapText="1"/>
    </xf>
    <xf numFmtId="0" fontId="54" fillId="3" borderId="0" xfId="28" applyFont="1" applyFill="1" applyBorder="1" applyAlignment="1">
      <alignment horizontal="left" vertical="center"/>
    </xf>
    <xf numFmtId="0" fontId="5" fillId="7" borderId="24" xfId="29" applyFont="1" applyFill="1" applyBorder="1" applyAlignment="1">
      <alignment horizontal="center" vertical="center"/>
    </xf>
    <xf numFmtId="0" fontId="5" fillId="7" borderId="43" xfId="29" applyFont="1" applyFill="1" applyBorder="1" applyAlignment="1">
      <alignment horizontal="center" vertical="center"/>
    </xf>
    <xf numFmtId="0" fontId="5" fillId="7" borderId="25" xfId="29" applyFont="1" applyFill="1" applyBorder="1" applyAlignment="1">
      <alignment horizontal="center" vertical="center"/>
    </xf>
    <xf numFmtId="0" fontId="5" fillId="7" borderId="39" xfId="29" applyFont="1" applyFill="1" applyBorder="1" applyAlignment="1">
      <alignment horizontal="center" vertical="center"/>
    </xf>
    <xf numFmtId="0" fontId="5" fillId="7" borderId="37" xfId="29" applyFont="1" applyFill="1" applyBorder="1" applyAlignment="1">
      <alignment horizontal="center" vertical="center"/>
    </xf>
    <xf numFmtId="0" fontId="5" fillId="7" borderId="35" xfId="29" applyFont="1" applyFill="1" applyBorder="1" applyAlignment="1">
      <alignment horizontal="center" vertical="center"/>
    </xf>
    <xf numFmtId="0" fontId="5" fillId="7" borderId="6" xfId="29" applyNumberFormat="1" applyFont="1" applyFill="1" applyBorder="1" applyAlignment="1">
      <alignment horizontal="center" vertical="center"/>
    </xf>
    <xf numFmtId="0" fontId="5" fillId="7" borderId="40" xfId="29" applyNumberFormat="1" applyFont="1" applyFill="1" applyBorder="1" applyAlignment="1">
      <alignment horizontal="center" vertical="center"/>
    </xf>
    <xf numFmtId="0" fontId="5" fillId="7" borderId="36" xfId="29" applyNumberFormat="1" applyFont="1" applyFill="1" applyBorder="1" applyAlignment="1">
      <alignment horizontal="center" vertical="center"/>
    </xf>
    <xf numFmtId="166" fontId="5" fillId="7" borderId="3" xfId="29" applyNumberFormat="1" applyFont="1" applyFill="1" applyBorder="1" applyAlignment="1">
      <alignment horizontal="center" vertical="center" wrapText="1"/>
    </xf>
    <xf numFmtId="166" fontId="5" fillId="7" borderId="5" xfId="29" applyNumberFormat="1" applyFont="1" applyFill="1" applyBorder="1" applyAlignment="1">
      <alignment horizontal="center" vertical="center" wrapText="1"/>
    </xf>
    <xf numFmtId="166" fontId="5" fillId="7" borderId="4" xfId="29" applyNumberFormat="1" applyFont="1" applyFill="1" applyBorder="1" applyAlignment="1">
      <alignment horizontal="center" vertical="center" wrapText="1"/>
    </xf>
    <xf numFmtId="0" fontId="5" fillId="4" borderId="1" xfId="29" applyNumberFormat="1" applyFont="1" applyFill="1" applyBorder="1" applyAlignment="1">
      <alignment horizontal="center" vertical="center" wrapText="1"/>
    </xf>
    <xf numFmtId="0" fontId="7" fillId="3" borderId="1" xfId="29" applyFont="1" applyFill="1" applyBorder="1" applyAlignment="1">
      <alignment horizontal="left" vertical="center"/>
    </xf>
    <xf numFmtId="0" fontId="5" fillId="4" borderId="3" xfId="29" applyNumberFormat="1" applyFont="1" applyFill="1" applyBorder="1" applyAlignment="1">
      <alignment horizontal="center" vertical="center" wrapText="1"/>
    </xf>
    <xf numFmtId="0" fontId="5" fillId="4" borderId="4" xfId="29" applyNumberFormat="1" applyFont="1" applyFill="1" applyBorder="1" applyAlignment="1">
      <alignment horizontal="center" vertical="center" wrapText="1"/>
    </xf>
    <xf numFmtId="0" fontId="7" fillId="3" borderId="0" xfId="16" applyFont="1" applyFill="1" applyBorder="1" applyAlignment="1">
      <alignment horizontal="left" vertical="center" wrapText="1"/>
    </xf>
    <xf numFmtId="0" fontId="5" fillId="7" borderId="1" xfId="29" applyFont="1" applyFill="1" applyBorder="1" applyAlignment="1">
      <alignment horizontal="left" vertical="center"/>
    </xf>
    <xf numFmtId="0" fontId="54" fillId="3" borderId="7" xfId="29" applyFont="1" applyFill="1" applyBorder="1" applyAlignment="1">
      <alignment horizontal="left" vertical="center"/>
    </xf>
    <xf numFmtId="0" fontId="54" fillId="3" borderId="0" xfId="12" applyFont="1" applyFill="1" applyAlignment="1">
      <alignment horizontal="left"/>
    </xf>
    <xf numFmtId="166" fontId="55" fillId="7" borderId="1" xfId="29" applyNumberFormat="1" applyFont="1" applyFill="1" applyBorder="1" applyAlignment="1">
      <alignment horizontal="center" vertical="center" wrapText="1"/>
    </xf>
    <xf numFmtId="3" fontId="55" fillId="4" borderId="1" xfId="29" applyNumberFormat="1" applyFont="1" applyFill="1" applyBorder="1" applyAlignment="1">
      <alignment horizontal="center" vertical="center" wrapText="1"/>
    </xf>
    <xf numFmtId="0" fontId="55" fillId="7" borderId="1" xfId="29" applyFont="1" applyFill="1" applyBorder="1" applyAlignment="1">
      <alignment horizontal="center" vertical="center" wrapText="1"/>
    </xf>
    <xf numFmtId="0" fontId="55" fillId="7" borderId="1" xfId="29" applyNumberFormat="1" applyFont="1" applyFill="1" applyBorder="1" applyAlignment="1">
      <alignment horizontal="center" vertical="center" wrapText="1"/>
    </xf>
    <xf numFmtId="166" fontId="55" fillId="7" borderId="3" xfId="29" applyNumberFormat="1" applyFont="1" applyFill="1" applyBorder="1" applyAlignment="1">
      <alignment horizontal="center" vertical="center" wrapText="1"/>
    </xf>
    <xf numFmtId="166" fontId="55" fillId="7" borderId="5" xfId="29" applyNumberFormat="1" applyFont="1" applyFill="1" applyBorder="1" applyAlignment="1">
      <alignment horizontal="center" vertical="center" wrapText="1"/>
    </xf>
    <xf numFmtId="166" fontId="55" fillId="7" borderId="4" xfId="29" applyNumberFormat="1" applyFont="1" applyFill="1" applyBorder="1" applyAlignment="1">
      <alignment horizontal="center" vertical="center" wrapText="1"/>
    </xf>
    <xf numFmtId="0" fontId="5" fillId="3" borderId="3" xfId="9" applyFont="1" applyFill="1" applyBorder="1" applyAlignment="1">
      <alignment horizontal="center" vertical="center" wrapText="1"/>
    </xf>
    <xf numFmtId="0" fontId="5" fillId="3" borderId="5" xfId="9" applyFont="1" applyFill="1" applyBorder="1" applyAlignment="1">
      <alignment horizontal="center" vertical="center" wrapText="1"/>
    </xf>
    <xf numFmtId="0" fontId="5" fillId="3" borderId="4" xfId="9" applyFont="1" applyFill="1" applyBorder="1" applyAlignment="1">
      <alignment horizontal="center" vertical="center" wrapText="1"/>
    </xf>
    <xf numFmtId="0" fontId="5" fillId="4" borderId="6" xfId="9" applyFont="1" applyFill="1" applyBorder="1" applyAlignment="1">
      <alignment horizontal="center" vertical="center" wrapText="1"/>
    </xf>
    <xf numFmtId="0" fontId="5" fillId="4" borderId="36" xfId="9" applyFont="1" applyFill="1" applyBorder="1" applyAlignment="1">
      <alignment horizontal="center" vertical="center" wrapText="1"/>
    </xf>
    <xf numFmtId="0" fontId="5" fillId="7" borderId="6" xfId="9" applyFont="1" applyFill="1" applyBorder="1" applyAlignment="1">
      <alignment horizontal="left" vertical="center" wrapText="1"/>
    </xf>
    <xf numFmtId="0" fontId="5" fillId="7" borderId="36" xfId="9" applyFont="1" applyFill="1" applyBorder="1" applyAlignment="1">
      <alignment horizontal="left" vertical="center" wrapText="1"/>
    </xf>
    <xf numFmtId="0" fontId="5" fillId="4" borderId="40" xfId="9" applyFont="1" applyFill="1" applyBorder="1" applyAlignment="1">
      <alignment horizontal="center" vertical="center" wrapText="1"/>
    </xf>
    <xf numFmtId="0" fontId="5" fillId="7" borderId="1" xfId="9" applyFont="1" applyFill="1" applyBorder="1" applyAlignment="1">
      <alignment horizontal="left" vertical="center" wrapText="1"/>
    </xf>
    <xf numFmtId="0" fontId="5" fillId="4" borderId="1" xfId="9" applyFont="1" applyFill="1" applyBorder="1" applyAlignment="1">
      <alignment horizontal="center" vertical="center"/>
    </xf>
    <xf numFmtId="0" fontId="5" fillId="4" borderId="1" xfId="9" applyFont="1" applyFill="1" applyBorder="1" applyAlignment="1">
      <alignment horizontal="center" vertical="center" wrapText="1"/>
    </xf>
    <xf numFmtId="166" fontId="5" fillId="4" borderId="1" xfId="9" applyNumberFormat="1" applyFont="1" applyFill="1" applyBorder="1" applyAlignment="1">
      <alignment horizontal="center" vertical="center" wrapText="1"/>
    </xf>
    <xf numFmtId="0" fontId="7" fillId="3" borderId="3" xfId="9"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9" applyFont="1" applyFill="1" applyBorder="1" applyAlignment="1">
      <alignment horizontal="center" vertical="center" wrapText="1"/>
    </xf>
    <xf numFmtId="0" fontId="7" fillId="3" borderId="6" xfId="9" applyFont="1" applyFill="1" applyBorder="1" applyAlignment="1">
      <alignment horizontal="left" vertical="center"/>
    </xf>
    <xf numFmtId="0" fontId="7" fillId="3" borderId="36" xfId="9" applyFont="1" applyFill="1" applyBorder="1" applyAlignment="1">
      <alignment horizontal="left" vertical="center"/>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36" xfId="0" applyFont="1" applyFill="1" applyBorder="1" applyAlignment="1">
      <alignment horizontal="center" vertical="center"/>
    </xf>
    <xf numFmtId="0" fontId="54" fillId="3" borderId="0" xfId="0" applyFont="1" applyFill="1" applyBorder="1" applyAlignment="1">
      <alignment horizontal="left" vertic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4" fillId="3" borderId="7"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54" fillId="3" borderId="0" xfId="9" applyFont="1" applyFill="1" applyAlignment="1">
      <alignment horizontal="left" vertical="center"/>
    </xf>
    <xf numFmtId="0" fontId="45" fillId="3" borderId="0" xfId="1" applyFont="1" applyFill="1" applyAlignment="1">
      <alignment horizontal="left" vertical="center"/>
    </xf>
    <xf numFmtId="0" fontId="45" fillId="3" borderId="2" xfId="1" applyFont="1" applyFill="1" applyBorder="1" applyAlignment="1">
      <alignment horizontal="left" vertical="center"/>
    </xf>
    <xf numFmtId="0" fontId="5" fillId="4" borderId="3" xfId="9" applyFont="1" applyFill="1" applyBorder="1" applyAlignment="1">
      <alignment horizontal="center" vertical="center"/>
    </xf>
    <xf numFmtId="0" fontId="5" fillId="4" borderId="4" xfId="9" applyFont="1" applyFill="1" applyBorder="1" applyAlignment="1">
      <alignment horizontal="center" vertical="center"/>
    </xf>
    <xf numFmtId="0" fontId="5" fillId="4" borderId="3" xfId="9" applyFont="1" applyFill="1" applyBorder="1" applyAlignment="1">
      <alignment horizontal="center" vertical="center" wrapText="1"/>
    </xf>
    <xf numFmtId="0" fontId="5" fillId="4" borderId="4" xfId="9" applyFont="1" applyFill="1" applyBorder="1" applyAlignment="1">
      <alignment horizontal="center" vertical="center" wrapText="1"/>
    </xf>
    <xf numFmtId="0" fontId="5" fillId="7" borderId="6" xfId="0" applyFont="1" applyFill="1" applyBorder="1" applyAlignment="1">
      <alignment horizontal="left" vertical="center"/>
    </xf>
    <xf numFmtId="0" fontId="5" fillId="7" borderId="36" xfId="0" applyFont="1" applyFill="1" applyBorder="1" applyAlignment="1">
      <alignment horizontal="left"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4" fillId="3" borderId="0" xfId="23" applyFont="1" applyFill="1" applyBorder="1" applyAlignment="1">
      <alignment horizontal="left" vertical="center" wrapText="1"/>
    </xf>
    <xf numFmtId="0" fontId="54" fillId="3" borderId="0" xfId="9" applyFont="1" applyFill="1" applyAlignment="1">
      <alignment horizontal="left" vertical="center" wrapText="1"/>
    </xf>
    <xf numFmtId="0" fontId="5" fillId="3" borderId="3" xfId="24" applyFont="1" applyFill="1" applyBorder="1" applyAlignment="1">
      <alignment horizontal="center" vertical="center"/>
    </xf>
    <xf numFmtId="0" fontId="5" fillId="3" borderId="5" xfId="24" applyFont="1" applyFill="1" applyBorder="1" applyAlignment="1">
      <alignment horizontal="center" vertical="center"/>
    </xf>
    <xf numFmtId="0" fontId="5" fillId="3" borderId="4" xfId="24" applyFont="1" applyFill="1" applyBorder="1" applyAlignment="1">
      <alignment horizontal="center" vertical="center"/>
    </xf>
    <xf numFmtId="0" fontId="54" fillId="3" borderId="0" xfId="26" applyFont="1" applyFill="1" applyBorder="1" applyAlignment="1">
      <alignment horizontal="left" vertical="center" wrapText="1"/>
    </xf>
    <xf numFmtId="0" fontId="7" fillId="3" borderId="7" xfId="0" applyFont="1" applyFill="1" applyBorder="1" applyAlignment="1">
      <alignment horizontal="left" vertical="center" wrapText="1"/>
    </xf>
  </cellXfs>
  <cellStyles count="33">
    <cellStyle name="Millares" xfId="27" builtinId="3"/>
    <cellStyle name="Millares 2" xfId="15"/>
    <cellStyle name="Millares 2 2" xfId="20"/>
    <cellStyle name="Millares 3" xfId="30"/>
    <cellStyle name="Normal" xfId="0" builtinId="0"/>
    <cellStyle name="Normal 10" xfId="9"/>
    <cellStyle name="Normal 11" xfId="10"/>
    <cellStyle name="Normal 2" xfId="2"/>
    <cellStyle name="Normal 2 2" xfId="1"/>
    <cellStyle name="Normal 2 2 2" xfId="5"/>
    <cellStyle name="Normal 2 2 2 2" xfId="31"/>
    <cellStyle name="Normal 2 2 3" xfId="22"/>
    <cellStyle name="Normal 2 2 4" xfId="23"/>
    <cellStyle name="Normal 2 2 4 2" xfId="32"/>
    <cellStyle name="Normal 2 2 5" xfId="24"/>
    <cellStyle name="Normal 2 2 6" xfId="25"/>
    <cellStyle name="Normal 2 2 7" xfId="26"/>
    <cellStyle name="Normal 2 2 8" xfId="29"/>
    <cellStyle name="Normal 2 3" xfId="12"/>
    <cellStyle name="Normal 2 3 2" xfId="18"/>
    <cellStyle name="Normal 2 4" xfId="17"/>
    <cellStyle name="Normal 2 4 2" xfId="19"/>
    <cellStyle name="Normal 3 3" xfId="6"/>
    <cellStyle name="Normal 3 3 2" xfId="11"/>
    <cellStyle name="Normal 3 3 3" xfId="28"/>
    <cellStyle name="Normal 4 2" xfId="13"/>
    <cellStyle name="Normal 6" xfId="16"/>
    <cellStyle name="Normal 9" xfId="4"/>
    <cellStyle name="Normal 9 2" xfId="8"/>
    <cellStyle name="Porcentaje" xfId="7" builtinId="5"/>
    <cellStyle name="Porcentaje 2" xfId="3"/>
    <cellStyle name="Porcentaje 2 2" xfId="14"/>
    <cellStyle name="Porcentaje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25"/>
  <sheetViews>
    <sheetView tabSelected="1" zoomScaleNormal="100" workbookViewId="0">
      <selection activeCell="D10" sqref="D10"/>
    </sheetView>
  </sheetViews>
  <sheetFormatPr baseColWidth="10" defaultColWidth="11.42578125" defaultRowHeight="15" x14ac:dyDescent="0.25"/>
  <cols>
    <col min="1" max="1" width="3.7109375" style="15" customWidth="1"/>
    <col min="2" max="2" width="25.28515625" style="17" customWidth="1"/>
    <col min="3" max="9" width="11.42578125" style="17"/>
    <col min="10" max="16384" width="11.42578125" style="15"/>
  </cols>
  <sheetData>
    <row r="1" spans="2:9" x14ac:dyDescent="0.25">
      <c r="B1" s="16"/>
    </row>
    <row r="2" spans="2:9" ht="15" customHeight="1" x14ac:dyDescent="0.25">
      <c r="B2" s="816" t="s">
        <v>569</v>
      </c>
      <c r="C2" s="816"/>
      <c r="D2" s="816"/>
      <c r="E2" s="816"/>
      <c r="F2" s="816"/>
      <c r="G2" s="816"/>
      <c r="H2" s="816"/>
      <c r="I2" s="816"/>
    </row>
    <row r="3" spans="2:9" x14ac:dyDescent="0.25">
      <c r="B3" s="817" t="s">
        <v>570</v>
      </c>
      <c r="C3" s="817"/>
      <c r="D3" s="817"/>
      <c r="E3" s="817"/>
      <c r="F3" s="817"/>
      <c r="G3" s="817"/>
      <c r="H3" s="817"/>
      <c r="I3" s="817"/>
    </row>
    <row r="4" spans="2:9" x14ac:dyDescent="0.25">
      <c r="B4" s="4"/>
      <c r="C4" s="4"/>
      <c r="D4" s="4"/>
      <c r="E4" s="4"/>
      <c r="F4" s="4"/>
      <c r="G4" s="4"/>
      <c r="H4" s="4"/>
      <c r="I4" s="4"/>
    </row>
    <row r="5" spans="2:9" ht="22.5" x14ac:dyDescent="0.25">
      <c r="B5" s="5" t="s">
        <v>571</v>
      </c>
      <c r="C5" s="5">
        <v>2016</v>
      </c>
      <c r="D5" s="5">
        <f>+C5+1</f>
        <v>2017</v>
      </c>
      <c r="E5" s="6">
        <f t="shared" ref="E5:G5" si="0">+D5+1</f>
        <v>2018</v>
      </c>
      <c r="F5" s="6">
        <f t="shared" si="0"/>
        <v>2019</v>
      </c>
      <c r="G5" s="6">
        <f t="shared" si="0"/>
        <v>2020</v>
      </c>
      <c r="H5" s="6" t="s">
        <v>572</v>
      </c>
      <c r="I5" s="6" t="s">
        <v>573</v>
      </c>
    </row>
    <row r="6" spans="2:9" x14ac:dyDescent="0.25">
      <c r="B6" s="7" t="s">
        <v>1</v>
      </c>
      <c r="C6" s="8">
        <v>311.90487231000003</v>
      </c>
      <c r="D6" s="8">
        <v>328.16919423000087</v>
      </c>
      <c r="E6" s="8">
        <v>653.53856116000043</v>
      </c>
      <c r="F6" s="8">
        <v>774.38472321000165</v>
      </c>
      <c r="G6" s="9">
        <v>580.77321061999976</v>
      </c>
      <c r="H6" s="10">
        <v>4.8042787136053653E-3</v>
      </c>
      <c r="I6" s="10">
        <v>-0.25001979866988844</v>
      </c>
    </row>
    <row r="7" spans="2:9" x14ac:dyDescent="0.25">
      <c r="B7" s="7" t="s">
        <v>2</v>
      </c>
      <c r="C7" s="8">
        <v>42764.09273699038</v>
      </c>
      <c r="D7" s="8">
        <v>48212.146602029519</v>
      </c>
      <c r="E7" s="8">
        <v>53764.47472279839</v>
      </c>
      <c r="F7" s="8">
        <v>49600.215940719565</v>
      </c>
      <c r="G7" s="9">
        <v>42166.342328060018</v>
      </c>
      <c r="H7" s="10">
        <v>0.3488088933389924</v>
      </c>
      <c r="I7" s="10">
        <v>-0.14987583162025442</v>
      </c>
    </row>
    <row r="8" spans="2:9" x14ac:dyDescent="0.25">
      <c r="B8" s="7" t="s">
        <v>3</v>
      </c>
      <c r="C8" s="8">
        <v>48687.957904529467</v>
      </c>
      <c r="D8" s="8">
        <v>53405.176285028574</v>
      </c>
      <c r="E8" s="8">
        <v>62174.187882919614</v>
      </c>
      <c r="F8" s="8">
        <v>57923.046879409623</v>
      </c>
      <c r="G8" s="9">
        <v>58299.684967559406</v>
      </c>
      <c r="H8" s="10">
        <v>0.48226731257204297</v>
      </c>
      <c r="I8" s="10">
        <v>6.5023873646341546E-3</v>
      </c>
    </row>
    <row r="9" spans="2:9" x14ac:dyDescent="0.25">
      <c r="B9" s="7" t="s">
        <v>4</v>
      </c>
      <c r="C9" s="8">
        <v>813.93194369999753</v>
      </c>
      <c r="D9" s="8">
        <v>749.73927364000053</v>
      </c>
      <c r="E9" s="8">
        <v>709.82034813000416</v>
      </c>
      <c r="F9" s="8">
        <v>640.56709506000095</v>
      </c>
      <c r="G9" s="9">
        <v>686.49962563999907</v>
      </c>
      <c r="H9" s="10">
        <v>5.6788699582740769E-3</v>
      </c>
      <c r="I9" s="10">
        <v>7.1706041309686164E-2</v>
      </c>
    </row>
    <row r="10" spans="2:9" ht="15" customHeight="1" x14ac:dyDescent="0.25">
      <c r="B10" s="7" t="s">
        <v>5</v>
      </c>
      <c r="C10" s="8">
        <v>18727.758177290292</v>
      </c>
      <c r="D10" s="8">
        <v>20704.752784100077</v>
      </c>
      <c r="E10" s="8">
        <v>22792.476191860322</v>
      </c>
      <c r="F10" s="8">
        <v>21570.752829750618</v>
      </c>
      <c r="G10" s="9">
        <v>17980.92535343007</v>
      </c>
      <c r="H10" s="10">
        <v>0.148742013830478</v>
      </c>
      <c r="I10" s="10">
        <v>-0.1664210565414026</v>
      </c>
    </row>
    <row r="11" spans="2:9" x14ac:dyDescent="0.25">
      <c r="B11" s="7" t="s">
        <v>6</v>
      </c>
      <c r="C11" s="8">
        <v>1134.3506610300051</v>
      </c>
      <c r="D11" s="8">
        <v>1292.4771531999975</v>
      </c>
      <c r="E11" s="8">
        <v>1429.1740622899997</v>
      </c>
      <c r="F11" s="8">
        <v>1388.9103739600032</v>
      </c>
      <c r="G11" s="9">
        <v>1172.4351855800021</v>
      </c>
      <c r="H11" s="10">
        <v>9.6986315865892157E-3</v>
      </c>
      <c r="I11" s="10">
        <v>-0.15585972460036868</v>
      </c>
    </row>
    <row r="12" spans="2:9" ht="24" customHeight="1" x14ac:dyDescent="0.25">
      <c r="B12" s="11" t="s">
        <v>574</v>
      </c>
      <c r="C12" s="12">
        <v>112439.99629585069</v>
      </c>
      <c r="D12" s="12">
        <v>124692.46129223178</v>
      </c>
      <c r="E12" s="12">
        <v>141523.67176915929</v>
      </c>
      <c r="F12" s="12">
        <v>131897.87784211186</v>
      </c>
      <c r="G12" s="13">
        <v>120886.66067089167</v>
      </c>
      <c r="H12" s="14">
        <v>1</v>
      </c>
      <c r="I12" s="14">
        <v>-8.3482898674087536E-2</v>
      </c>
    </row>
    <row r="13" spans="2:9" ht="24" customHeight="1" x14ac:dyDescent="0.25">
      <c r="B13" s="818" t="s">
        <v>575</v>
      </c>
      <c r="C13" s="818"/>
      <c r="D13" s="818"/>
      <c r="E13" s="818"/>
      <c r="F13" s="818"/>
      <c r="G13" s="818"/>
      <c r="H13" s="818"/>
      <c r="I13" s="818"/>
    </row>
    <row r="14" spans="2:9" ht="21.75" customHeight="1" x14ac:dyDescent="0.25">
      <c r="B14" s="818" t="s">
        <v>576</v>
      </c>
      <c r="C14" s="818"/>
      <c r="D14" s="818"/>
      <c r="E14" s="818"/>
      <c r="F14" s="818"/>
      <c r="G14" s="818"/>
      <c r="H14" s="818"/>
      <c r="I14" s="818"/>
    </row>
    <row r="16" spans="2:9" ht="22.5" customHeight="1" x14ac:dyDescent="0.25"/>
    <row r="24" ht="18" customHeight="1" x14ac:dyDescent="0.25"/>
    <row r="25" ht="27.75" customHeight="1" x14ac:dyDescent="0.25"/>
  </sheetData>
  <mergeCells count="4">
    <mergeCell ref="B2:I2"/>
    <mergeCell ref="B3:I3"/>
    <mergeCell ref="B13:I13"/>
    <mergeCell ref="B14:I14"/>
  </mergeCells>
  <pageMargins left="0.7" right="0.7" top="0.75" bottom="0.75" header="0.3" footer="0.3"/>
  <pageSetup paperSize="1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K62"/>
  <sheetViews>
    <sheetView zoomScaleNormal="100" workbookViewId="0">
      <selection activeCell="C9" sqref="C9"/>
    </sheetView>
  </sheetViews>
  <sheetFormatPr baseColWidth="10" defaultColWidth="11.42578125" defaultRowHeight="15" x14ac:dyDescent="0.25"/>
  <cols>
    <col min="1" max="1" width="3.7109375" style="240" customWidth="1"/>
    <col min="2" max="2" width="20.42578125" style="142" customWidth="1"/>
    <col min="3" max="3" width="44.140625" style="141" customWidth="1"/>
    <col min="4" max="4" width="9.140625" style="142" bestFit="1" customWidth="1"/>
    <col min="5" max="8" width="10.7109375" style="142" bestFit="1" customWidth="1"/>
    <col min="9" max="9" width="13.5703125" style="142" customWidth="1"/>
    <col min="10" max="10" width="12.85546875" style="142" customWidth="1"/>
    <col min="11" max="11" width="11.5703125" style="142" bestFit="1" customWidth="1"/>
    <col min="12" max="16384" width="11.42578125" style="240"/>
  </cols>
  <sheetData>
    <row r="1" spans="1:11" x14ac:dyDescent="0.25">
      <c r="B1" s="18"/>
      <c r="C1" s="18"/>
    </row>
    <row r="2" spans="1:11" x14ac:dyDescent="0.25">
      <c r="B2" s="33" t="s">
        <v>619</v>
      </c>
    </row>
    <row r="3" spans="1:11" x14ac:dyDescent="0.25">
      <c r="B3" s="35" t="s">
        <v>620</v>
      </c>
    </row>
    <row r="4" spans="1:11" x14ac:dyDescent="0.25">
      <c r="B4" s="35"/>
    </row>
    <row r="5" spans="1:11" ht="22.5" x14ac:dyDescent="0.25">
      <c r="B5" s="875" t="s">
        <v>257</v>
      </c>
      <c r="C5" s="875"/>
      <c r="D5" s="242">
        <v>2016</v>
      </c>
      <c r="E5" s="242">
        <v>2017</v>
      </c>
      <c r="F5" s="242">
        <v>2018</v>
      </c>
      <c r="G5" s="242">
        <v>2019</v>
      </c>
      <c r="H5" s="242">
        <v>2020</v>
      </c>
      <c r="I5" s="242" t="s">
        <v>621</v>
      </c>
      <c r="J5" s="242" t="s">
        <v>622</v>
      </c>
      <c r="K5" s="6" t="s">
        <v>573</v>
      </c>
    </row>
    <row r="6" spans="1:11" ht="22.5" x14ac:dyDescent="0.25">
      <c r="A6" s="241"/>
      <c r="B6" s="860" t="s">
        <v>245</v>
      </c>
      <c r="C6" s="7" t="s">
        <v>258</v>
      </c>
      <c r="D6" s="243">
        <v>58550.071389999997</v>
      </c>
      <c r="E6" s="243">
        <v>77467.584460000013</v>
      </c>
      <c r="F6" s="243">
        <v>78179.502139999997</v>
      </c>
      <c r="G6" s="243">
        <v>120256.68092</v>
      </c>
      <c r="H6" s="244">
        <v>88841.724300000002</v>
      </c>
      <c r="I6" s="204">
        <v>0.26646195421514612</v>
      </c>
      <c r="J6" s="204">
        <v>8.2629245958831907E-2</v>
      </c>
      <c r="K6" s="204">
        <v>-0.26123252678908204</v>
      </c>
    </row>
    <row r="7" spans="1:11" ht="22.5" x14ac:dyDescent="0.25">
      <c r="A7" s="241"/>
      <c r="B7" s="861"/>
      <c r="C7" s="7" t="s">
        <v>623</v>
      </c>
      <c r="D7" s="243">
        <v>36916.767140000004</v>
      </c>
      <c r="E7" s="243">
        <v>35529.978410000003</v>
      </c>
      <c r="F7" s="243">
        <v>45693.958849999988</v>
      </c>
      <c r="G7" s="243">
        <v>59927.077219999999</v>
      </c>
      <c r="H7" s="244">
        <v>57578.112220000032</v>
      </c>
      <c r="I7" s="204">
        <v>0.17269336477928079</v>
      </c>
      <c r="J7" s="204">
        <v>5.3551819642829776E-2</v>
      </c>
      <c r="K7" s="204">
        <v>-3.9197055971487038E-2</v>
      </c>
    </row>
    <row r="8" spans="1:11" x14ac:dyDescent="0.25">
      <c r="A8" s="241"/>
      <c r="B8" s="861"/>
      <c r="C8" s="7" t="s">
        <v>262</v>
      </c>
      <c r="D8" s="243">
        <v>15817.968289999999</v>
      </c>
      <c r="E8" s="243">
        <v>27767.31451</v>
      </c>
      <c r="F8" s="243">
        <v>28893.502860000001</v>
      </c>
      <c r="G8" s="243">
        <v>34320.263770000012</v>
      </c>
      <c r="H8" s="244">
        <v>38231.509819999992</v>
      </c>
      <c r="I8" s="204">
        <v>0.1146673243850215</v>
      </c>
      <c r="J8" s="204">
        <v>3.5558076491478866E-2</v>
      </c>
      <c r="K8" s="204">
        <v>0.11396316986989108</v>
      </c>
    </row>
    <row r="9" spans="1:11" x14ac:dyDescent="0.25">
      <c r="A9" s="241"/>
      <c r="B9" s="861"/>
      <c r="C9" s="7" t="s">
        <v>624</v>
      </c>
      <c r="D9" s="243">
        <v>33147.290390000002</v>
      </c>
      <c r="E9" s="243">
        <v>27103.504270000001</v>
      </c>
      <c r="F9" s="243">
        <v>20799.397439999997</v>
      </c>
      <c r="G9" s="243">
        <v>20160.650810000006</v>
      </c>
      <c r="H9" s="244">
        <v>31206.134449999998</v>
      </c>
      <c r="I9" s="204">
        <v>9.3596197446244228E-2</v>
      </c>
      <c r="J9" s="204">
        <v>2.9023967952110399E-2</v>
      </c>
      <c r="K9" s="204">
        <v>0.54787336699077471</v>
      </c>
    </row>
    <row r="10" spans="1:11" ht="22.5" x14ac:dyDescent="0.25">
      <c r="A10" s="241"/>
      <c r="B10" s="861"/>
      <c r="C10" s="7" t="s">
        <v>260</v>
      </c>
      <c r="D10" s="243">
        <v>19648.12904</v>
      </c>
      <c r="E10" s="243">
        <v>22773.810320000001</v>
      </c>
      <c r="F10" s="243">
        <v>38299.198400000001</v>
      </c>
      <c r="G10" s="243">
        <v>34772.052839999997</v>
      </c>
      <c r="H10" s="244">
        <v>27728.99771</v>
      </c>
      <c r="I10" s="204">
        <v>8.3167261514237756E-2</v>
      </c>
      <c r="J10" s="204">
        <v>2.5789978639253815E-2</v>
      </c>
      <c r="K10" s="204">
        <v>-0.2025493048226944</v>
      </c>
    </row>
    <row r="11" spans="1:11" x14ac:dyDescent="0.25">
      <c r="A11" s="241"/>
      <c r="B11" s="861"/>
      <c r="C11" s="7" t="s">
        <v>46</v>
      </c>
      <c r="D11" s="243">
        <v>41438.437239999999</v>
      </c>
      <c r="E11" s="243">
        <v>58023.623919999991</v>
      </c>
      <c r="F11" s="243">
        <v>69719.690820000003</v>
      </c>
      <c r="G11" s="243">
        <v>91233.463969999983</v>
      </c>
      <c r="H11" s="244">
        <v>89825.938900000008</v>
      </c>
      <c r="I11" s="204">
        <v>0.26941389766006957</v>
      </c>
      <c r="J11" s="204">
        <v>8.3544636907177949E-2</v>
      </c>
      <c r="K11" s="204">
        <v>-1.5427728036971233E-2</v>
      </c>
    </row>
    <row r="12" spans="1:11" x14ac:dyDescent="0.25">
      <c r="A12" s="241"/>
      <c r="B12" s="862"/>
      <c r="C12" s="205" t="s">
        <v>265</v>
      </c>
      <c r="D12" s="245">
        <v>205518.66349000001</v>
      </c>
      <c r="E12" s="245">
        <v>248665.81589</v>
      </c>
      <c r="F12" s="245">
        <v>281585.25050999998</v>
      </c>
      <c r="G12" s="245">
        <v>360670.18953000003</v>
      </c>
      <c r="H12" s="245">
        <v>333412.41740000003</v>
      </c>
      <c r="I12" s="211">
        <v>1</v>
      </c>
      <c r="J12" s="211">
        <v>0.31009772559168269</v>
      </c>
      <c r="K12" s="211">
        <v>-7.5575339801496777E-2</v>
      </c>
    </row>
    <row r="13" spans="1:11" ht="22.5" x14ac:dyDescent="0.25">
      <c r="A13" s="241"/>
      <c r="B13" s="860" t="s">
        <v>246</v>
      </c>
      <c r="C13" s="7" t="s">
        <v>267</v>
      </c>
      <c r="D13" s="243">
        <v>102066.03124000001</v>
      </c>
      <c r="E13" s="243">
        <v>81811.362870000012</v>
      </c>
      <c r="F13" s="243">
        <v>92798.724610000034</v>
      </c>
      <c r="G13" s="243">
        <v>101318.91069000002</v>
      </c>
      <c r="H13" s="244">
        <v>49062.819400000008</v>
      </c>
      <c r="I13" s="204">
        <v>0.21395357126396805</v>
      </c>
      <c r="J13" s="204">
        <v>4.5631979833560599E-2</v>
      </c>
      <c r="K13" s="204">
        <v>-0.51575851866277111</v>
      </c>
    </row>
    <row r="14" spans="1:11" x14ac:dyDescent="0.25">
      <c r="A14" s="241"/>
      <c r="B14" s="861"/>
      <c r="C14" s="7" t="s">
        <v>625</v>
      </c>
      <c r="D14" s="243">
        <v>0</v>
      </c>
      <c r="E14" s="243">
        <v>0</v>
      </c>
      <c r="F14" s="243">
        <v>2136.9308000000001</v>
      </c>
      <c r="G14" s="243">
        <v>14629.644939999998</v>
      </c>
      <c r="H14" s="244">
        <v>45551.847400000006</v>
      </c>
      <c r="I14" s="204">
        <v>0.19864289390799456</v>
      </c>
      <c r="J14" s="204">
        <v>4.2366521275339297E-2</v>
      </c>
      <c r="K14" s="204">
        <v>2.1136673232207652</v>
      </c>
    </row>
    <row r="15" spans="1:11" x14ac:dyDescent="0.25">
      <c r="A15" s="241"/>
      <c r="B15" s="861"/>
      <c r="C15" s="7" t="s">
        <v>270</v>
      </c>
      <c r="D15" s="243">
        <v>19545.12573</v>
      </c>
      <c r="E15" s="243">
        <v>18738.431860000001</v>
      </c>
      <c r="F15" s="243">
        <v>21148.848360000004</v>
      </c>
      <c r="G15" s="243">
        <v>21688.801759999998</v>
      </c>
      <c r="H15" s="244">
        <v>22817.418690000006</v>
      </c>
      <c r="I15" s="204">
        <v>9.950239866873023E-2</v>
      </c>
      <c r="J15" s="204">
        <v>2.1221853987379875E-2</v>
      </c>
      <c r="K15" s="204">
        <v>5.203685028287186E-2</v>
      </c>
    </row>
    <row r="16" spans="1:11" x14ac:dyDescent="0.25">
      <c r="A16" s="241"/>
      <c r="B16" s="861"/>
      <c r="C16" s="7" t="s">
        <v>626</v>
      </c>
      <c r="D16" s="243">
        <v>13170.318019999995</v>
      </c>
      <c r="E16" s="243">
        <v>8834.0375000000022</v>
      </c>
      <c r="F16" s="243">
        <v>10814.34411</v>
      </c>
      <c r="G16" s="243">
        <v>14414.082570000004</v>
      </c>
      <c r="H16" s="244">
        <v>14610.483549999999</v>
      </c>
      <c r="I16" s="204">
        <v>6.3713524245937583E-2</v>
      </c>
      <c r="J16" s="204">
        <v>1.358880918107549E-2</v>
      </c>
      <c r="K16" s="204">
        <v>1.3625631672789407E-2</v>
      </c>
    </row>
    <row r="17" spans="1:11" ht="22.5" customHeight="1" x14ac:dyDescent="0.25">
      <c r="A17" s="241"/>
      <c r="B17" s="861"/>
      <c r="C17" s="7" t="s">
        <v>627</v>
      </c>
      <c r="D17" s="243">
        <v>21373.804960000001</v>
      </c>
      <c r="E17" s="243">
        <v>18023.134400000003</v>
      </c>
      <c r="F17" s="243">
        <v>17638.865349999996</v>
      </c>
      <c r="G17" s="243">
        <v>8704.1402900000012</v>
      </c>
      <c r="H17" s="244">
        <v>13074.807000000001</v>
      </c>
      <c r="I17" s="204">
        <v>5.701673253692241E-2</v>
      </c>
      <c r="J17" s="204">
        <v>1.2160518629952538E-2</v>
      </c>
      <c r="K17" s="204">
        <v>0.50213651944711457</v>
      </c>
    </row>
    <row r="18" spans="1:11" x14ac:dyDescent="0.25">
      <c r="A18" s="241"/>
      <c r="B18" s="861"/>
      <c r="C18" s="199" t="s">
        <v>46</v>
      </c>
      <c r="D18" s="243">
        <v>97748.616110000017</v>
      </c>
      <c r="E18" s="243">
        <v>104075.39829999996</v>
      </c>
      <c r="F18" s="243">
        <v>114462.49188</v>
      </c>
      <c r="G18" s="243">
        <v>121447.35863999999</v>
      </c>
      <c r="H18" s="244">
        <v>84197.886660000018</v>
      </c>
      <c r="I18" s="204">
        <v>0.36717087937644721</v>
      </c>
      <c r="J18" s="204">
        <v>7.8310140205630763E-2</v>
      </c>
      <c r="K18" s="204">
        <v>-0.30671290341041191</v>
      </c>
    </row>
    <row r="19" spans="1:11" x14ac:dyDescent="0.25">
      <c r="A19" s="241"/>
      <c r="B19" s="862"/>
      <c r="C19" s="205" t="s">
        <v>274</v>
      </c>
      <c r="D19" s="245">
        <v>253903.89606000006</v>
      </c>
      <c r="E19" s="245">
        <v>231482.36492999998</v>
      </c>
      <c r="F19" s="245">
        <v>259000.20511000004</v>
      </c>
      <c r="G19" s="245">
        <v>282202.93888999999</v>
      </c>
      <c r="H19" s="245">
        <v>229315.26270000002</v>
      </c>
      <c r="I19" s="211">
        <v>1</v>
      </c>
      <c r="J19" s="211">
        <v>0.21327982311293855</v>
      </c>
      <c r="K19" s="211">
        <v>-0.18741008296378903</v>
      </c>
    </row>
    <row r="20" spans="1:11" ht="22.5" x14ac:dyDescent="0.25">
      <c r="B20" s="860" t="s">
        <v>247</v>
      </c>
      <c r="C20" s="7" t="s">
        <v>276</v>
      </c>
      <c r="D20" s="243">
        <v>172518.66212999998</v>
      </c>
      <c r="E20" s="243">
        <v>178794.92885</v>
      </c>
      <c r="F20" s="243">
        <v>197175.66162</v>
      </c>
      <c r="G20" s="243">
        <v>185492.52370999998</v>
      </c>
      <c r="H20" s="244">
        <v>118554.91369000002</v>
      </c>
      <c r="I20" s="204">
        <v>0.61805704378683246</v>
      </c>
      <c r="J20" s="204">
        <v>0.11026466674419443</v>
      </c>
      <c r="K20" s="204">
        <v>-0.36086419377554313</v>
      </c>
    </row>
    <row r="21" spans="1:11" x14ac:dyDescent="0.25">
      <c r="B21" s="861"/>
      <c r="C21" s="7" t="s">
        <v>628</v>
      </c>
      <c r="D21" s="243">
        <v>0</v>
      </c>
      <c r="E21" s="243">
        <v>0</v>
      </c>
      <c r="F21" s="243">
        <v>0</v>
      </c>
      <c r="G21" s="243">
        <v>1.9924300000000001</v>
      </c>
      <c r="H21" s="244">
        <v>20426.11002</v>
      </c>
      <c r="I21" s="204">
        <v>0.10648652832759525</v>
      </c>
      <c r="J21" s="204">
        <v>1.8997763518472603E-2</v>
      </c>
      <c r="K21" s="204">
        <v>10250.858293641431</v>
      </c>
    </row>
    <row r="22" spans="1:11" ht="22.5" x14ac:dyDescent="0.25">
      <c r="B22" s="861"/>
      <c r="C22" s="7" t="s">
        <v>277</v>
      </c>
      <c r="D22" s="243">
        <v>16750.10023</v>
      </c>
      <c r="E22" s="243">
        <v>14709.23553</v>
      </c>
      <c r="F22" s="243">
        <v>17219.622129999996</v>
      </c>
      <c r="G22" s="243">
        <v>23535.925069999998</v>
      </c>
      <c r="H22" s="244">
        <v>12420.861780000001</v>
      </c>
      <c r="I22" s="204">
        <v>6.4753124725855912E-2</v>
      </c>
      <c r="J22" s="204">
        <v>1.155230215449876E-2</v>
      </c>
      <c r="K22" s="204">
        <v>-0.4722594610979528</v>
      </c>
    </row>
    <row r="23" spans="1:11" ht="22.5" x14ac:dyDescent="0.25">
      <c r="B23" s="861"/>
      <c r="C23" s="7" t="s">
        <v>629</v>
      </c>
      <c r="D23" s="243">
        <v>7053.7084600000017</v>
      </c>
      <c r="E23" s="243">
        <v>6645.6121999999996</v>
      </c>
      <c r="F23" s="243">
        <v>9657.8357799999994</v>
      </c>
      <c r="G23" s="243">
        <v>6913.6667500000003</v>
      </c>
      <c r="H23" s="244">
        <v>9282.6093299999975</v>
      </c>
      <c r="I23" s="204">
        <v>4.8392613199732717E-2</v>
      </c>
      <c r="J23" s="204">
        <v>8.6334998055448333E-3</v>
      </c>
      <c r="K23" s="204">
        <v>0.34264633596925931</v>
      </c>
    </row>
    <row r="24" spans="1:11" x14ac:dyDescent="0.25">
      <c r="B24" s="861"/>
      <c r="C24" s="7" t="s">
        <v>278</v>
      </c>
      <c r="D24" s="243">
        <v>18772.540189999996</v>
      </c>
      <c r="E24" s="243">
        <v>11375.585330000005</v>
      </c>
      <c r="F24" s="243">
        <v>13076.805410000001</v>
      </c>
      <c r="G24" s="243">
        <v>10643.531010000002</v>
      </c>
      <c r="H24" s="244">
        <v>7969.9976100000022</v>
      </c>
      <c r="I24" s="204">
        <v>4.1549633064599134E-2</v>
      </c>
      <c r="J24" s="204">
        <v>7.4126757218735415E-3</v>
      </c>
      <c r="K24" s="204">
        <v>-0.2511885761866165</v>
      </c>
    </row>
    <row r="25" spans="1:11" x14ac:dyDescent="0.25">
      <c r="B25" s="861"/>
      <c r="C25" s="199" t="s">
        <v>46</v>
      </c>
      <c r="D25" s="243">
        <v>30501.301120000004</v>
      </c>
      <c r="E25" s="243">
        <v>32326.556329999999</v>
      </c>
      <c r="F25" s="243">
        <v>37622.340910000006</v>
      </c>
      <c r="G25" s="243">
        <v>30165.706050000004</v>
      </c>
      <c r="H25" s="244">
        <v>23164.231880000003</v>
      </c>
      <c r="I25" s="204">
        <v>0.12076105689538459</v>
      </c>
      <c r="J25" s="204">
        <v>2.1544415403246912E-2</v>
      </c>
      <c r="K25" s="204">
        <v>-0.23210045733373441</v>
      </c>
    </row>
    <row r="26" spans="1:11" ht="22.5" x14ac:dyDescent="0.25">
      <c r="B26" s="862"/>
      <c r="C26" s="205" t="s">
        <v>279</v>
      </c>
      <c r="D26" s="245">
        <v>245596.31212999998</v>
      </c>
      <c r="E26" s="245">
        <v>243851.91824</v>
      </c>
      <c r="F26" s="245">
        <v>274752.26585000003</v>
      </c>
      <c r="G26" s="245">
        <v>256753.34502000001</v>
      </c>
      <c r="H26" s="245">
        <v>191818.72431000002</v>
      </c>
      <c r="I26" s="211">
        <v>1</v>
      </c>
      <c r="J26" s="211">
        <v>0.17840532334783107</v>
      </c>
      <c r="K26" s="211">
        <v>-0.2529066201842155</v>
      </c>
    </row>
    <row r="27" spans="1:11" ht="33.75" x14ac:dyDescent="0.25">
      <c r="B27" s="860" t="s">
        <v>249</v>
      </c>
      <c r="C27" s="7" t="s">
        <v>630</v>
      </c>
      <c r="D27" s="243">
        <v>37080.79990000002</v>
      </c>
      <c r="E27" s="243">
        <v>20955.028000000006</v>
      </c>
      <c r="F27" s="243">
        <v>36866.661849999989</v>
      </c>
      <c r="G27" s="243">
        <v>34092.218539999994</v>
      </c>
      <c r="H27" s="244">
        <v>35683.847889999997</v>
      </c>
      <c r="I27" s="204">
        <v>0.42449873464880411</v>
      </c>
      <c r="J27" s="204">
        <v>3.3188566152811093E-2</v>
      </c>
      <c r="K27" s="204">
        <v>4.6686001033712898E-2</v>
      </c>
    </row>
    <row r="28" spans="1:11" ht="22.5" x14ac:dyDescent="0.25">
      <c r="B28" s="861"/>
      <c r="C28" s="7" t="s">
        <v>259</v>
      </c>
      <c r="D28" s="243">
        <v>24086.404449999995</v>
      </c>
      <c r="E28" s="243">
        <v>30132.762119999999</v>
      </c>
      <c r="F28" s="243">
        <v>28340.42234999999</v>
      </c>
      <c r="G28" s="243">
        <v>13886.353229999997</v>
      </c>
      <c r="H28" s="244">
        <v>21202.142469999999</v>
      </c>
      <c r="I28" s="204">
        <v>0.2522228734441192</v>
      </c>
      <c r="J28" s="204">
        <v>1.9719529970984882E-2</v>
      </c>
      <c r="K28" s="204">
        <v>0.52683300783354792</v>
      </c>
    </row>
    <row r="29" spans="1:11" ht="45" x14ac:dyDescent="0.25">
      <c r="B29" s="861"/>
      <c r="C29" s="7" t="s">
        <v>263</v>
      </c>
      <c r="D29" s="243">
        <v>16487.717080000002</v>
      </c>
      <c r="E29" s="243">
        <v>15279.58841</v>
      </c>
      <c r="F29" s="243">
        <v>13177.774019999999</v>
      </c>
      <c r="G29" s="243">
        <v>8677.7050499999987</v>
      </c>
      <c r="H29" s="244">
        <v>9158.5745900000002</v>
      </c>
      <c r="I29" s="204">
        <v>0.1089513478654639</v>
      </c>
      <c r="J29" s="204">
        <v>8.5181385029626001E-3</v>
      </c>
      <c r="K29" s="204">
        <v>5.5414367880595616E-2</v>
      </c>
    </row>
    <row r="30" spans="1:11" ht="22.5" x14ac:dyDescent="0.25">
      <c r="B30" s="861"/>
      <c r="C30" s="7" t="s">
        <v>261</v>
      </c>
      <c r="D30" s="243">
        <v>11499.584260000003</v>
      </c>
      <c r="E30" s="243">
        <v>10805.628420000005</v>
      </c>
      <c r="F30" s="243">
        <v>14590.885779999995</v>
      </c>
      <c r="G30" s="243">
        <v>10622.507409999997</v>
      </c>
      <c r="H30" s="244">
        <v>7512.0806300000004</v>
      </c>
      <c r="I30" s="204">
        <v>8.9364485910961314E-2</v>
      </c>
      <c r="J30" s="204">
        <v>6.986779724612425E-3</v>
      </c>
      <c r="K30" s="204">
        <v>-0.29281474325655443</v>
      </c>
    </row>
    <row r="31" spans="1:11" ht="33.75" x14ac:dyDescent="0.25">
      <c r="B31" s="861"/>
      <c r="C31" s="7" t="s">
        <v>264</v>
      </c>
      <c r="D31" s="243">
        <v>13801.118099999998</v>
      </c>
      <c r="E31" s="243">
        <v>12220.706340000002</v>
      </c>
      <c r="F31" s="243">
        <v>12543.205119999999</v>
      </c>
      <c r="G31" s="243">
        <v>4942.6756999999998</v>
      </c>
      <c r="H31" s="244">
        <v>4727.5471599999992</v>
      </c>
      <c r="I31" s="204">
        <v>5.6239388577119818E-2</v>
      </c>
      <c r="J31" s="204">
        <v>4.3969616769990718E-3</v>
      </c>
      <c r="K31" s="204">
        <v>-4.3524712738082449E-2</v>
      </c>
    </row>
    <row r="32" spans="1:11" x14ac:dyDescent="0.25">
      <c r="B32" s="861"/>
      <c r="C32" s="199" t="s">
        <v>46</v>
      </c>
      <c r="D32" s="243">
        <v>6375.6077399999995</v>
      </c>
      <c r="E32" s="243">
        <v>6315.84537</v>
      </c>
      <c r="F32" s="243">
        <v>1918.5482200000001</v>
      </c>
      <c r="G32" s="243">
        <v>4602.9468300000008</v>
      </c>
      <c r="H32" s="244">
        <v>5776.9480299999987</v>
      </c>
      <c r="I32" s="204">
        <v>6.872316955353161E-2</v>
      </c>
      <c r="J32" s="204">
        <v>5.3729805834290788E-3</v>
      </c>
      <c r="K32" s="204">
        <v>0.25505426053335434</v>
      </c>
    </row>
    <row r="33" spans="2:11" x14ac:dyDescent="0.25">
      <c r="B33" s="862"/>
      <c r="C33" s="205" t="s">
        <v>266</v>
      </c>
      <c r="D33" s="245">
        <v>109331.23153000002</v>
      </c>
      <c r="E33" s="245">
        <v>95709.55866000001</v>
      </c>
      <c r="F33" s="245">
        <v>107437.49733999997</v>
      </c>
      <c r="G33" s="245">
        <v>76824.406759999983</v>
      </c>
      <c r="H33" s="245">
        <v>84061.140769999998</v>
      </c>
      <c r="I33" s="211">
        <v>1</v>
      </c>
      <c r="J33" s="211">
        <v>7.8182956611799151E-2</v>
      </c>
      <c r="K33" s="211">
        <v>9.4198371522836721E-2</v>
      </c>
    </row>
    <row r="34" spans="2:11" ht="22.5" x14ac:dyDescent="0.25">
      <c r="B34" s="860" t="s">
        <v>248</v>
      </c>
      <c r="C34" s="7" t="s">
        <v>268</v>
      </c>
      <c r="D34" s="243">
        <v>14680.72782</v>
      </c>
      <c r="E34" s="243">
        <v>648.19028000000003</v>
      </c>
      <c r="F34" s="243">
        <v>14454.019880000002</v>
      </c>
      <c r="G34" s="243">
        <v>61340.447789999998</v>
      </c>
      <c r="H34" s="244">
        <v>34021.570029999995</v>
      </c>
      <c r="I34" s="204">
        <v>0.65811746744722166</v>
      </c>
      <c r="J34" s="204">
        <v>3.1642527202891013E-2</v>
      </c>
      <c r="K34" s="204">
        <v>-0.4453648244226488</v>
      </c>
    </row>
    <row r="35" spans="2:11" x14ac:dyDescent="0.25">
      <c r="B35" s="861"/>
      <c r="C35" s="7" t="s">
        <v>272</v>
      </c>
      <c r="D35" s="243">
        <v>1959.6256699999999</v>
      </c>
      <c r="E35" s="243">
        <v>2159.2812000000004</v>
      </c>
      <c r="F35" s="243">
        <v>3729.4028199999998</v>
      </c>
      <c r="G35" s="243">
        <v>2915.3808600000002</v>
      </c>
      <c r="H35" s="244">
        <v>4414.2275800000007</v>
      </c>
      <c r="I35" s="204">
        <v>8.538936542680417E-2</v>
      </c>
      <c r="J35" s="204">
        <v>4.1055517472219907E-3</v>
      </c>
      <c r="K35" s="204">
        <v>0.51411695142980407</v>
      </c>
    </row>
    <row r="36" spans="2:11" x14ac:dyDescent="0.25">
      <c r="B36" s="861"/>
      <c r="C36" s="7" t="s">
        <v>269</v>
      </c>
      <c r="D36" s="243">
        <v>6241.4581799999996</v>
      </c>
      <c r="E36" s="243">
        <v>7255.2808399999994</v>
      </c>
      <c r="F36" s="243">
        <v>6098.9625999999998</v>
      </c>
      <c r="G36" s="243">
        <v>5786.4453200000007</v>
      </c>
      <c r="H36" s="244">
        <v>4207.9382699999996</v>
      </c>
      <c r="I36" s="204">
        <v>8.1398879445736247E-2</v>
      </c>
      <c r="J36" s="204">
        <v>3.9136877298475798E-3</v>
      </c>
      <c r="K36" s="204">
        <v>-0.27279391106386552</v>
      </c>
    </row>
    <row r="37" spans="2:11" x14ac:dyDescent="0.25">
      <c r="B37" s="861"/>
      <c r="C37" s="7" t="s">
        <v>271</v>
      </c>
      <c r="D37" s="243">
        <v>5173.9159999999993</v>
      </c>
      <c r="E37" s="243">
        <v>17416.388920000001</v>
      </c>
      <c r="F37" s="243">
        <v>5217.9393399999999</v>
      </c>
      <c r="G37" s="243">
        <v>4508.9703499999996</v>
      </c>
      <c r="H37" s="244">
        <v>4102.8844200000003</v>
      </c>
      <c r="I37" s="204">
        <v>7.9366704750488071E-2</v>
      </c>
      <c r="J37" s="204">
        <v>3.8159800313650534E-3</v>
      </c>
      <c r="K37" s="204">
        <v>-9.0061787609669985E-2</v>
      </c>
    </row>
    <row r="38" spans="2:11" x14ac:dyDescent="0.25">
      <c r="B38" s="861"/>
      <c r="C38" s="7" t="s">
        <v>273</v>
      </c>
      <c r="D38" s="243">
        <v>3167.3161500000001</v>
      </c>
      <c r="E38" s="243">
        <v>7348.1970000000001</v>
      </c>
      <c r="F38" s="243">
        <v>3662.7759999999998</v>
      </c>
      <c r="G38" s="243">
        <v>2390.8843099999999</v>
      </c>
      <c r="H38" s="244">
        <v>1088.29297</v>
      </c>
      <c r="I38" s="204">
        <v>2.1052074099621301E-2</v>
      </c>
      <c r="J38" s="204">
        <v>1.0121913796915991E-3</v>
      </c>
      <c r="K38" s="204">
        <v>-0.54481571297776421</v>
      </c>
    </row>
    <row r="39" spans="2:11" x14ac:dyDescent="0.25">
      <c r="B39" s="861"/>
      <c r="C39" s="199" t="s">
        <v>46</v>
      </c>
      <c r="D39" s="243">
        <v>16881.610860000008</v>
      </c>
      <c r="E39" s="243">
        <v>27134.36001</v>
      </c>
      <c r="F39" s="243">
        <v>61212.585270000003</v>
      </c>
      <c r="G39" s="243">
        <v>6078.2339900000006</v>
      </c>
      <c r="H39" s="244">
        <v>3860.3717099999999</v>
      </c>
      <c r="I39" s="204">
        <v>7.4675508830128523E-2</v>
      </c>
      <c r="J39" s="204">
        <v>3.5904256252498974E-3</v>
      </c>
      <c r="K39" s="204">
        <v>-0.3648859658329805</v>
      </c>
    </row>
    <row r="40" spans="2:11" x14ac:dyDescent="0.25">
      <c r="B40" s="862"/>
      <c r="C40" s="205" t="s">
        <v>275</v>
      </c>
      <c r="D40" s="245">
        <v>48104.654680000007</v>
      </c>
      <c r="E40" s="245">
        <v>61961.698250000001</v>
      </c>
      <c r="F40" s="245">
        <v>94375.68591</v>
      </c>
      <c r="G40" s="245">
        <v>83020.36262</v>
      </c>
      <c r="H40" s="245">
        <v>51695.284979999997</v>
      </c>
      <c r="I40" s="211">
        <v>1</v>
      </c>
      <c r="J40" s="211">
        <v>4.8080363716267137E-2</v>
      </c>
      <c r="K40" s="211">
        <v>-0.37731800550403338</v>
      </c>
    </row>
    <row r="41" spans="2:11" x14ac:dyDescent="0.25">
      <c r="B41" s="860" t="s">
        <v>251</v>
      </c>
      <c r="C41" s="7" t="s">
        <v>631</v>
      </c>
      <c r="D41" s="243">
        <v>0</v>
      </c>
      <c r="E41" s="243">
        <v>0</v>
      </c>
      <c r="F41" s="243">
        <v>14848.711780000001</v>
      </c>
      <c r="G41" s="243">
        <v>24194.968339999996</v>
      </c>
      <c r="H41" s="244">
        <v>36532.079159999994</v>
      </c>
      <c r="I41" s="204">
        <v>0.83655077517188803</v>
      </c>
      <c r="J41" s="204">
        <v>3.3977482743422584E-2</v>
      </c>
      <c r="K41" s="204">
        <v>0.50990398692127403</v>
      </c>
    </row>
    <row r="42" spans="2:11" ht="22.5" x14ac:dyDescent="0.25">
      <c r="B42" s="861"/>
      <c r="C42" s="7" t="s">
        <v>632</v>
      </c>
      <c r="D42" s="243">
        <v>18512.689060000015</v>
      </c>
      <c r="E42" s="243">
        <v>17853.418069999996</v>
      </c>
      <c r="F42" s="243">
        <v>7103.5827200000003</v>
      </c>
      <c r="G42" s="243">
        <v>4632.9359599999998</v>
      </c>
      <c r="H42" s="244">
        <v>2980.9288700000006</v>
      </c>
      <c r="I42" s="204">
        <v>6.8260510057724322E-2</v>
      </c>
      <c r="J42" s="204">
        <v>2.7724800112306344E-3</v>
      </c>
      <c r="K42" s="204">
        <v>-0.35657887444660452</v>
      </c>
    </row>
    <row r="43" spans="2:11" x14ac:dyDescent="0.25">
      <c r="B43" s="861"/>
      <c r="C43" s="199" t="s">
        <v>46</v>
      </c>
      <c r="D43" s="243">
        <v>4284.1942199999994</v>
      </c>
      <c r="E43" s="243">
        <v>4400.5794699999988</v>
      </c>
      <c r="F43" s="243">
        <v>4889.0998799999998</v>
      </c>
      <c r="G43" s="243">
        <v>3462.5339499999995</v>
      </c>
      <c r="H43" s="244">
        <v>4156.8805700000003</v>
      </c>
      <c r="I43" s="204">
        <v>9.5188714770387581E-2</v>
      </c>
      <c r="J43" s="204">
        <v>3.866200366397204E-3</v>
      </c>
      <c r="K43" s="204">
        <v>0.20053135363481434</v>
      </c>
    </row>
    <row r="44" spans="2:11" ht="22.5" x14ac:dyDescent="0.25">
      <c r="B44" s="862"/>
      <c r="C44" s="205" t="s">
        <v>633</v>
      </c>
      <c r="D44" s="245">
        <v>22796.883280000016</v>
      </c>
      <c r="E44" s="245">
        <v>22253.997539999997</v>
      </c>
      <c r="F44" s="245">
        <v>26841.394380000005</v>
      </c>
      <c r="G44" s="245">
        <v>32290.438249999996</v>
      </c>
      <c r="H44" s="245">
        <v>43669.888599999998</v>
      </c>
      <c r="I44" s="211">
        <v>1</v>
      </c>
      <c r="J44" s="211">
        <v>4.0616163121050423E-2</v>
      </c>
      <c r="K44" s="211">
        <v>0.35240928791048542</v>
      </c>
    </row>
    <row r="45" spans="2:11" x14ac:dyDescent="0.25">
      <c r="B45" s="876" t="s">
        <v>634</v>
      </c>
      <c r="C45" s="877"/>
      <c r="D45" s="245">
        <v>8682.0514600000006</v>
      </c>
      <c r="E45" s="245">
        <v>18001.785640000002</v>
      </c>
      <c r="F45" s="245">
        <v>25926.045169999998</v>
      </c>
      <c r="G45" s="245">
        <v>39216.987439999997</v>
      </c>
      <c r="H45" s="245">
        <v>34047.223720000002</v>
      </c>
      <c r="I45" s="245"/>
      <c r="J45" s="211">
        <v>3.1666386994868984E-2</v>
      </c>
      <c r="K45" s="211">
        <v>-0.13182460095665105</v>
      </c>
    </row>
    <row r="46" spans="2:11" x14ac:dyDescent="0.25">
      <c r="B46" s="876" t="s">
        <v>254</v>
      </c>
      <c r="C46" s="877"/>
      <c r="D46" s="245">
        <v>11714.934930000001</v>
      </c>
      <c r="E46" s="245">
        <v>11952.267330000001</v>
      </c>
      <c r="F46" s="245">
        <v>29441.994270000003</v>
      </c>
      <c r="G46" s="245">
        <v>23459.40524</v>
      </c>
      <c r="H46" s="245">
        <v>24509.931100000002</v>
      </c>
      <c r="I46" s="245"/>
      <c r="J46" s="211">
        <v>2.2796013261259088E-2</v>
      </c>
      <c r="K46" s="211">
        <v>4.4780583704175925E-2</v>
      </c>
    </row>
    <row r="47" spans="2:11" x14ac:dyDescent="0.25">
      <c r="B47" s="876" t="s">
        <v>250</v>
      </c>
      <c r="C47" s="877"/>
      <c r="D47" s="245">
        <v>26294.437870000002</v>
      </c>
      <c r="E47" s="245">
        <v>30393.594559999998</v>
      </c>
      <c r="F47" s="245">
        <v>35905.09451000001</v>
      </c>
      <c r="G47" s="245">
        <v>35265.052830000008</v>
      </c>
      <c r="H47" s="245">
        <v>24494.011890000002</v>
      </c>
      <c r="I47" s="245"/>
      <c r="J47" s="211">
        <v>2.278120724157718E-2</v>
      </c>
      <c r="K47" s="211">
        <v>-0.3054310167043639</v>
      </c>
    </row>
    <row r="48" spans="2:11" x14ac:dyDescent="0.25">
      <c r="B48" s="876" t="s">
        <v>252</v>
      </c>
      <c r="C48" s="877"/>
      <c r="D48" s="245">
        <v>42163.137369999997</v>
      </c>
      <c r="E48" s="245">
        <v>43025.225769999997</v>
      </c>
      <c r="F48" s="245">
        <v>35016.745280000003</v>
      </c>
      <c r="G48" s="245">
        <v>24921.929270000001</v>
      </c>
      <c r="H48" s="245">
        <v>23670.545419999999</v>
      </c>
      <c r="I48" s="245"/>
      <c r="J48" s="211">
        <v>2.2015323710785767E-2</v>
      </c>
      <c r="K48" s="211">
        <v>-5.0212157993176132E-2</v>
      </c>
    </row>
    <row r="49" spans="2:11" x14ac:dyDescent="0.25">
      <c r="B49" s="876" t="s">
        <v>255</v>
      </c>
      <c r="C49" s="877"/>
      <c r="D49" s="245">
        <v>0</v>
      </c>
      <c r="E49" s="245">
        <v>0</v>
      </c>
      <c r="F49" s="245">
        <v>4740.6980600000006</v>
      </c>
      <c r="G49" s="245">
        <v>18615.464980000001</v>
      </c>
      <c r="H49" s="245">
        <v>23615.497379999997</v>
      </c>
      <c r="I49" s="245"/>
      <c r="J49" s="211">
        <v>2.1964125041775785E-2</v>
      </c>
      <c r="K49" s="211">
        <v>0.26859562226202294</v>
      </c>
    </row>
    <row r="50" spans="2:11" x14ac:dyDescent="0.25">
      <c r="B50" s="876" t="s">
        <v>253</v>
      </c>
      <c r="C50" s="877"/>
      <c r="D50" s="245">
        <v>6632.3730500000001</v>
      </c>
      <c r="E50" s="245">
        <v>9556.2189400000025</v>
      </c>
      <c r="F50" s="245">
        <v>15055.48328</v>
      </c>
      <c r="G50" s="245">
        <v>24912.305569999997</v>
      </c>
      <c r="H50" s="245">
        <v>10689.613340000004</v>
      </c>
      <c r="I50" s="245"/>
      <c r="J50" s="211">
        <v>9.942115563775375E-3</v>
      </c>
      <c r="K50" s="211">
        <v>-0.5709103153875611</v>
      </c>
    </row>
    <row r="51" spans="2:11" x14ac:dyDescent="0.25">
      <c r="B51" s="876" t="s">
        <v>256</v>
      </c>
      <c r="C51" s="877"/>
      <c r="D51" s="245">
        <v>41.195380000000007</v>
      </c>
      <c r="E51" s="245">
        <v>184.30588</v>
      </c>
      <c r="F51" s="245">
        <v>78</v>
      </c>
      <c r="G51" s="245">
        <v>199.18325999999999</v>
      </c>
      <c r="H51" s="245">
        <v>185.44004000000001</v>
      </c>
      <c r="I51" s="245"/>
      <c r="J51" s="211">
        <v>1.7247268438908077E-4</v>
      </c>
      <c r="K51" s="211">
        <v>-6.8997866587784396E-2</v>
      </c>
    </row>
    <row r="52" spans="2:11" x14ac:dyDescent="0.25">
      <c r="B52" s="876" t="s">
        <v>635</v>
      </c>
      <c r="C52" s="877"/>
      <c r="D52" s="245">
        <v>282.67455000000001</v>
      </c>
      <c r="E52" s="245">
        <v>0</v>
      </c>
      <c r="F52" s="245">
        <v>0</v>
      </c>
      <c r="G52" s="245">
        <v>0</v>
      </c>
      <c r="H52" s="245">
        <v>0</v>
      </c>
      <c r="I52" s="245"/>
      <c r="J52" s="211">
        <v>0</v>
      </c>
      <c r="K52" s="211" t="s">
        <v>170</v>
      </c>
    </row>
    <row r="53" spans="2:11" x14ac:dyDescent="0.25">
      <c r="B53" s="878" t="s">
        <v>636</v>
      </c>
      <c r="C53" s="878"/>
      <c r="D53" s="246">
        <v>981062.44577999983</v>
      </c>
      <c r="E53" s="246">
        <v>1017038.75163</v>
      </c>
      <c r="F53" s="246">
        <v>1190156.3596700004</v>
      </c>
      <c r="G53" s="246">
        <v>1258352.0096600004</v>
      </c>
      <c r="H53" s="246">
        <v>1075184.9816499997</v>
      </c>
      <c r="I53" s="247"/>
      <c r="J53" s="247">
        <v>1</v>
      </c>
      <c r="K53" s="247">
        <v>-0.14556104063400466</v>
      </c>
    </row>
    <row r="54" spans="2:11" x14ac:dyDescent="0.25">
      <c r="B54" s="873" t="s">
        <v>580</v>
      </c>
      <c r="C54" s="873"/>
      <c r="D54" s="873"/>
      <c r="E54" s="873"/>
      <c r="F54" s="873"/>
      <c r="G54" s="873"/>
      <c r="H54" s="873"/>
      <c r="I54" s="873"/>
      <c r="J54" s="873"/>
      <c r="K54" s="873"/>
    </row>
    <row r="55" spans="2:11" x14ac:dyDescent="0.25">
      <c r="B55" s="879" t="s">
        <v>637</v>
      </c>
      <c r="C55" s="879"/>
      <c r="D55" s="879"/>
      <c r="E55" s="879"/>
      <c r="F55" s="879"/>
      <c r="G55" s="879"/>
      <c r="H55" s="879"/>
      <c r="I55" s="879"/>
      <c r="J55" s="879"/>
      <c r="K55" s="879"/>
    </row>
    <row r="62" spans="2:11" x14ac:dyDescent="0.25">
      <c r="F62" s="248"/>
    </row>
  </sheetData>
  <mergeCells count="18">
    <mergeCell ref="B53:C53"/>
    <mergeCell ref="B54:K54"/>
    <mergeCell ref="B55:K55"/>
    <mergeCell ref="B47:C47"/>
    <mergeCell ref="B48:C48"/>
    <mergeCell ref="B49:C49"/>
    <mergeCell ref="B50:C50"/>
    <mergeCell ref="B51:C51"/>
    <mergeCell ref="B34:B40"/>
    <mergeCell ref="B41:B44"/>
    <mergeCell ref="B45:C45"/>
    <mergeCell ref="B46:C46"/>
    <mergeCell ref="B52:C52"/>
    <mergeCell ref="B5:C5"/>
    <mergeCell ref="B6:B12"/>
    <mergeCell ref="B13:B19"/>
    <mergeCell ref="B20:B26"/>
    <mergeCell ref="B27:B33"/>
  </mergeCells>
  <pageMargins left="0.7" right="0.7" top="0.75" bottom="0.75" header="0.3" footer="0.3"/>
  <pageSetup paperSize="1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K7609"/>
  <sheetViews>
    <sheetView zoomScaleNormal="100" workbookViewId="0">
      <selection activeCell="B21" sqref="B21:J21"/>
    </sheetView>
  </sheetViews>
  <sheetFormatPr baseColWidth="10" defaultRowHeight="12.75" x14ac:dyDescent="0.2"/>
  <cols>
    <col min="1" max="1" width="3.7109375" style="142" customWidth="1"/>
    <col min="2" max="2" width="20.42578125" style="142" customWidth="1"/>
    <col min="3" max="3" width="57.7109375" style="142" customWidth="1"/>
    <col min="4" max="7" width="11.42578125" style="142" customWidth="1"/>
    <col min="8" max="16384" width="11.42578125" style="142"/>
  </cols>
  <sheetData>
    <row r="2" spans="2:10" ht="15" x14ac:dyDescent="0.25">
      <c r="B2" s="33" t="s">
        <v>638</v>
      </c>
      <c r="C2" s="35"/>
      <c r="D2" s="35"/>
      <c r="E2" s="35"/>
      <c r="F2" s="35"/>
      <c r="G2" s="35"/>
      <c r="H2" s="35"/>
      <c r="I2" s="35"/>
      <c r="J2" s="35"/>
    </row>
    <row r="3" spans="2:10" ht="13.5" customHeight="1" x14ac:dyDescent="0.2">
      <c r="B3" s="35" t="s">
        <v>639</v>
      </c>
      <c r="C3" s="35"/>
      <c r="D3" s="35"/>
      <c r="E3" s="35"/>
      <c r="F3" s="35"/>
      <c r="G3" s="35"/>
      <c r="H3" s="35"/>
      <c r="I3" s="35"/>
      <c r="J3" s="35"/>
    </row>
    <row r="4" spans="2:10" ht="22.5" customHeight="1" x14ac:dyDescent="0.2">
      <c r="B4" s="35"/>
      <c r="C4" s="35"/>
      <c r="D4" s="35"/>
      <c r="E4" s="35"/>
      <c r="F4" s="35"/>
      <c r="G4" s="35"/>
      <c r="H4" s="35"/>
      <c r="I4" s="35"/>
      <c r="J4" s="35"/>
    </row>
    <row r="5" spans="2:10" ht="22.5" x14ac:dyDescent="0.2">
      <c r="B5" s="249" t="s">
        <v>578</v>
      </c>
      <c r="C5" s="250" t="s">
        <v>13</v>
      </c>
      <c r="D5" s="242">
        <v>2016</v>
      </c>
      <c r="E5" s="242">
        <v>2017</v>
      </c>
      <c r="F5" s="242">
        <v>2018</v>
      </c>
      <c r="G5" s="242">
        <v>2019</v>
      </c>
      <c r="H5" s="251">
        <v>2020</v>
      </c>
      <c r="I5" s="252" t="s">
        <v>572</v>
      </c>
      <c r="J5" s="252" t="s">
        <v>573</v>
      </c>
    </row>
    <row r="6" spans="2:10" x14ac:dyDescent="0.2">
      <c r="B6" s="253" t="s">
        <v>280</v>
      </c>
      <c r="C6" s="7" t="s">
        <v>527</v>
      </c>
      <c r="D6" s="243">
        <v>2140.3438516800002</v>
      </c>
      <c r="E6" s="243">
        <v>2471.17004245</v>
      </c>
      <c r="F6" s="243">
        <v>3277.0070665399999</v>
      </c>
      <c r="G6" s="243">
        <v>3172.3585084899992</v>
      </c>
      <c r="H6" s="244">
        <v>2203.8766946200012</v>
      </c>
      <c r="I6" s="204">
        <v>3.9461104992055629E-2</v>
      </c>
      <c r="J6" s="204">
        <v>-0.30528763104110279</v>
      </c>
    </row>
    <row r="7" spans="2:10" x14ac:dyDescent="0.2">
      <c r="B7" s="253" t="s">
        <v>281</v>
      </c>
      <c r="C7" s="7" t="s">
        <v>282</v>
      </c>
      <c r="D7" s="243">
        <v>1525.1953086800002</v>
      </c>
      <c r="E7" s="243">
        <v>2061.1730402000003</v>
      </c>
      <c r="F7" s="243">
        <v>2815.254432329999</v>
      </c>
      <c r="G7" s="243">
        <v>2708.0664099600003</v>
      </c>
      <c r="H7" s="244">
        <v>1626.8960894499999</v>
      </c>
      <c r="I7" s="204">
        <v>2.9130085886234468E-2</v>
      </c>
      <c r="J7" s="204">
        <v>-0.39924069680623897</v>
      </c>
    </row>
    <row r="8" spans="2:10" x14ac:dyDescent="0.2">
      <c r="B8" s="253" t="s">
        <v>285</v>
      </c>
      <c r="C8" s="7" t="s">
        <v>286</v>
      </c>
      <c r="D8" s="243">
        <v>1379.2919510199997</v>
      </c>
      <c r="E8" s="243">
        <v>1426.2884265199996</v>
      </c>
      <c r="F8" s="243">
        <v>1418.7697326799994</v>
      </c>
      <c r="G8" s="243">
        <v>1272.2053158199994</v>
      </c>
      <c r="H8" s="244">
        <v>1371.3381819800006</v>
      </c>
      <c r="I8" s="204">
        <v>2.4554241219950864E-2</v>
      </c>
      <c r="J8" s="204">
        <v>7.7922065666032214E-2</v>
      </c>
    </row>
    <row r="9" spans="2:10" x14ac:dyDescent="0.2">
      <c r="B9" s="253" t="s">
        <v>499</v>
      </c>
      <c r="C9" s="7" t="s">
        <v>640</v>
      </c>
      <c r="D9" s="243">
        <v>293.18742918000015</v>
      </c>
      <c r="E9" s="243">
        <v>187.23326412000006</v>
      </c>
      <c r="F9" s="243">
        <v>99.779599950000019</v>
      </c>
      <c r="G9" s="243">
        <v>253.53415399000008</v>
      </c>
      <c r="H9" s="244">
        <v>967.26496765999968</v>
      </c>
      <c r="I9" s="204">
        <v>1.7319183299658154E-2</v>
      </c>
      <c r="J9" s="204">
        <v>2.8151268869998107</v>
      </c>
    </row>
    <row r="10" spans="2:10" x14ac:dyDescent="0.2">
      <c r="B10" s="253" t="s">
        <v>641</v>
      </c>
      <c r="C10" s="7" t="s">
        <v>523</v>
      </c>
      <c r="D10" s="243">
        <v>817.13131603999966</v>
      </c>
      <c r="E10" s="243">
        <v>898.08887958999981</v>
      </c>
      <c r="F10" s="243">
        <v>990.44366241000023</v>
      </c>
      <c r="G10" s="243">
        <v>949.11119516000065</v>
      </c>
      <c r="H10" s="244">
        <v>948.41901701999984</v>
      </c>
      <c r="I10" s="204">
        <v>1.698174062934199E-2</v>
      </c>
      <c r="J10" s="204">
        <v>-7.2929088133255604E-4</v>
      </c>
    </row>
    <row r="11" spans="2:10" x14ac:dyDescent="0.2">
      <c r="B11" s="253" t="s">
        <v>642</v>
      </c>
      <c r="C11" s="7" t="s">
        <v>643</v>
      </c>
      <c r="D11" s="243">
        <v>407.06175192999996</v>
      </c>
      <c r="E11" s="243">
        <v>276.35763243000002</v>
      </c>
      <c r="F11" s="243">
        <v>329.95212734999996</v>
      </c>
      <c r="G11" s="243">
        <v>128.02868002999995</v>
      </c>
      <c r="H11" s="244">
        <v>835.30774741000005</v>
      </c>
      <c r="I11" s="204">
        <v>1.4956447791153274E-2</v>
      </c>
      <c r="J11" s="204">
        <v>5.5243799062387353</v>
      </c>
    </row>
    <row r="12" spans="2:10" ht="22.5" x14ac:dyDescent="0.2">
      <c r="B12" s="253" t="s">
        <v>644</v>
      </c>
      <c r="C12" s="7" t="s">
        <v>645</v>
      </c>
      <c r="D12" s="243">
        <v>558.04776484000001</v>
      </c>
      <c r="E12" s="243">
        <v>556.49204112999996</v>
      </c>
      <c r="F12" s="243">
        <v>558.71552819000021</v>
      </c>
      <c r="G12" s="243">
        <v>554.69074165000075</v>
      </c>
      <c r="H12" s="244">
        <v>801.44722445000025</v>
      </c>
      <c r="I12" s="204">
        <v>1.4350164483710409E-2</v>
      </c>
      <c r="J12" s="204">
        <v>0.44485415795113115</v>
      </c>
    </row>
    <row r="13" spans="2:10" x14ac:dyDescent="0.2">
      <c r="B13" s="253" t="s">
        <v>646</v>
      </c>
      <c r="C13" s="7" t="s">
        <v>535</v>
      </c>
      <c r="D13" s="243">
        <v>566.84255565000012</v>
      </c>
      <c r="E13" s="243">
        <v>618.51068619000046</v>
      </c>
      <c r="F13" s="243">
        <v>725.96071803999985</v>
      </c>
      <c r="G13" s="243">
        <v>729.93941477999931</v>
      </c>
      <c r="H13" s="244">
        <v>769.14958879000051</v>
      </c>
      <c r="I13" s="204">
        <v>1.3771865164657913E-2</v>
      </c>
      <c r="J13" s="204">
        <v>5.3717025298351651E-2</v>
      </c>
    </row>
    <row r="14" spans="2:10" ht="12.75" customHeight="1" x14ac:dyDescent="0.2">
      <c r="B14" s="253" t="s">
        <v>289</v>
      </c>
      <c r="C14" s="7" t="s">
        <v>290</v>
      </c>
      <c r="D14" s="243">
        <v>801.08128578000014</v>
      </c>
      <c r="E14" s="243">
        <v>944.21252978999996</v>
      </c>
      <c r="F14" s="243">
        <v>1119.3962106099998</v>
      </c>
      <c r="G14" s="243">
        <v>815.20088701999998</v>
      </c>
      <c r="H14" s="244">
        <v>693.09906145000002</v>
      </c>
      <c r="I14" s="204">
        <v>1.2410156566626569E-2</v>
      </c>
      <c r="J14" s="204">
        <v>-0.14978127172597688</v>
      </c>
    </row>
    <row r="15" spans="2:10" ht="12.75" customHeight="1" x14ac:dyDescent="0.2">
      <c r="B15" s="253" t="s">
        <v>283</v>
      </c>
      <c r="C15" s="7" t="s">
        <v>647</v>
      </c>
      <c r="D15" s="243">
        <v>871.99465794999992</v>
      </c>
      <c r="E15" s="243">
        <v>1218.1257472499999</v>
      </c>
      <c r="F15" s="243">
        <v>1491.9140204900002</v>
      </c>
      <c r="G15" s="243">
        <v>1502.1560738500002</v>
      </c>
      <c r="H15" s="244">
        <v>658.71189752999999</v>
      </c>
      <c r="I15" s="204">
        <v>1.1794443587248602E-2</v>
      </c>
      <c r="J15" s="204">
        <v>-0.56148904298490587</v>
      </c>
    </row>
    <row r="16" spans="2:10" ht="12.75" customHeight="1" x14ac:dyDescent="0.2">
      <c r="B16" s="876" t="s">
        <v>32</v>
      </c>
      <c r="C16" s="877"/>
      <c r="D16" s="245">
        <v>9360.177872749975</v>
      </c>
      <c r="E16" s="245">
        <v>10657.652289669981</v>
      </c>
      <c r="F16" s="245">
        <v>12827.193098590024</v>
      </c>
      <c r="G16" s="245">
        <v>12085.291380749968</v>
      </c>
      <c r="H16" s="245">
        <v>10875.510470359999</v>
      </c>
      <c r="I16" s="211">
        <v>0.19472943362063783</v>
      </c>
      <c r="J16" s="211">
        <v>-0.10010357816584925</v>
      </c>
    </row>
    <row r="17" spans="2:11" ht="13.5" customHeight="1" x14ac:dyDescent="0.2">
      <c r="B17" s="881" t="s">
        <v>293</v>
      </c>
      <c r="C17" s="881"/>
      <c r="D17" s="243">
        <v>44462.320706900486</v>
      </c>
      <c r="E17" s="243">
        <v>49310.470001641486</v>
      </c>
      <c r="F17" s="243">
        <v>56370.402008479141</v>
      </c>
      <c r="G17" s="243">
        <v>52471.941834360652</v>
      </c>
      <c r="H17" s="244">
        <v>44973.830166799395</v>
      </c>
      <c r="I17" s="204">
        <v>0.80527056637937333</v>
      </c>
      <c r="J17" s="204">
        <v>-0.14289754496280538</v>
      </c>
    </row>
    <row r="18" spans="2:11" ht="12.75" customHeight="1" x14ac:dyDescent="0.2">
      <c r="B18" s="884" t="s">
        <v>294</v>
      </c>
      <c r="C18" s="884"/>
      <c r="D18" s="254">
        <v>53822.498579651314</v>
      </c>
      <c r="E18" s="254">
        <v>59968.122291310567</v>
      </c>
      <c r="F18" s="254">
        <v>69197.595107070927</v>
      </c>
      <c r="G18" s="254">
        <v>64557.233215110151</v>
      </c>
      <c r="H18" s="254">
        <v>55849.34063715877</v>
      </c>
      <c r="I18" s="255">
        <v>1</v>
      </c>
      <c r="J18" s="255">
        <v>-0.13488639683389081</v>
      </c>
    </row>
    <row r="19" spans="2:11" ht="12.75" customHeight="1" x14ac:dyDescent="0.2">
      <c r="B19" s="882" t="s">
        <v>648</v>
      </c>
      <c r="C19" s="882"/>
      <c r="D19" s="882"/>
      <c r="E19" s="882"/>
      <c r="F19" s="882"/>
      <c r="G19" s="882"/>
      <c r="H19" s="882"/>
      <c r="I19" s="882"/>
      <c r="J19" s="882"/>
      <c r="K19" s="256"/>
    </row>
    <row r="20" spans="2:11" x14ac:dyDescent="0.2">
      <c r="B20" s="883" t="s">
        <v>649</v>
      </c>
      <c r="C20" s="883"/>
      <c r="D20" s="883"/>
      <c r="E20" s="883"/>
      <c r="F20" s="883"/>
      <c r="G20" s="883"/>
      <c r="H20" s="883"/>
      <c r="I20" s="883"/>
      <c r="J20" s="883"/>
    </row>
    <row r="21" spans="2:11" x14ac:dyDescent="0.2">
      <c r="B21" s="883" t="s">
        <v>650</v>
      </c>
      <c r="C21" s="883"/>
      <c r="D21" s="883"/>
      <c r="E21" s="883"/>
      <c r="F21" s="883"/>
      <c r="G21" s="883"/>
      <c r="H21" s="883"/>
      <c r="I21" s="883"/>
      <c r="J21" s="883"/>
    </row>
    <row r="22" spans="2:11" x14ac:dyDescent="0.2">
      <c r="B22" s="885" t="s">
        <v>651</v>
      </c>
      <c r="C22" s="885"/>
      <c r="D22" s="885"/>
      <c r="E22" s="885"/>
      <c r="F22" s="885"/>
      <c r="G22" s="885"/>
      <c r="H22" s="885"/>
      <c r="I22" s="885"/>
      <c r="J22" s="885"/>
    </row>
    <row r="23" spans="2:11" x14ac:dyDescent="0.2">
      <c r="B23" s="880" t="s">
        <v>652</v>
      </c>
      <c r="C23" s="880"/>
      <c r="D23" s="880"/>
      <c r="E23" s="880"/>
      <c r="F23" s="880"/>
      <c r="G23" s="880"/>
      <c r="H23" s="880"/>
      <c r="I23" s="880"/>
      <c r="J23" s="880"/>
    </row>
    <row r="26" spans="2:11" ht="13.5" customHeight="1" x14ac:dyDescent="0.2"/>
    <row r="41" ht="12.75" customHeight="1" x14ac:dyDescent="0.2"/>
    <row r="42" ht="25.5" customHeight="1" x14ac:dyDescent="0.2"/>
    <row r="5954" ht="12.75" customHeight="1" x14ac:dyDescent="0.2"/>
    <row r="6982" ht="12.75" customHeight="1" x14ac:dyDescent="0.2"/>
    <row r="7007" ht="12.75" customHeight="1" x14ac:dyDescent="0.2"/>
    <row r="7008" ht="12.75" customHeight="1" x14ac:dyDescent="0.2"/>
    <row r="7609" ht="12.75" customHeight="1" x14ac:dyDescent="0.2"/>
  </sheetData>
  <mergeCells count="8">
    <mergeCell ref="B23:J23"/>
    <mergeCell ref="B16:C16"/>
    <mergeCell ref="B17:C17"/>
    <mergeCell ref="B19:J19"/>
    <mergeCell ref="B20:J20"/>
    <mergeCell ref="B21:J21"/>
    <mergeCell ref="B18:C18"/>
    <mergeCell ref="B22:J22"/>
  </mergeCells>
  <pageMargins left="0.7" right="0.7" top="0.75" bottom="0.75" header="0.3" footer="0.3"/>
  <pageSetup paperSize="1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13"/>
  <sheetViews>
    <sheetView zoomScaleNormal="100" workbookViewId="0">
      <selection activeCell="F21" sqref="F21"/>
    </sheetView>
  </sheetViews>
  <sheetFormatPr baseColWidth="10" defaultColWidth="11.42578125" defaultRowHeight="15" x14ac:dyDescent="0.25"/>
  <cols>
    <col min="1" max="1" width="3.7109375" style="17" customWidth="1"/>
    <col min="2" max="2" width="32.5703125" style="17" customWidth="1"/>
    <col min="3" max="7" width="10.140625" style="17" bestFit="1" customWidth="1"/>
    <col min="8" max="8" width="12.28515625" style="17" customWidth="1"/>
    <col min="9" max="16384" width="11.42578125" style="17"/>
  </cols>
  <sheetData>
    <row r="2" spans="2:9" x14ac:dyDescent="0.25">
      <c r="B2" s="258" t="s">
        <v>653</v>
      </c>
      <c r="C2" s="259"/>
      <c r="D2" s="259"/>
      <c r="E2" s="259"/>
      <c r="F2" s="259"/>
      <c r="G2" s="259"/>
    </row>
    <row r="3" spans="2:9" x14ac:dyDescent="0.25">
      <c r="B3" s="260" t="s">
        <v>585</v>
      </c>
      <c r="C3" s="259"/>
      <c r="D3" s="259"/>
      <c r="E3" s="259"/>
      <c r="F3" s="259"/>
      <c r="G3" s="259"/>
    </row>
    <row r="4" spans="2:9" x14ac:dyDescent="0.25">
      <c r="B4" s="260"/>
      <c r="C4" s="259"/>
      <c r="D4" s="259"/>
      <c r="E4" s="259"/>
      <c r="F4" s="259"/>
      <c r="G4" s="259"/>
    </row>
    <row r="5" spans="2:9" ht="22.5" x14ac:dyDescent="0.25">
      <c r="B5" s="5" t="s">
        <v>654</v>
      </c>
      <c r="C5" s="5">
        <v>2016</v>
      </c>
      <c r="D5" s="5">
        <v>2017</v>
      </c>
      <c r="E5" s="5">
        <v>2018</v>
      </c>
      <c r="F5" s="6">
        <v>2019</v>
      </c>
      <c r="G5" s="6">
        <v>2020</v>
      </c>
      <c r="H5" s="6" t="s">
        <v>572</v>
      </c>
      <c r="I5" s="6" t="s">
        <v>573</v>
      </c>
    </row>
    <row r="6" spans="2:9" x14ac:dyDescent="0.25">
      <c r="B6" s="261" t="s">
        <v>36</v>
      </c>
      <c r="C6" s="262">
        <v>52714294.803489916</v>
      </c>
      <c r="D6" s="263">
        <v>55953807.254180081</v>
      </c>
      <c r="E6" s="263">
        <v>58739869.834190242</v>
      </c>
      <c r="F6" s="263">
        <v>55925580.379859701</v>
      </c>
      <c r="G6" s="264">
        <v>53081159.048550032</v>
      </c>
      <c r="H6" s="10">
        <v>0.89691056924212742</v>
      </c>
      <c r="I6" s="10">
        <v>-5.0860828121759072E-2</v>
      </c>
    </row>
    <row r="7" spans="2:9" x14ac:dyDescent="0.25">
      <c r="B7" s="261" t="s">
        <v>37</v>
      </c>
      <c r="C7" s="262">
        <v>3594328.9119299995</v>
      </c>
      <c r="D7" s="263">
        <v>3632364.6639700076</v>
      </c>
      <c r="E7" s="263">
        <v>3726553.4196499935</v>
      </c>
      <c r="F7" s="263">
        <v>3878503.174309995</v>
      </c>
      <c r="G7" s="264">
        <v>3886525.5872000018</v>
      </c>
      <c r="H7" s="10">
        <v>6.567049286925597E-2</v>
      </c>
      <c r="I7" s="10">
        <v>2.0684301467495114E-3</v>
      </c>
    </row>
    <row r="8" spans="2:9" x14ac:dyDescent="0.25">
      <c r="B8" s="261" t="s">
        <v>39</v>
      </c>
      <c r="C8" s="262">
        <v>4875.2592000000004</v>
      </c>
      <c r="D8" s="263">
        <v>4212.1886799999993</v>
      </c>
      <c r="E8" s="263">
        <v>375192.08918000001</v>
      </c>
      <c r="F8" s="263">
        <v>1919513.89671</v>
      </c>
      <c r="G8" s="264">
        <v>1412740.3356299999</v>
      </c>
      <c r="H8" s="10">
        <v>2.3871026204651601E-2</v>
      </c>
      <c r="I8" s="10">
        <v>-0.26401140515241783</v>
      </c>
    </row>
    <row r="9" spans="2:9" x14ac:dyDescent="0.25">
      <c r="B9" s="261" t="s">
        <v>38</v>
      </c>
      <c r="C9" s="262">
        <v>499348.49850999587</v>
      </c>
      <c r="D9" s="263">
        <v>1076716.6627000126</v>
      </c>
      <c r="E9" s="263">
        <v>2902327.1781199267</v>
      </c>
      <c r="F9" s="263">
        <v>1234731.4039400083</v>
      </c>
      <c r="G9" s="264">
        <v>555485.91009999427</v>
      </c>
      <c r="H9" s="10">
        <v>9.3860268457603788E-3</v>
      </c>
      <c r="I9" s="10">
        <v>-0.55011599419319246</v>
      </c>
    </row>
    <row r="10" spans="2:9" x14ac:dyDescent="0.25">
      <c r="B10" s="261" t="s">
        <v>295</v>
      </c>
      <c r="C10" s="262">
        <v>1194.2508800000001</v>
      </c>
      <c r="D10" s="263">
        <v>75243.941849999988</v>
      </c>
      <c r="E10" s="263">
        <v>135640.62491999997</v>
      </c>
      <c r="F10" s="263">
        <v>219155.51755000005</v>
      </c>
      <c r="G10" s="264">
        <v>246309.58606</v>
      </c>
      <c r="H10" s="10">
        <v>4.161884838287117E-3</v>
      </c>
      <c r="I10" s="10">
        <v>0.12390319355662482</v>
      </c>
    </row>
    <row r="11" spans="2:9" x14ac:dyDescent="0.25">
      <c r="B11" s="265" t="s">
        <v>294</v>
      </c>
      <c r="C11" s="266">
        <v>56814041.724001683</v>
      </c>
      <c r="D11" s="267">
        <v>60742344.711375825</v>
      </c>
      <c r="E11" s="267">
        <v>65879583.146056458</v>
      </c>
      <c r="F11" s="267">
        <v>63177484.372364953</v>
      </c>
      <c r="G11" s="268">
        <v>59182220.467535146</v>
      </c>
      <c r="H11" s="269">
        <v>1</v>
      </c>
      <c r="I11" s="269">
        <v>-6.3238730451531167E-2</v>
      </c>
    </row>
    <row r="12" spans="2:9" x14ac:dyDescent="0.25">
      <c r="B12" s="886" t="s">
        <v>655</v>
      </c>
      <c r="C12" s="886"/>
      <c r="D12" s="886"/>
      <c r="E12" s="886"/>
      <c r="F12" s="886"/>
      <c r="G12" s="886"/>
    </row>
    <row r="13" spans="2:9" x14ac:dyDescent="0.25">
      <c r="B13" s="887"/>
      <c r="C13" s="887"/>
      <c r="D13" s="887"/>
      <c r="E13" s="887"/>
      <c r="F13" s="887"/>
      <c r="G13" s="887"/>
    </row>
  </sheetData>
  <mergeCells count="2">
    <mergeCell ref="B12:G12"/>
    <mergeCell ref="B13:G13"/>
  </mergeCells>
  <pageMargins left="0.7" right="0.7" top="0.75" bottom="0.75" header="0.3" footer="0.3"/>
  <pageSetup paperSize="1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55"/>
  <sheetViews>
    <sheetView zoomScaleNormal="100" workbookViewId="0">
      <selection activeCell="E8" sqref="E8"/>
    </sheetView>
  </sheetViews>
  <sheetFormatPr baseColWidth="10" defaultColWidth="11.42578125" defaultRowHeight="15" x14ac:dyDescent="0.25"/>
  <cols>
    <col min="1" max="1" width="3.7109375" style="15" customWidth="1"/>
    <col min="2" max="2" width="11.42578125" style="15"/>
    <col min="3" max="3" width="16.5703125" style="79" customWidth="1"/>
    <col min="4" max="7" width="11.42578125" style="15" customWidth="1"/>
    <col min="8" max="8" width="11.42578125" style="15"/>
    <col min="9" max="9" width="13.140625" style="77" customWidth="1"/>
    <col min="10" max="10" width="14.28515625" style="77" customWidth="1"/>
    <col min="11" max="11" width="11.42578125" style="77"/>
    <col min="12" max="16384" width="11.42578125" style="15"/>
  </cols>
  <sheetData>
    <row r="1" spans="2:11" x14ac:dyDescent="0.25">
      <c r="H1" s="270"/>
      <c r="I1" s="270"/>
      <c r="J1" s="270"/>
      <c r="K1" s="271"/>
    </row>
    <row r="2" spans="2:11" ht="15" customHeight="1" x14ac:dyDescent="0.25">
      <c r="B2" s="54" t="s">
        <v>656</v>
      </c>
      <c r="C2" s="272"/>
      <c r="D2" s="17"/>
      <c r="E2" s="17"/>
      <c r="F2" s="17"/>
      <c r="G2" s="17"/>
      <c r="H2" s="273"/>
      <c r="I2" s="273"/>
      <c r="J2" s="273"/>
      <c r="K2" s="274"/>
    </row>
    <row r="3" spans="2:11" x14ac:dyDescent="0.25">
      <c r="B3" s="56" t="s">
        <v>639</v>
      </c>
      <c r="C3" s="272"/>
      <c r="D3" s="17"/>
      <c r="E3" s="17"/>
      <c r="F3" s="17"/>
      <c r="G3" s="17"/>
      <c r="H3" s="275"/>
      <c r="I3" s="274"/>
      <c r="J3" s="274"/>
      <c r="K3" s="274"/>
    </row>
    <row r="4" spans="2:11" x14ac:dyDescent="0.25">
      <c r="B4" s="56"/>
      <c r="C4" s="272"/>
      <c r="D4" s="17"/>
      <c r="E4" s="17"/>
      <c r="F4" s="17"/>
      <c r="G4" s="17"/>
      <c r="H4" s="275"/>
      <c r="I4" s="274"/>
      <c r="J4" s="274"/>
      <c r="K4" s="274"/>
    </row>
    <row r="5" spans="2:11" ht="33.75" x14ac:dyDescent="0.25">
      <c r="B5" s="5" t="s">
        <v>571</v>
      </c>
      <c r="C5" s="276" t="s">
        <v>296</v>
      </c>
      <c r="D5" s="277">
        <v>2016</v>
      </c>
      <c r="E5" s="277">
        <f>+D5+1</f>
        <v>2017</v>
      </c>
      <c r="F5" s="277">
        <f t="shared" ref="F5:H5" si="0">+E5+1</f>
        <v>2018</v>
      </c>
      <c r="G5" s="277">
        <f t="shared" si="0"/>
        <v>2019</v>
      </c>
      <c r="H5" s="277">
        <f t="shared" si="0"/>
        <v>2020</v>
      </c>
      <c r="I5" s="278" t="s">
        <v>588</v>
      </c>
      <c r="J5" s="278" t="s">
        <v>657</v>
      </c>
      <c r="K5" s="278" t="s">
        <v>573</v>
      </c>
    </row>
    <row r="6" spans="2:11" x14ac:dyDescent="0.25">
      <c r="B6" s="891" t="s">
        <v>1</v>
      </c>
      <c r="C6" s="279" t="s">
        <v>298</v>
      </c>
      <c r="D6" s="280">
        <v>13.882376800000001</v>
      </c>
      <c r="E6" s="280">
        <v>16.993940560000002</v>
      </c>
      <c r="F6" s="280">
        <v>194.74765082999997</v>
      </c>
      <c r="G6" s="280">
        <v>46.978516659999997</v>
      </c>
      <c r="H6" s="281">
        <v>95.771455230000001</v>
      </c>
      <c r="I6" s="282">
        <f t="shared" ref="I6:I11" si="1">+H6/$H$11</f>
        <v>0.33955299343746986</v>
      </c>
      <c r="J6" s="282">
        <f t="shared" ref="J6:J53" si="2">+H6/$H$53</f>
        <v>1.7148180110523577E-3</v>
      </c>
      <c r="K6" s="282">
        <f t="shared" ref="K6:K52" si="3">+H6/G6-1</f>
        <v>1.0386223754813635</v>
      </c>
    </row>
    <row r="7" spans="2:11" x14ac:dyDescent="0.25">
      <c r="B7" s="891"/>
      <c r="C7" s="279" t="s">
        <v>297</v>
      </c>
      <c r="D7" s="280">
        <v>2.6346724799999999</v>
      </c>
      <c r="E7" s="280">
        <v>9.6038612299999997</v>
      </c>
      <c r="F7" s="280">
        <v>6.3528897299999993</v>
      </c>
      <c r="G7" s="280">
        <v>197.91464912999999</v>
      </c>
      <c r="H7" s="281">
        <v>75.557911160000003</v>
      </c>
      <c r="I7" s="282">
        <f t="shared" si="1"/>
        <v>0.26788686514835169</v>
      </c>
      <c r="J7" s="282">
        <f t="shared" si="2"/>
        <v>1.3528881504775894E-3</v>
      </c>
      <c r="K7" s="282">
        <f t="shared" si="3"/>
        <v>-0.61822982031830354</v>
      </c>
    </row>
    <row r="8" spans="2:11" x14ac:dyDescent="0.25">
      <c r="B8" s="891"/>
      <c r="C8" s="279" t="s">
        <v>45</v>
      </c>
      <c r="D8" s="280">
        <v>67.499327620000003</v>
      </c>
      <c r="E8" s="280">
        <v>60.48140649999992</v>
      </c>
      <c r="F8" s="280">
        <v>74.936781010000033</v>
      </c>
      <c r="G8" s="280">
        <v>62.546718479999967</v>
      </c>
      <c r="H8" s="281">
        <v>52.796517840000014</v>
      </c>
      <c r="I8" s="282">
        <f t="shared" si="1"/>
        <v>0.18718746240822662</v>
      </c>
      <c r="J8" s="282">
        <f t="shared" si="2"/>
        <v>9.4533824818106131E-4</v>
      </c>
      <c r="K8" s="282">
        <f t="shared" si="3"/>
        <v>-0.15588668561593189</v>
      </c>
    </row>
    <row r="9" spans="2:11" x14ac:dyDescent="0.25">
      <c r="B9" s="891"/>
      <c r="C9" s="279" t="s">
        <v>658</v>
      </c>
      <c r="D9" s="280">
        <v>8.0927109700000042</v>
      </c>
      <c r="E9" s="280">
        <v>10.645422249999999</v>
      </c>
      <c r="F9" s="280">
        <v>11.29130123</v>
      </c>
      <c r="G9" s="280">
        <v>9.6233611499999974</v>
      </c>
      <c r="H9" s="281">
        <v>13.553893069999987</v>
      </c>
      <c r="I9" s="282">
        <f t="shared" si="1"/>
        <v>4.8054662567226333E-2</v>
      </c>
      <c r="J9" s="282">
        <f t="shared" si="2"/>
        <v>2.4268671600004163E-4</v>
      </c>
      <c r="K9" s="282">
        <f t="shared" si="3"/>
        <v>0.40843649726270437</v>
      </c>
    </row>
    <row r="10" spans="2:11" x14ac:dyDescent="0.25">
      <c r="B10" s="891"/>
      <c r="C10" s="279" t="s">
        <v>46</v>
      </c>
      <c r="D10" s="280">
        <v>26.279049379999996</v>
      </c>
      <c r="E10" s="280">
        <v>32.115865840000019</v>
      </c>
      <c r="F10" s="280">
        <v>37.537142970000005</v>
      </c>
      <c r="G10" s="280">
        <v>44.40872791000001</v>
      </c>
      <c r="H10" s="281">
        <v>44.371793679999996</v>
      </c>
      <c r="I10" s="282">
        <f t="shared" si="1"/>
        <v>0.15731801643872551</v>
      </c>
      <c r="J10" s="282">
        <f t="shared" si="2"/>
        <v>7.9449091383680301E-4</v>
      </c>
      <c r="K10" s="282">
        <f t="shared" si="3"/>
        <v>-8.3168853822757072E-4</v>
      </c>
    </row>
    <row r="11" spans="2:11" x14ac:dyDescent="0.25">
      <c r="B11" s="891"/>
      <c r="C11" s="283" t="s">
        <v>47</v>
      </c>
      <c r="D11" s="284">
        <v>118.38813725</v>
      </c>
      <c r="E11" s="284">
        <v>129.84049637999993</v>
      </c>
      <c r="F11" s="284">
        <v>324.86576577</v>
      </c>
      <c r="G11" s="284">
        <v>361.47197332999997</v>
      </c>
      <c r="H11" s="284">
        <v>282.05157098000001</v>
      </c>
      <c r="I11" s="285">
        <f t="shared" si="1"/>
        <v>1</v>
      </c>
      <c r="J11" s="285">
        <f t="shared" si="2"/>
        <v>5.0502220395478529E-3</v>
      </c>
      <c r="K11" s="285">
        <f t="shared" si="3"/>
        <v>-0.2197138594684197</v>
      </c>
    </row>
    <row r="12" spans="2:11" x14ac:dyDescent="0.25">
      <c r="B12" s="891" t="s">
        <v>2</v>
      </c>
      <c r="C12" s="279" t="s">
        <v>299</v>
      </c>
      <c r="D12" s="280">
        <v>9588.2775515400263</v>
      </c>
      <c r="E12" s="280">
        <v>11009.499144169982</v>
      </c>
      <c r="F12" s="280">
        <v>13307.741981629964</v>
      </c>
      <c r="G12" s="280">
        <v>12802.011826379947</v>
      </c>
      <c r="H12" s="281">
        <v>10075.09483495988</v>
      </c>
      <c r="I12" s="282">
        <f t="shared" ref="I12:I23" si="4">+H12/$H$23</f>
        <v>0.41082021851484607</v>
      </c>
      <c r="J12" s="282">
        <f t="shared" si="2"/>
        <v>0.18039774006313575</v>
      </c>
      <c r="K12" s="282">
        <f t="shared" si="3"/>
        <v>-0.21300691082013812</v>
      </c>
    </row>
    <row r="13" spans="2:11" x14ac:dyDescent="0.25">
      <c r="B13" s="891"/>
      <c r="C13" s="279" t="s">
        <v>49</v>
      </c>
      <c r="D13" s="280">
        <v>4755.3800491500169</v>
      </c>
      <c r="E13" s="280">
        <v>5677.6498848599877</v>
      </c>
      <c r="F13" s="280">
        <v>6781.0526150500209</v>
      </c>
      <c r="G13" s="280">
        <v>5644.5668147699853</v>
      </c>
      <c r="H13" s="281">
        <v>4289.6978475200058</v>
      </c>
      <c r="I13" s="282">
        <f t="shared" si="4"/>
        <v>0.17491593240053618</v>
      </c>
      <c r="J13" s="282">
        <f t="shared" si="2"/>
        <v>7.6808388399590533E-2</v>
      </c>
      <c r="K13" s="282">
        <f t="shared" si="3"/>
        <v>-0.24003063684262371</v>
      </c>
    </row>
    <row r="14" spans="2:11" x14ac:dyDescent="0.25">
      <c r="B14" s="891"/>
      <c r="C14" s="279" t="s">
        <v>54</v>
      </c>
      <c r="D14" s="280">
        <v>2523.1002349499968</v>
      </c>
      <c r="E14" s="280">
        <v>2903.4831748999927</v>
      </c>
      <c r="F14" s="280">
        <v>3324.9966921299947</v>
      </c>
      <c r="G14" s="280">
        <v>3468.251561499992</v>
      </c>
      <c r="H14" s="281">
        <v>3282.6890146999954</v>
      </c>
      <c r="I14" s="282">
        <f t="shared" si="4"/>
        <v>0.13385432498916097</v>
      </c>
      <c r="J14" s="282">
        <f t="shared" si="2"/>
        <v>5.877757870100675E-2</v>
      </c>
      <c r="K14" s="282">
        <f t="shared" si="3"/>
        <v>-5.3503197074822983E-2</v>
      </c>
    </row>
    <row r="15" spans="2:11" x14ac:dyDescent="0.25">
      <c r="B15" s="891"/>
      <c r="C15" s="279" t="s">
        <v>51</v>
      </c>
      <c r="D15" s="280">
        <v>1891.8546215699989</v>
      </c>
      <c r="E15" s="280">
        <v>2030.7071434500047</v>
      </c>
      <c r="F15" s="280">
        <v>2311.0464398999984</v>
      </c>
      <c r="G15" s="280">
        <v>1945.4442343399953</v>
      </c>
      <c r="H15" s="281">
        <v>1557.3987046700031</v>
      </c>
      <c r="I15" s="282">
        <f t="shared" si="4"/>
        <v>6.3504203846019347E-2</v>
      </c>
      <c r="J15" s="282">
        <f t="shared" si="2"/>
        <v>2.7885713365678938E-2</v>
      </c>
      <c r="K15" s="282">
        <f t="shared" si="3"/>
        <v>-0.19946371261658868</v>
      </c>
    </row>
    <row r="16" spans="2:11" x14ac:dyDescent="0.25">
      <c r="B16" s="891"/>
      <c r="C16" s="279" t="s">
        <v>53</v>
      </c>
      <c r="D16" s="280">
        <v>799.11437170000045</v>
      </c>
      <c r="E16" s="280">
        <v>1168.5903085199991</v>
      </c>
      <c r="F16" s="280">
        <v>1402.9372550900025</v>
      </c>
      <c r="G16" s="280">
        <v>1260.2354511900014</v>
      </c>
      <c r="H16" s="281">
        <v>1100.3472480299993</v>
      </c>
      <c r="I16" s="282">
        <f t="shared" si="4"/>
        <v>4.4867557505198795E-2</v>
      </c>
      <c r="J16" s="282">
        <f t="shared" si="2"/>
        <v>1.9702063363266895E-2</v>
      </c>
      <c r="K16" s="282">
        <f t="shared" si="3"/>
        <v>-0.12687169132484299</v>
      </c>
    </row>
    <row r="17" spans="2:11" x14ac:dyDescent="0.25">
      <c r="B17" s="891"/>
      <c r="C17" s="279" t="s">
        <v>50</v>
      </c>
      <c r="D17" s="280">
        <v>956.9033677299999</v>
      </c>
      <c r="E17" s="280">
        <v>885.99971797000103</v>
      </c>
      <c r="F17" s="280">
        <v>1109.8442000099983</v>
      </c>
      <c r="G17" s="280">
        <v>1148.3397156999993</v>
      </c>
      <c r="H17" s="281">
        <v>1065.5570844699967</v>
      </c>
      <c r="I17" s="282">
        <f t="shared" si="4"/>
        <v>4.344896017881994E-2</v>
      </c>
      <c r="J17" s="282">
        <f t="shared" si="2"/>
        <v>1.9079134548654269E-2</v>
      </c>
      <c r="K17" s="282">
        <f t="shared" si="3"/>
        <v>-7.2088973409354162E-2</v>
      </c>
    </row>
    <row r="18" spans="2:11" x14ac:dyDescent="0.25">
      <c r="B18" s="891"/>
      <c r="C18" s="279" t="s">
        <v>55</v>
      </c>
      <c r="D18" s="280">
        <v>1007.9730257399999</v>
      </c>
      <c r="E18" s="280">
        <v>1470.8581600800001</v>
      </c>
      <c r="F18" s="280">
        <v>1638.8617869399989</v>
      </c>
      <c r="G18" s="280">
        <v>1632.3539366999998</v>
      </c>
      <c r="H18" s="281">
        <v>901.75284273999966</v>
      </c>
      <c r="I18" s="282">
        <f t="shared" si="4"/>
        <v>3.6769708471166514E-2</v>
      </c>
      <c r="J18" s="282">
        <f t="shared" si="2"/>
        <v>1.6146168109637649E-2</v>
      </c>
      <c r="K18" s="282">
        <f t="shared" si="3"/>
        <v>-0.44757517198567753</v>
      </c>
    </row>
    <row r="19" spans="2:11" x14ac:dyDescent="0.25">
      <c r="B19" s="891"/>
      <c r="C19" s="279" t="s">
        <v>52</v>
      </c>
      <c r="D19" s="280">
        <v>609.44196951999936</v>
      </c>
      <c r="E19" s="280">
        <v>740.76634149000097</v>
      </c>
      <c r="F19" s="280">
        <v>866.53559319999954</v>
      </c>
      <c r="G19" s="280">
        <v>719.35363247999885</v>
      </c>
      <c r="H19" s="281">
        <v>800.12226871999997</v>
      </c>
      <c r="I19" s="282">
        <f t="shared" si="4"/>
        <v>3.262563883106652E-2</v>
      </c>
      <c r="J19" s="282">
        <f t="shared" si="2"/>
        <v>1.4326440734872922E-2</v>
      </c>
      <c r="K19" s="282">
        <f t="shared" si="3"/>
        <v>0.11227945838203146</v>
      </c>
    </row>
    <row r="20" spans="2:11" x14ac:dyDescent="0.25">
      <c r="B20" s="891"/>
      <c r="C20" s="279" t="s">
        <v>300</v>
      </c>
      <c r="D20" s="280">
        <v>539.34012178000023</v>
      </c>
      <c r="E20" s="280">
        <v>634.97786124999971</v>
      </c>
      <c r="F20" s="280">
        <v>644.30383506000055</v>
      </c>
      <c r="G20" s="280">
        <v>705.46819169000014</v>
      </c>
      <c r="H20" s="281">
        <v>789.52653950000069</v>
      </c>
      <c r="I20" s="282">
        <f t="shared" si="4"/>
        <v>3.2193589320387982E-2</v>
      </c>
      <c r="J20" s="282">
        <f t="shared" si="2"/>
        <v>1.4136720872487487E-2</v>
      </c>
      <c r="K20" s="282">
        <f t="shared" si="3"/>
        <v>0.11915256959868414</v>
      </c>
    </row>
    <row r="21" spans="2:11" x14ac:dyDescent="0.25">
      <c r="B21" s="891"/>
      <c r="C21" s="279" t="s">
        <v>301</v>
      </c>
      <c r="D21" s="280">
        <v>629.34449718999997</v>
      </c>
      <c r="E21" s="280">
        <v>805.56601929999999</v>
      </c>
      <c r="F21" s="280">
        <v>703.74548407999964</v>
      </c>
      <c r="G21" s="280">
        <v>243.19181101000001</v>
      </c>
      <c r="H21" s="281">
        <v>164.72790623000003</v>
      </c>
      <c r="I21" s="282">
        <f t="shared" si="4"/>
        <v>6.7169148818410265E-3</v>
      </c>
      <c r="J21" s="282">
        <f t="shared" si="2"/>
        <v>2.9495049422373484E-3</v>
      </c>
      <c r="K21" s="282">
        <f t="shared" si="3"/>
        <v>-0.32264205136731994</v>
      </c>
    </row>
    <row r="22" spans="2:11" x14ac:dyDescent="0.25">
      <c r="B22" s="891"/>
      <c r="C22" s="286" t="s">
        <v>46</v>
      </c>
      <c r="D22" s="280">
        <v>552.22394869000016</v>
      </c>
      <c r="E22" s="280">
        <v>515.75084090999951</v>
      </c>
      <c r="F22" s="280">
        <v>578.0264264599997</v>
      </c>
      <c r="G22" s="280">
        <v>459.61838993999982</v>
      </c>
      <c r="H22" s="281">
        <v>497.42599380999974</v>
      </c>
      <c r="I22" s="282">
        <f t="shared" si="4"/>
        <v>2.0282951060956667E-2</v>
      </c>
      <c r="J22" s="282">
        <f t="shared" si="2"/>
        <v>8.906568781924586E-3</v>
      </c>
      <c r="K22" s="282">
        <f t="shared" si="3"/>
        <v>8.225868393763669E-2</v>
      </c>
    </row>
    <row r="23" spans="2:11" x14ac:dyDescent="0.25">
      <c r="B23" s="891"/>
      <c r="C23" s="283" t="s">
        <v>58</v>
      </c>
      <c r="D23" s="284">
        <v>23852.953759560038</v>
      </c>
      <c r="E23" s="284">
        <v>27843.84859689997</v>
      </c>
      <c r="F23" s="284">
        <v>32669.092309549975</v>
      </c>
      <c r="G23" s="284">
        <v>30028.835565699919</v>
      </c>
      <c r="H23" s="284">
        <v>24524.340285349881</v>
      </c>
      <c r="I23" s="285">
        <f t="shared" si="4"/>
        <v>1</v>
      </c>
      <c r="J23" s="285">
        <f t="shared" si="2"/>
        <v>0.43911602188249316</v>
      </c>
      <c r="K23" s="285">
        <f t="shared" si="3"/>
        <v>-0.18330698399232914</v>
      </c>
    </row>
    <row r="24" spans="2:11" x14ac:dyDescent="0.25">
      <c r="B24" s="892" t="s">
        <v>3</v>
      </c>
      <c r="C24" s="279" t="s">
        <v>59</v>
      </c>
      <c r="D24" s="280">
        <v>12502.474814930074</v>
      </c>
      <c r="E24" s="280">
        <v>13392.895822310034</v>
      </c>
      <c r="F24" s="280">
        <v>15432.262506970146</v>
      </c>
      <c r="G24" s="280">
        <v>14708.555629769946</v>
      </c>
      <c r="H24" s="281">
        <v>15244.048073059925</v>
      </c>
      <c r="I24" s="282">
        <f t="shared" ref="I24:I35" si="5">+H24/$H$35</f>
        <v>0.75481949932320214</v>
      </c>
      <c r="J24" s="282">
        <f t="shared" si="2"/>
        <v>0.27294947261950614</v>
      </c>
      <c r="K24" s="282">
        <f t="shared" si="3"/>
        <v>3.6406868000427473E-2</v>
      </c>
    </row>
    <row r="25" spans="2:11" x14ac:dyDescent="0.25">
      <c r="B25" s="892"/>
      <c r="C25" s="279" t="s">
        <v>60</v>
      </c>
      <c r="D25" s="280">
        <v>1587.3964873200005</v>
      </c>
      <c r="E25" s="280">
        <v>1664.385125330002</v>
      </c>
      <c r="F25" s="280">
        <v>2030.4960309399978</v>
      </c>
      <c r="G25" s="280">
        <v>2022.8723820999999</v>
      </c>
      <c r="H25" s="281">
        <v>969.0607749800015</v>
      </c>
      <c r="I25" s="282">
        <f t="shared" si="5"/>
        <v>4.7983709148545897E-2</v>
      </c>
      <c r="J25" s="282">
        <f t="shared" si="2"/>
        <v>1.7351337794223286E-2</v>
      </c>
      <c r="K25" s="282">
        <f t="shared" si="3"/>
        <v>-0.52094814109133636</v>
      </c>
    </row>
    <row r="26" spans="2:11" x14ac:dyDescent="0.25">
      <c r="B26" s="892"/>
      <c r="C26" s="287" t="s">
        <v>61</v>
      </c>
      <c r="D26" s="280">
        <v>1638.7072887299967</v>
      </c>
      <c r="E26" s="280">
        <v>1789.8474198700001</v>
      </c>
      <c r="F26" s="280">
        <v>1713.0693711299998</v>
      </c>
      <c r="G26" s="280">
        <v>1302.1461231699975</v>
      </c>
      <c r="H26" s="281">
        <v>920.53749256000117</v>
      </c>
      <c r="I26" s="282">
        <f t="shared" si="5"/>
        <v>4.5581045527554639E-2</v>
      </c>
      <c r="J26" s="282">
        <f t="shared" si="2"/>
        <v>1.6482513169502205E-2</v>
      </c>
      <c r="K26" s="282">
        <f t="shared" si="3"/>
        <v>-0.29306129613241316</v>
      </c>
    </row>
    <row r="27" spans="2:11" x14ac:dyDescent="0.25">
      <c r="B27" s="892"/>
      <c r="C27" s="279" t="s">
        <v>302</v>
      </c>
      <c r="D27" s="280">
        <v>603.79469442999925</v>
      </c>
      <c r="E27" s="280">
        <v>763.18616114000008</v>
      </c>
      <c r="F27" s="280">
        <v>642.78788338000106</v>
      </c>
      <c r="G27" s="280">
        <v>685.90894108999908</v>
      </c>
      <c r="H27" s="281">
        <v>753.74140368000121</v>
      </c>
      <c r="I27" s="282">
        <f t="shared" si="5"/>
        <v>3.7322022747380612E-2</v>
      </c>
      <c r="J27" s="282">
        <f t="shared" si="2"/>
        <v>1.34959767667963E-2</v>
      </c>
      <c r="K27" s="282">
        <f t="shared" si="3"/>
        <v>9.8894267921639134E-2</v>
      </c>
    </row>
    <row r="28" spans="2:11" x14ac:dyDescent="0.25">
      <c r="B28" s="892"/>
      <c r="C28" s="279" t="s">
        <v>63</v>
      </c>
      <c r="D28" s="280">
        <v>702.92568335000021</v>
      </c>
      <c r="E28" s="280">
        <v>778.79570928000066</v>
      </c>
      <c r="F28" s="280">
        <v>956.79676119000146</v>
      </c>
      <c r="G28" s="280">
        <v>895.32148650999784</v>
      </c>
      <c r="H28" s="281">
        <v>709.2730423799984</v>
      </c>
      <c r="I28" s="282">
        <f t="shared" si="5"/>
        <v>3.5120141327739184E-2</v>
      </c>
      <c r="J28" s="282">
        <f t="shared" si="2"/>
        <v>1.2699756779367917E-2</v>
      </c>
      <c r="K28" s="282">
        <f t="shared" si="3"/>
        <v>-0.20780071397060329</v>
      </c>
    </row>
    <row r="29" spans="2:11" x14ac:dyDescent="0.25">
      <c r="B29" s="892"/>
      <c r="C29" s="279" t="s">
        <v>303</v>
      </c>
      <c r="D29" s="280">
        <v>605.08878160000154</v>
      </c>
      <c r="E29" s="280">
        <v>861.19491379999931</v>
      </c>
      <c r="F29" s="280">
        <v>933.94328242000051</v>
      </c>
      <c r="G29" s="280">
        <v>648.54239847000122</v>
      </c>
      <c r="H29" s="281">
        <v>465.28138966000074</v>
      </c>
      <c r="I29" s="282">
        <f t="shared" si="5"/>
        <v>2.3038727239927202E-2</v>
      </c>
      <c r="J29" s="282">
        <f t="shared" si="2"/>
        <v>8.3310095401631663E-3</v>
      </c>
      <c r="K29" s="282">
        <f t="shared" si="3"/>
        <v>-0.28257367481653917</v>
      </c>
    </row>
    <row r="30" spans="2:11" x14ac:dyDescent="0.25">
      <c r="B30" s="892"/>
      <c r="C30" s="279" t="s">
        <v>304</v>
      </c>
      <c r="D30" s="280">
        <v>243.58083473999997</v>
      </c>
      <c r="E30" s="280">
        <v>239.08410234999963</v>
      </c>
      <c r="F30" s="280">
        <v>262.59468545000067</v>
      </c>
      <c r="G30" s="280">
        <v>239.18758947000092</v>
      </c>
      <c r="H30" s="281">
        <v>218.77843919</v>
      </c>
      <c r="I30" s="282">
        <f t="shared" si="5"/>
        <v>1.0832964521015143E-2</v>
      </c>
      <c r="J30" s="282">
        <f t="shared" si="2"/>
        <v>3.9172967253338353E-3</v>
      </c>
      <c r="K30" s="282">
        <f t="shared" si="3"/>
        <v>-8.5326961675662671E-2</v>
      </c>
    </row>
    <row r="31" spans="2:11" x14ac:dyDescent="0.25">
      <c r="B31" s="892"/>
      <c r="C31" s="279" t="s">
        <v>305</v>
      </c>
      <c r="D31" s="280">
        <v>184.26500666000027</v>
      </c>
      <c r="E31" s="280">
        <v>194.12214253000019</v>
      </c>
      <c r="F31" s="280">
        <v>235.6900953</v>
      </c>
      <c r="G31" s="280">
        <v>231.79017804000023</v>
      </c>
      <c r="H31" s="281">
        <v>209.87502756000046</v>
      </c>
      <c r="I31" s="282">
        <f t="shared" si="5"/>
        <v>1.0392105985499148E-2</v>
      </c>
      <c r="J31" s="282">
        <f t="shared" si="2"/>
        <v>3.7578783413668168E-3</v>
      </c>
      <c r="K31" s="282">
        <f t="shared" si="3"/>
        <v>-9.4547364626545338E-2</v>
      </c>
    </row>
    <row r="32" spans="2:11" x14ac:dyDescent="0.25">
      <c r="B32" s="892"/>
      <c r="C32" s="279" t="s">
        <v>306</v>
      </c>
      <c r="D32" s="280">
        <v>157.19711883000016</v>
      </c>
      <c r="E32" s="280">
        <v>200.4060190299995</v>
      </c>
      <c r="F32" s="280">
        <v>188.11625291999962</v>
      </c>
      <c r="G32" s="280">
        <v>182.92968985000027</v>
      </c>
      <c r="H32" s="281">
        <v>156.60034658999979</v>
      </c>
      <c r="I32" s="282">
        <f t="shared" si="5"/>
        <v>7.7541736053562821E-3</v>
      </c>
      <c r="J32" s="282">
        <f t="shared" si="2"/>
        <v>2.803978432035498E-3</v>
      </c>
      <c r="K32" s="282">
        <f t="shared" si="3"/>
        <v>-0.14393149237606084</v>
      </c>
    </row>
    <row r="33" spans="2:11" x14ac:dyDescent="0.25">
      <c r="B33" s="892"/>
      <c r="C33" s="279" t="s">
        <v>659</v>
      </c>
      <c r="D33" s="280">
        <v>157.98652315999988</v>
      </c>
      <c r="E33" s="280">
        <v>122.72235934999995</v>
      </c>
      <c r="F33" s="280">
        <v>149.81586678000002</v>
      </c>
      <c r="G33" s="280">
        <v>123.61698388000022</v>
      </c>
      <c r="H33" s="281">
        <v>130.23721763999995</v>
      </c>
      <c r="I33" s="282">
        <f t="shared" si="5"/>
        <v>6.4487851875777297E-3</v>
      </c>
      <c r="J33" s="282">
        <f t="shared" si="2"/>
        <v>2.3319383211007072E-3</v>
      </c>
      <c r="K33" s="282">
        <f t="shared" si="3"/>
        <v>5.3554402900059861E-2</v>
      </c>
    </row>
    <row r="34" spans="2:11" x14ac:dyDescent="0.25">
      <c r="B34" s="892"/>
      <c r="C34" s="286" t="s">
        <v>46</v>
      </c>
      <c r="D34" s="280">
        <v>388.86124079000007</v>
      </c>
      <c r="E34" s="280">
        <v>464.38499556999977</v>
      </c>
      <c r="F34" s="280">
        <v>573.02956902000017</v>
      </c>
      <c r="G34" s="280">
        <v>507.71629774000002</v>
      </c>
      <c r="H34" s="281">
        <v>418.18718503000014</v>
      </c>
      <c r="I34" s="282">
        <f t="shared" si="5"/>
        <v>2.07068253862022E-2</v>
      </c>
      <c r="J34" s="282">
        <f t="shared" si="2"/>
        <v>7.4877730024937106E-3</v>
      </c>
      <c r="K34" s="282">
        <f t="shared" si="3"/>
        <v>-0.17633688953559545</v>
      </c>
    </row>
    <row r="35" spans="2:11" x14ac:dyDescent="0.25">
      <c r="B35" s="892"/>
      <c r="C35" s="283" t="s">
        <v>64</v>
      </c>
      <c r="D35" s="284">
        <v>18772.278474540079</v>
      </c>
      <c r="E35" s="284">
        <v>20471.02477056003</v>
      </c>
      <c r="F35" s="284">
        <v>23118.602305500153</v>
      </c>
      <c r="G35" s="284">
        <v>21548.587700089945</v>
      </c>
      <c r="H35" s="284">
        <v>20195.620392329925</v>
      </c>
      <c r="I35" s="285">
        <f t="shared" si="5"/>
        <v>1</v>
      </c>
      <c r="J35" s="285">
        <f t="shared" si="2"/>
        <v>0.36160893149188955</v>
      </c>
      <c r="K35" s="285">
        <f t="shared" si="3"/>
        <v>-6.2786820490995487E-2</v>
      </c>
    </row>
    <row r="36" spans="2:11" x14ac:dyDescent="0.25">
      <c r="B36" s="891" t="s">
        <v>4</v>
      </c>
      <c r="C36" s="279" t="s">
        <v>76</v>
      </c>
      <c r="D36" s="280">
        <v>355.65006920000008</v>
      </c>
      <c r="E36" s="280">
        <v>345.47775850000028</v>
      </c>
      <c r="F36" s="280">
        <v>257.72501832000052</v>
      </c>
      <c r="G36" s="280">
        <v>231.4722950999998</v>
      </c>
      <c r="H36" s="281">
        <v>299.95824160999888</v>
      </c>
      <c r="I36" s="282">
        <f>+H36/$H$39</f>
        <v>0.71940734016999663</v>
      </c>
      <c r="J36" s="282">
        <f t="shared" si="2"/>
        <v>5.3708466060281334E-3</v>
      </c>
      <c r="K36" s="282">
        <f t="shared" si="3"/>
        <v>0.29587103061475251</v>
      </c>
    </row>
    <row r="37" spans="2:11" x14ac:dyDescent="0.25">
      <c r="B37" s="891"/>
      <c r="C37" s="279" t="s">
        <v>77</v>
      </c>
      <c r="D37" s="280">
        <v>90.241170439999948</v>
      </c>
      <c r="E37" s="280">
        <v>130.3730016400001</v>
      </c>
      <c r="F37" s="280">
        <v>140.1197675599999</v>
      </c>
      <c r="G37" s="280">
        <v>102.57403725000009</v>
      </c>
      <c r="H37" s="281">
        <v>116.78128919999995</v>
      </c>
      <c r="I37" s="282">
        <f>+H37/$H$39</f>
        <v>0.28008337491932611</v>
      </c>
      <c r="J37" s="282">
        <f t="shared" si="2"/>
        <v>2.0910056925953855E-3</v>
      </c>
      <c r="K37" s="282">
        <f t="shared" si="3"/>
        <v>0.13850729025487252</v>
      </c>
    </row>
    <row r="38" spans="2:11" x14ac:dyDescent="0.25">
      <c r="B38" s="891"/>
      <c r="C38" s="279" t="s">
        <v>46</v>
      </c>
      <c r="D38" s="280">
        <v>0.75695986000000015</v>
      </c>
      <c r="E38" s="280">
        <v>1.30740451</v>
      </c>
      <c r="F38" s="280">
        <v>0.84407837000000019</v>
      </c>
      <c r="G38" s="280">
        <v>0.45879098000000001</v>
      </c>
      <c r="H38" s="281">
        <v>0.21234730000000002</v>
      </c>
      <c r="I38" s="282">
        <f>+H38/$H$39</f>
        <v>5.0928491067734033E-4</v>
      </c>
      <c r="J38" s="282">
        <f t="shared" si="2"/>
        <v>3.8021451565484198E-6</v>
      </c>
      <c r="K38" s="282">
        <f t="shared" si="3"/>
        <v>-0.53715894763231831</v>
      </c>
    </row>
    <row r="39" spans="2:11" x14ac:dyDescent="0.25">
      <c r="B39" s="891"/>
      <c r="C39" s="283" t="s">
        <v>78</v>
      </c>
      <c r="D39" s="284">
        <v>446.64819950000003</v>
      </c>
      <c r="E39" s="284">
        <v>477.1581646500004</v>
      </c>
      <c r="F39" s="284">
        <v>398.68886425000039</v>
      </c>
      <c r="G39" s="284">
        <v>334.50512332999989</v>
      </c>
      <c r="H39" s="284">
        <v>416.9518781099988</v>
      </c>
      <c r="I39" s="285">
        <f>+H39/$H$39</f>
        <v>1</v>
      </c>
      <c r="J39" s="285">
        <f t="shared" si="2"/>
        <v>7.4656544437800669E-3</v>
      </c>
      <c r="K39" s="285">
        <f t="shared" si="3"/>
        <v>0.2464738176780108</v>
      </c>
    </row>
    <row r="40" spans="2:11" x14ac:dyDescent="0.25">
      <c r="B40" s="892" t="s">
        <v>5</v>
      </c>
      <c r="C40" s="279" t="s">
        <v>69</v>
      </c>
      <c r="D40" s="280">
        <v>2247.0142641399948</v>
      </c>
      <c r="E40" s="280">
        <v>2560.3510468099985</v>
      </c>
      <c r="F40" s="280">
        <v>2911.5549276300103</v>
      </c>
      <c r="G40" s="280">
        <v>2718.9161725099866</v>
      </c>
      <c r="H40" s="281">
        <v>2256.3754700199956</v>
      </c>
      <c r="I40" s="282">
        <f t="shared" ref="I40:I51" si="6">+H40/$H$51</f>
        <v>0.23060849998013289</v>
      </c>
      <c r="J40" s="282">
        <f t="shared" si="2"/>
        <v>4.0401112068254176E-2</v>
      </c>
      <c r="K40" s="282">
        <f t="shared" si="3"/>
        <v>-0.1701195156976808</v>
      </c>
    </row>
    <row r="41" spans="2:11" x14ac:dyDescent="0.25">
      <c r="B41" s="892"/>
      <c r="C41" s="279" t="s">
        <v>65</v>
      </c>
      <c r="D41" s="280">
        <v>1488.9205028199999</v>
      </c>
      <c r="E41" s="280">
        <v>1385.0967944099959</v>
      </c>
      <c r="F41" s="280">
        <v>1626.5113281399979</v>
      </c>
      <c r="G41" s="280">
        <v>1655.7323557999969</v>
      </c>
      <c r="H41" s="281">
        <v>1415.5349680599948</v>
      </c>
      <c r="I41" s="282">
        <f t="shared" si="6"/>
        <v>0.14467201934740404</v>
      </c>
      <c r="J41" s="282">
        <f t="shared" si="2"/>
        <v>2.5345598567696557E-2</v>
      </c>
      <c r="K41" s="282">
        <f t="shared" si="3"/>
        <v>-0.14507017809889111</v>
      </c>
    </row>
    <row r="42" spans="2:11" x14ac:dyDescent="0.25">
      <c r="B42" s="892"/>
      <c r="C42" s="279" t="s">
        <v>70</v>
      </c>
      <c r="D42" s="280">
        <v>1073.4918123000014</v>
      </c>
      <c r="E42" s="280">
        <v>1172.3096504399996</v>
      </c>
      <c r="F42" s="280">
        <v>1271.9839547699994</v>
      </c>
      <c r="G42" s="280">
        <v>1314.9387267600036</v>
      </c>
      <c r="H42" s="281">
        <v>1097.7151627699905</v>
      </c>
      <c r="I42" s="282">
        <f t="shared" si="6"/>
        <v>0.11218985955807773</v>
      </c>
      <c r="J42" s="282">
        <f t="shared" si="2"/>
        <v>1.9654935049306863E-2</v>
      </c>
      <c r="K42" s="282">
        <f t="shared" si="3"/>
        <v>-0.16519671948916581</v>
      </c>
    </row>
    <row r="43" spans="2:11" x14ac:dyDescent="0.25">
      <c r="B43" s="892"/>
      <c r="C43" s="279" t="s">
        <v>67</v>
      </c>
      <c r="D43" s="280">
        <v>1140.6044867100056</v>
      </c>
      <c r="E43" s="280">
        <v>1234.8282670300064</v>
      </c>
      <c r="F43" s="280">
        <v>1357.1114897300056</v>
      </c>
      <c r="G43" s="280">
        <v>1286.6973762200009</v>
      </c>
      <c r="H43" s="281">
        <v>877.7454706599973</v>
      </c>
      <c r="I43" s="282">
        <f t="shared" si="6"/>
        <v>8.9708281730018963E-2</v>
      </c>
      <c r="J43" s="282">
        <f t="shared" si="2"/>
        <v>1.5716308565977631E-2</v>
      </c>
      <c r="K43" s="282">
        <f t="shared" si="3"/>
        <v>-0.31783068273707316</v>
      </c>
    </row>
    <row r="44" spans="2:11" x14ac:dyDescent="0.25">
      <c r="B44" s="892"/>
      <c r="C44" s="279" t="s">
        <v>72</v>
      </c>
      <c r="D44" s="280">
        <v>462.40482052999943</v>
      </c>
      <c r="E44" s="280">
        <v>557.07471928000166</v>
      </c>
      <c r="F44" s="280">
        <v>669.63525268999672</v>
      </c>
      <c r="G44" s="280">
        <v>596.15327073000071</v>
      </c>
      <c r="H44" s="281">
        <v>510.02232612999859</v>
      </c>
      <c r="I44" s="282">
        <f t="shared" si="6"/>
        <v>5.2125847469958013E-2</v>
      </c>
      <c r="J44" s="282">
        <f t="shared" si="2"/>
        <v>9.1321100716926125E-3</v>
      </c>
      <c r="K44" s="282">
        <f t="shared" si="3"/>
        <v>-0.1444778529765226</v>
      </c>
    </row>
    <row r="45" spans="2:11" x14ac:dyDescent="0.25">
      <c r="B45" s="892"/>
      <c r="C45" s="279" t="s">
        <v>308</v>
      </c>
      <c r="D45" s="280">
        <v>265.53701578999988</v>
      </c>
      <c r="E45" s="280">
        <v>280.71849328999917</v>
      </c>
      <c r="F45" s="280">
        <v>316.9437578700003</v>
      </c>
      <c r="G45" s="280">
        <v>378.73059915000124</v>
      </c>
      <c r="H45" s="281">
        <v>445.58077427999945</v>
      </c>
      <c r="I45" s="282">
        <f t="shared" si="6"/>
        <v>4.553972303899681E-2</v>
      </c>
      <c r="J45" s="282">
        <f t="shared" si="2"/>
        <v>7.9782638290187557E-3</v>
      </c>
      <c r="K45" s="282">
        <f t="shared" si="3"/>
        <v>0.17651115404995643</v>
      </c>
    </row>
    <row r="46" spans="2:11" x14ac:dyDescent="0.25">
      <c r="B46" s="892"/>
      <c r="C46" s="279" t="s">
        <v>66</v>
      </c>
      <c r="D46" s="280">
        <v>477.05121934000005</v>
      </c>
      <c r="E46" s="280">
        <v>449.99879374000119</v>
      </c>
      <c r="F46" s="280">
        <v>463.80830003000074</v>
      </c>
      <c r="G46" s="280">
        <v>414.1869801899997</v>
      </c>
      <c r="H46" s="281">
        <v>382.75772174000019</v>
      </c>
      <c r="I46" s="282">
        <f t="shared" si="6"/>
        <v>3.9119014206218231E-2</v>
      </c>
      <c r="J46" s="282">
        <f t="shared" si="2"/>
        <v>6.8533973252556044E-3</v>
      </c>
      <c r="K46" s="282">
        <f t="shared" si="3"/>
        <v>-7.5881811725665549E-2</v>
      </c>
    </row>
    <row r="47" spans="2:11" x14ac:dyDescent="0.25">
      <c r="B47" s="892"/>
      <c r="C47" s="279" t="s">
        <v>307</v>
      </c>
      <c r="D47" s="280">
        <v>336.49587862000061</v>
      </c>
      <c r="E47" s="280">
        <v>363.46017016000013</v>
      </c>
      <c r="F47" s="280">
        <v>455.39155795000028</v>
      </c>
      <c r="G47" s="280">
        <v>473.82198708999982</v>
      </c>
      <c r="H47" s="281">
        <v>381.26078990999969</v>
      </c>
      <c r="I47" s="282">
        <f t="shared" si="6"/>
        <v>3.8966023177696776E-2</v>
      </c>
      <c r="J47" s="282">
        <f t="shared" si="2"/>
        <v>6.8265942902882674E-3</v>
      </c>
      <c r="K47" s="282">
        <f t="shared" si="3"/>
        <v>-0.19535015195995675</v>
      </c>
    </row>
    <row r="48" spans="2:11" x14ac:dyDescent="0.25">
      <c r="B48" s="892"/>
      <c r="C48" s="279" t="s">
        <v>74</v>
      </c>
      <c r="D48" s="280">
        <v>298.10912149000131</v>
      </c>
      <c r="E48" s="280">
        <v>311.72920018000076</v>
      </c>
      <c r="F48" s="280">
        <v>417.85659985999911</v>
      </c>
      <c r="G48" s="280">
        <v>409.2876532800002</v>
      </c>
      <c r="H48" s="281">
        <v>320.96842737000128</v>
      </c>
      <c r="I48" s="282">
        <f t="shared" si="6"/>
        <v>3.2803958631992348E-2</v>
      </c>
      <c r="J48" s="282">
        <f t="shared" si="2"/>
        <v>5.7470405864817383E-3</v>
      </c>
      <c r="K48" s="282">
        <f t="shared" si="3"/>
        <v>-0.21578766230111113</v>
      </c>
    </row>
    <row r="49" spans="2:11" x14ac:dyDescent="0.25">
      <c r="B49" s="892"/>
      <c r="C49" s="279" t="s">
        <v>73</v>
      </c>
      <c r="D49" s="280">
        <v>367.35049031000102</v>
      </c>
      <c r="E49" s="280">
        <v>369.24069786000064</v>
      </c>
      <c r="F49" s="280">
        <v>429.10349404000084</v>
      </c>
      <c r="G49" s="280">
        <v>381.58683636000058</v>
      </c>
      <c r="H49" s="281">
        <v>319.62954407999962</v>
      </c>
      <c r="I49" s="282">
        <f t="shared" si="6"/>
        <v>3.2667120649458786E-2</v>
      </c>
      <c r="J49" s="282">
        <f t="shared" si="2"/>
        <v>5.7230674603046521E-3</v>
      </c>
      <c r="K49" s="282">
        <f t="shared" si="3"/>
        <v>-0.16236747805825402</v>
      </c>
    </row>
    <row r="50" spans="2:11" x14ac:dyDescent="0.25">
      <c r="B50" s="892"/>
      <c r="C50" s="286" t="s">
        <v>46</v>
      </c>
      <c r="D50" s="280">
        <v>1745.0433034099997</v>
      </c>
      <c r="E50" s="280">
        <v>1576.4565925500017</v>
      </c>
      <c r="F50" s="280">
        <v>1933.7530475199999</v>
      </c>
      <c r="G50" s="280">
        <v>1869.9447705900006</v>
      </c>
      <c r="H50" s="281">
        <v>1776.8512463599993</v>
      </c>
      <c r="I50" s="282">
        <f t="shared" si="6"/>
        <v>0.18159965221004543</v>
      </c>
      <c r="J50" s="282">
        <f t="shared" si="2"/>
        <v>3.1815080108175117E-2</v>
      </c>
      <c r="K50" s="282">
        <f t="shared" si="3"/>
        <v>-4.9784103623888631E-2</v>
      </c>
    </row>
    <row r="51" spans="2:11" x14ac:dyDescent="0.25">
      <c r="B51" s="892"/>
      <c r="C51" s="283" t="s">
        <v>75</v>
      </c>
      <c r="D51" s="284">
        <v>9902.0229154600038</v>
      </c>
      <c r="E51" s="284">
        <v>10261.264425750005</v>
      </c>
      <c r="F51" s="284">
        <v>11853.65371023001</v>
      </c>
      <c r="G51" s="284">
        <v>11499.996728679991</v>
      </c>
      <c r="H51" s="284">
        <v>9784.4419013799761</v>
      </c>
      <c r="I51" s="285">
        <f t="shared" si="6"/>
        <v>1</v>
      </c>
      <c r="J51" s="285">
        <f t="shared" si="2"/>
        <v>0.17519350792245197</v>
      </c>
      <c r="K51" s="285">
        <f t="shared" si="3"/>
        <v>-0.1491787230705528</v>
      </c>
    </row>
    <row r="52" spans="2:11" x14ac:dyDescent="0.25">
      <c r="B52" s="890" t="s">
        <v>79</v>
      </c>
      <c r="C52" s="890"/>
      <c r="D52" s="280">
        <v>730.20709333999196</v>
      </c>
      <c r="E52" s="280">
        <v>784.98583706999898</v>
      </c>
      <c r="F52" s="280">
        <v>832.69215176999671</v>
      </c>
      <c r="G52" s="280">
        <v>783.83612398000048</v>
      </c>
      <c r="H52" s="281">
        <v>645.93460900999867</v>
      </c>
      <c r="I52" s="282"/>
      <c r="J52" s="282">
        <f t="shared" si="2"/>
        <v>1.156566221983686E-2</v>
      </c>
      <c r="K52" s="282">
        <f t="shared" si="3"/>
        <v>-0.17593156369190299</v>
      </c>
    </row>
    <row r="53" spans="2:11" ht="24.75" customHeight="1" x14ac:dyDescent="0.25">
      <c r="B53" s="893" t="s">
        <v>294</v>
      </c>
      <c r="C53" s="894"/>
      <c r="D53" s="288">
        <v>53822.498579650121</v>
      </c>
      <c r="E53" s="288">
        <v>59968.122291310006</v>
      </c>
      <c r="F53" s="288">
        <v>69197.595107070112</v>
      </c>
      <c r="G53" s="288">
        <v>64557.233215109853</v>
      </c>
      <c r="H53" s="288">
        <v>55849.34063715981</v>
      </c>
      <c r="I53" s="269"/>
      <c r="J53" s="269">
        <f t="shared" si="2"/>
        <v>1</v>
      </c>
      <c r="K53" s="269">
        <f>+H53/G53-1</f>
        <v>-0.1348863968338706</v>
      </c>
    </row>
    <row r="54" spans="2:11" x14ac:dyDescent="0.25">
      <c r="B54" s="888" t="s">
        <v>660</v>
      </c>
      <c r="C54" s="888"/>
      <c r="D54" s="888"/>
      <c r="E54" s="888"/>
      <c r="F54" s="888"/>
      <c r="G54" s="888"/>
      <c r="H54" s="888"/>
      <c r="I54" s="888"/>
      <c r="J54" s="888"/>
      <c r="K54" s="888"/>
    </row>
    <row r="55" spans="2:11" x14ac:dyDescent="0.25">
      <c r="B55" s="889" t="s">
        <v>661</v>
      </c>
      <c r="C55" s="889"/>
      <c r="D55" s="889"/>
      <c r="E55" s="889"/>
      <c r="F55" s="889"/>
      <c r="G55" s="889"/>
      <c r="H55" s="889"/>
      <c r="I55" s="889"/>
      <c r="J55" s="889"/>
      <c r="K55" s="889"/>
    </row>
  </sheetData>
  <mergeCells count="9">
    <mergeCell ref="B54:K54"/>
    <mergeCell ref="B55:K55"/>
    <mergeCell ref="B52:C52"/>
    <mergeCell ref="B6:B11"/>
    <mergeCell ref="B12:B23"/>
    <mergeCell ref="B24:B35"/>
    <mergeCell ref="B36:B39"/>
    <mergeCell ref="B40:B51"/>
    <mergeCell ref="B53:C53"/>
  </mergeCells>
  <pageMargins left="0.7" right="0.7" top="0.75" bottom="0.75" header="0.3" footer="0.3"/>
  <pageSetup paperSize="183" scale="1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17"/>
  <sheetViews>
    <sheetView workbookViewId="0">
      <selection activeCell="F33" sqref="F33"/>
    </sheetView>
  </sheetViews>
  <sheetFormatPr baseColWidth="10" defaultRowHeight="12.75" x14ac:dyDescent="0.2"/>
  <cols>
    <col min="1" max="1" width="3.7109375" style="289" customWidth="1"/>
    <col min="2" max="2" width="29.85546875" style="290" bestFit="1" customWidth="1"/>
    <col min="3" max="4" width="9" style="291" bestFit="1" customWidth="1"/>
    <col min="5" max="7" width="9" style="292" bestFit="1" customWidth="1"/>
    <col min="8" max="8" width="13.42578125" style="292" customWidth="1"/>
    <col min="9" max="9" width="13.28515625" style="289" customWidth="1"/>
    <col min="10" max="16384" width="11.42578125" style="289"/>
  </cols>
  <sheetData>
    <row r="2" spans="2:10" ht="12.75" customHeight="1" x14ac:dyDescent="0.2">
      <c r="B2" s="895" t="s">
        <v>662</v>
      </c>
      <c r="C2" s="895"/>
      <c r="D2" s="895"/>
      <c r="E2" s="895"/>
      <c r="F2" s="895"/>
      <c r="G2" s="895"/>
      <c r="H2" s="895"/>
      <c r="I2" s="895"/>
      <c r="J2" s="895"/>
    </row>
    <row r="3" spans="2:10" ht="12.75" customHeight="1" x14ac:dyDescent="0.2">
      <c r="B3" s="896" t="s">
        <v>639</v>
      </c>
      <c r="C3" s="896"/>
      <c r="D3" s="896"/>
      <c r="E3" s="896"/>
      <c r="F3" s="896"/>
      <c r="G3" s="896"/>
      <c r="H3" s="896"/>
      <c r="I3" s="896"/>
      <c r="J3" s="896"/>
    </row>
    <row r="4" spans="2:10" x14ac:dyDescent="0.2">
      <c r="B4" s="293"/>
      <c r="C4" s="293"/>
      <c r="D4" s="293"/>
      <c r="E4" s="293"/>
      <c r="F4" s="293"/>
      <c r="G4" s="293"/>
      <c r="H4" s="293"/>
      <c r="I4" s="293"/>
      <c r="J4" s="293"/>
    </row>
    <row r="5" spans="2:10" ht="45" x14ac:dyDescent="0.2">
      <c r="B5" s="294" t="s">
        <v>663</v>
      </c>
      <c r="C5" s="295">
        <v>2016</v>
      </c>
      <c r="D5" s="295">
        <v>2017</v>
      </c>
      <c r="E5" s="295">
        <v>2018</v>
      </c>
      <c r="F5" s="295">
        <v>2019</v>
      </c>
      <c r="G5" s="295">
        <v>2020</v>
      </c>
      <c r="H5" s="295" t="s">
        <v>664</v>
      </c>
      <c r="I5" s="295" t="s">
        <v>657</v>
      </c>
      <c r="J5" s="295" t="s">
        <v>573</v>
      </c>
    </row>
    <row r="6" spans="2:10" x14ac:dyDescent="0.2">
      <c r="B6" s="296" t="s">
        <v>665</v>
      </c>
      <c r="C6" s="297">
        <v>2397.1899666299996</v>
      </c>
      <c r="D6" s="297">
        <v>3279.2987874499995</v>
      </c>
      <c r="E6" s="297">
        <v>4307.1684528200003</v>
      </c>
      <c r="F6" s="297">
        <v>4210.2224838100001</v>
      </c>
      <c r="G6" s="298">
        <v>2285.607986980001</v>
      </c>
      <c r="H6" s="299">
        <v>0.31778643019074815</v>
      </c>
      <c r="I6" s="299">
        <v>4.0924529473483247E-2</v>
      </c>
      <c r="J6" s="300">
        <v>-0.45712892946415928</v>
      </c>
    </row>
    <row r="7" spans="2:10" x14ac:dyDescent="0.2">
      <c r="B7" s="296" t="s">
        <v>666</v>
      </c>
      <c r="C7" s="297">
        <v>2140.3438516800002</v>
      </c>
      <c r="D7" s="297">
        <v>2471.17004245</v>
      </c>
      <c r="E7" s="297">
        <v>3277.0070665399999</v>
      </c>
      <c r="F7" s="297">
        <v>3172.3585084899992</v>
      </c>
      <c r="G7" s="298">
        <v>2203.8766946200012</v>
      </c>
      <c r="H7" s="299">
        <v>0.3064226723714209</v>
      </c>
      <c r="I7" s="299">
        <v>3.9461104992055775E-2</v>
      </c>
      <c r="J7" s="300">
        <v>-0.30528763104110279</v>
      </c>
    </row>
    <row r="8" spans="2:10" x14ac:dyDescent="0.2">
      <c r="B8" s="296" t="s">
        <v>290</v>
      </c>
      <c r="C8" s="297">
        <v>801.08128578000014</v>
      </c>
      <c r="D8" s="297">
        <v>944.21252978999996</v>
      </c>
      <c r="E8" s="297">
        <v>1119.3962106099998</v>
      </c>
      <c r="F8" s="297">
        <v>815.20088701999998</v>
      </c>
      <c r="G8" s="298">
        <v>693.09906145000002</v>
      </c>
      <c r="H8" s="299">
        <v>9.6367127592068891E-2</v>
      </c>
      <c r="I8" s="299">
        <v>1.2410156566626616E-2</v>
      </c>
      <c r="J8" s="300">
        <v>-0.14978127172597688</v>
      </c>
    </row>
    <row r="9" spans="2:10" x14ac:dyDescent="0.2">
      <c r="B9" s="296" t="s">
        <v>309</v>
      </c>
      <c r="C9" s="297">
        <v>784.72732314000007</v>
      </c>
      <c r="D9" s="297">
        <v>1036.0402241900001</v>
      </c>
      <c r="E9" s="297">
        <v>1164.0527363800006</v>
      </c>
      <c r="F9" s="297">
        <v>857.99025001999996</v>
      </c>
      <c r="G9" s="298">
        <v>680.15262316000008</v>
      </c>
      <c r="H9" s="299">
        <v>9.4567080326177055E-2</v>
      </c>
      <c r="I9" s="299">
        <v>1.2178346519412089E-2</v>
      </c>
      <c r="J9" s="300">
        <v>-0.20727231673769542</v>
      </c>
    </row>
    <row r="10" spans="2:10" x14ac:dyDescent="0.2">
      <c r="B10" s="296" t="s">
        <v>311</v>
      </c>
      <c r="C10" s="297">
        <v>353.05251635999991</v>
      </c>
      <c r="D10" s="297">
        <v>461.97937942999999</v>
      </c>
      <c r="E10" s="297">
        <v>531.49332421999998</v>
      </c>
      <c r="F10" s="297">
        <v>347.88213230000002</v>
      </c>
      <c r="G10" s="298">
        <v>361.56792345999997</v>
      </c>
      <c r="H10" s="299">
        <v>5.027169152469383E-2</v>
      </c>
      <c r="I10" s="299">
        <v>6.4739873261715096E-3</v>
      </c>
      <c r="J10" s="300">
        <v>3.934031066648136E-2</v>
      </c>
    </row>
    <row r="11" spans="2:10" x14ac:dyDescent="0.2">
      <c r="B11" s="296" t="s">
        <v>310</v>
      </c>
      <c r="C11" s="297">
        <v>0</v>
      </c>
      <c r="D11" s="297">
        <v>1.5489686499999999</v>
      </c>
      <c r="E11" s="297">
        <v>83.442478539999996</v>
      </c>
      <c r="F11" s="297">
        <v>430.72800732000002</v>
      </c>
      <c r="G11" s="298">
        <v>286.33089982000007</v>
      </c>
      <c r="H11" s="299">
        <v>3.9810884029737481E-2</v>
      </c>
      <c r="I11" s="299">
        <v>5.1268447676084813E-3</v>
      </c>
      <c r="J11" s="300">
        <v>-0.33523965250934629</v>
      </c>
    </row>
    <row r="12" spans="2:10" x14ac:dyDescent="0.2">
      <c r="B12" s="296" t="s">
        <v>312</v>
      </c>
      <c r="C12" s="297">
        <v>221.21811596999999</v>
      </c>
      <c r="D12" s="297">
        <v>330.58437736000002</v>
      </c>
      <c r="E12" s="297">
        <v>388.64424356000001</v>
      </c>
      <c r="F12" s="297">
        <v>192.94555967000002</v>
      </c>
      <c r="G12" s="298">
        <v>132.41414398999999</v>
      </c>
      <c r="H12" s="299">
        <v>1.8410601627685857E-2</v>
      </c>
      <c r="I12" s="299">
        <v>2.3709168717007223E-3</v>
      </c>
      <c r="J12" s="300">
        <v>-0.31372277124971704</v>
      </c>
    </row>
    <row r="13" spans="2:10" ht="12.75" customHeight="1" x14ac:dyDescent="0.2">
      <c r="B13" s="301" t="s">
        <v>667</v>
      </c>
      <c r="C13" s="297">
        <v>688.04225239999869</v>
      </c>
      <c r="D13" s="297">
        <v>935.94801713000072</v>
      </c>
      <c r="E13" s="297">
        <v>1106.7766920799995</v>
      </c>
      <c r="F13" s="297">
        <v>812.66754086999993</v>
      </c>
      <c r="G13" s="298">
        <v>549.22752242000035</v>
      </c>
      <c r="H13" s="299">
        <v>7.6363512337467257E-2</v>
      </c>
      <c r="I13" s="299">
        <v>9.8340914351740735E-3</v>
      </c>
      <c r="J13" s="300">
        <v>-0.32416702427658706</v>
      </c>
    </row>
    <row r="14" spans="2:10" ht="12.75" customHeight="1" x14ac:dyDescent="0.2">
      <c r="B14" s="302" t="s">
        <v>668</v>
      </c>
      <c r="C14" s="303">
        <v>7385.6553119600067</v>
      </c>
      <c r="D14" s="303">
        <v>9460.7823264500221</v>
      </c>
      <c r="E14" s="303">
        <v>11977.981204749993</v>
      </c>
      <c r="F14" s="303">
        <v>10839.995369499973</v>
      </c>
      <c r="G14" s="303">
        <v>7192.2768559000069</v>
      </c>
      <c r="H14" s="304">
        <v>1</v>
      </c>
      <c r="I14" s="304">
        <v>0.12877997795223259</v>
      </c>
      <c r="J14" s="305">
        <v>-0.33650554167794156</v>
      </c>
    </row>
    <row r="15" spans="2:10" ht="12.75" customHeight="1" x14ac:dyDescent="0.2">
      <c r="B15" s="306" t="s">
        <v>669</v>
      </c>
      <c r="C15" s="307">
        <v>53822.498579651183</v>
      </c>
      <c r="D15" s="307">
        <v>59968.122291310683</v>
      </c>
      <c r="E15" s="307">
        <v>69197.595107070258</v>
      </c>
      <c r="F15" s="307">
        <v>64557.233215110311</v>
      </c>
      <c r="G15" s="307">
        <v>55849.340637158559</v>
      </c>
      <c r="H15" s="308"/>
      <c r="I15" s="308">
        <v>1</v>
      </c>
      <c r="J15" s="309">
        <v>-0.13488639683389614</v>
      </c>
    </row>
    <row r="16" spans="2:10" ht="12.75" customHeight="1" x14ac:dyDescent="0.2">
      <c r="B16" s="897" t="s">
        <v>660</v>
      </c>
      <c r="C16" s="897"/>
      <c r="D16" s="897"/>
      <c r="E16" s="897"/>
      <c r="F16" s="897"/>
      <c r="G16" s="897"/>
      <c r="H16" s="897"/>
      <c r="I16" s="897"/>
      <c r="J16" s="897"/>
    </row>
    <row r="17" spans="2:2" ht="12.75" customHeight="1" x14ac:dyDescent="0.2">
      <c r="B17" s="310" t="s">
        <v>670</v>
      </c>
    </row>
  </sheetData>
  <mergeCells count="3">
    <mergeCell ref="B2:J2"/>
    <mergeCell ref="B3:J3"/>
    <mergeCell ref="B16:J16"/>
  </mergeCells>
  <pageMargins left="0.7" right="0.7" top="0.75" bottom="0.75" header="0.3" footer="0.3"/>
  <pageSetup paperSize="1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2:L49"/>
  <sheetViews>
    <sheetView workbookViewId="0">
      <selection activeCell="E12" sqref="E12"/>
    </sheetView>
  </sheetViews>
  <sheetFormatPr baseColWidth="10" defaultRowHeight="14.25" customHeight="1" x14ac:dyDescent="0.2"/>
  <cols>
    <col min="1" max="1" width="3.7109375" style="289" customWidth="1"/>
    <col min="2" max="2" width="13.42578125" style="313" customWidth="1"/>
    <col min="3" max="3" width="33" style="314" customWidth="1"/>
    <col min="4" max="6" width="8.140625" style="315" bestFit="1" customWidth="1"/>
    <col min="7" max="7" width="12.5703125" style="289" customWidth="1"/>
    <col min="8" max="8" width="8.140625" style="289" bestFit="1" customWidth="1"/>
    <col min="9" max="9" width="14.28515625" style="289" customWidth="1"/>
    <col min="10" max="10" width="13.28515625" style="289" customWidth="1"/>
    <col min="11" max="16384" width="11.42578125" style="289"/>
  </cols>
  <sheetData>
    <row r="2" spans="2:12" ht="14.25" customHeight="1" x14ac:dyDescent="0.2">
      <c r="B2" s="895" t="s">
        <v>671</v>
      </c>
      <c r="C2" s="895"/>
      <c r="D2" s="895"/>
      <c r="E2" s="895"/>
      <c r="F2" s="895"/>
      <c r="G2" s="895"/>
      <c r="H2" s="895"/>
      <c r="I2" s="895"/>
      <c r="J2" s="895"/>
      <c r="K2" s="895"/>
    </row>
    <row r="3" spans="2:12" ht="14.25" customHeight="1" x14ac:dyDescent="0.2">
      <c r="B3" s="896" t="s">
        <v>639</v>
      </c>
      <c r="C3" s="896"/>
      <c r="D3" s="896"/>
      <c r="E3" s="896"/>
      <c r="F3" s="896"/>
      <c r="G3" s="896"/>
      <c r="H3" s="896"/>
      <c r="I3" s="896"/>
      <c r="J3" s="896"/>
      <c r="K3" s="896"/>
      <c r="L3" s="311"/>
    </row>
    <row r="4" spans="2:12" ht="12.75" x14ac:dyDescent="0.2">
      <c r="B4" s="293"/>
      <c r="C4" s="293"/>
      <c r="D4" s="293"/>
      <c r="E4" s="293"/>
      <c r="F4" s="293"/>
      <c r="G4" s="293"/>
      <c r="H4" s="293"/>
      <c r="I4" s="293"/>
      <c r="J4" s="293"/>
      <c r="K4" s="293"/>
      <c r="L4" s="311"/>
    </row>
    <row r="5" spans="2:12" ht="45" x14ac:dyDescent="0.2">
      <c r="B5" s="898" t="s">
        <v>672</v>
      </c>
      <c r="C5" s="898"/>
      <c r="D5" s="295">
        <v>2016</v>
      </c>
      <c r="E5" s="295">
        <v>2017</v>
      </c>
      <c r="F5" s="295">
        <v>2018</v>
      </c>
      <c r="G5" s="295">
        <v>2019</v>
      </c>
      <c r="H5" s="295">
        <v>2020</v>
      </c>
      <c r="I5" s="295" t="s">
        <v>673</v>
      </c>
      <c r="J5" s="295" t="s">
        <v>657</v>
      </c>
      <c r="K5" s="295" t="s">
        <v>573</v>
      </c>
    </row>
    <row r="6" spans="2:12" ht="14.25" customHeight="1" x14ac:dyDescent="0.2">
      <c r="B6" s="899" t="s">
        <v>313</v>
      </c>
      <c r="C6" s="296" t="s">
        <v>314</v>
      </c>
      <c r="D6" s="316">
        <v>660.08669485999997</v>
      </c>
      <c r="E6" s="316">
        <v>448.37601883000002</v>
      </c>
      <c r="F6" s="316">
        <v>538.20039842000017</v>
      </c>
      <c r="G6" s="297">
        <v>383.67021788999995</v>
      </c>
      <c r="H6" s="298">
        <v>999.11193888999992</v>
      </c>
      <c r="I6" s="300">
        <v>2.0533749084850967E-2</v>
      </c>
      <c r="J6" s="300">
        <v>1.7889413330427456E-2</v>
      </c>
      <c r="K6" s="300">
        <v>1.6040904201129575</v>
      </c>
    </row>
    <row r="7" spans="2:12" ht="22.5" customHeight="1" x14ac:dyDescent="0.2">
      <c r="B7" s="900"/>
      <c r="C7" s="296" t="s">
        <v>674</v>
      </c>
      <c r="D7" s="316">
        <v>314.34279653999982</v>
      </c>
      <c r="E7" s="316">
        <v>318.55532438</v>
      </c>
      <c r="F7" s="316">
        <v>448.66839790000057</v>
      </c>
      <c r="G7" s="297">
        <v>375.38737310999869</v>
      </c>
      <c r="H7" s="298">
        <v>330.10410588999883</v>
      </c>
      <c r="I7" s="300">
        <v>6.7842997549953047E-3</v>
      </c>
      <c r="J7" s="300">
        <v>5.9106177821257625E-3</v>
      </c>
      <c r="K7" s="300">
        <v>-0.1206307682776816</v>
      </c>
    </row>
    <row r="8" spans="2:12" ht="22.5" x14ac:dyDescent="0.2">
      <c r="B8" s="900"/>
      <c r="C8" s="296" t="s">
        <v>675</v>
      </c>
      <c r="D8" s="316">
        <v>334.07642923999992</v>
      </c>
      <c r="E8" s="316">
        <v>366.17795742000004</v>
      </c>
      <c r="F8" s="316">
        <v>484.1737179700001</v>
      </c>
      <c r="G8" s="297">
        <v>464.39105849000003</v>
      </c>
      <c r="H8" s="298">
        <v>325.67355734000017</v>
      </c>
      <c r="I8" s="300">
        <v>6.6932431189040617E-3</v>
      </c>
      <c r="J8" s="300">
        <v>5.8312874176227533E-3</v>
      </c>
      <c r="K8" s="300">
        <v>-0.29870838082251094</v>
      </c>
    </row>
    <row r="9" spans="2:12" ht="18.75" customHeight="1" x14ac:dyDescent="0.2">
      <c r="B9" s="900"/>
      <c r="C9" s="317" t="s">
        <v>315</v>
      </c>
      <c r="D9" s="316">
        <v>311.44678347000007</v>
      </c>
      <c r="E9" s="316">
        <v>302.42241006999996</v>
      </c>
      <c r="F9" s="316">
        <v>365.86978567999995</v>
      </c>
      <c r="G9" s="297">
        <v>361.16335236000037</v>
      </c>
      <c r="H9" s="298">
        <v>322.62874677000133</v>
      </c>
      <c r="I9" s="300">
        <v>6.630666170494539E-3</v>
      </c>
      <c r="J9" s="300">
        <v>5.7767691272497257E-3</v>
      </c>
      <c r="K9" s="300">
        <v>-0.10669578000701607</v>
      </c>
    </row>
    <row r="10" spans="2:12" ht="14.25" customHeight="1" x14ac:dyDescent="0.2">
      <c r="B10" s="900"/>
      <c r="C10" s="296" t="s">
        <v>316</v>
      </c>
      <c r="D10" s="316">
        <v>305.80022134000012</v>
      </c>
      <c r="E10" s="316">
        <v>293.71587232000041</v>
      </c>
      <c r="F10" s="316">
        <v>331.30275023000041</v>
      </c>
      <c r="G10" s="297">
        <v>352.89633284000035</v>
      </c>
      <c r="H10" s="298">
        <v>322.31347644999977</v>
      </c>
      <c r="I10" s="300">
        <v>6.6241867347147949E-3</v>
      </c>
      <c r="J10" s="300">
        <v>5.7711241130668405E-3</v>
      </c>
      <c r="K10" s="300">
        <v>-8.6662437503612577E-2</v>
      </c>
    </row>
    <row r="11" spans="2:12" ht="14.25" customHeight="1" x14ac:dyDescent="0.2">
      <c r="B11" s="900"/>
      <c r="C11" s="317" t="s">
        <v>676</v>
      </c>
      <c r="D11" s="316">
        <v>8566.0228416600148</v>
      </c>
      <c r="E11" s="316">
        <v>8930.3778225497772</v>
      </c>
      <c r="F11" s="316">
        <v>9519.9972710400416</v>
      </c>
      <c r="G11" s="297">
        <v>9854.6441261498603</v>
      </c>
      <c r="H11" s="298">
        <v>9690.9964894099394</v>
      </c>
      <c r="I11" s="300">
        <v>0.19916936486295347</v>
      </c>
      <c r="J11" s="300">
        <v>0.17352033844714482</v>
      </c>
      <c r="K11" s="300">
        <v>-1.6606143727267875E-2</v>
      </c>
    </row>
    <row r="12" spans="2:12" ht="21" customHeight="1" x14ac:dyDescent="0.2">
      <c r="B12" s="900"/>
      <c r="C12" s="318" t="s">
        <v>317</v>
      </c>
      <c r="D12" s="319">
        <v>10491.775767110088</v>
      </c>
      <c r="E12" s="319">
        <v>10659.62540556985</v>
      </c>
      <c r="F12" s="319">
        <v>11688.212321240102</v>
      </c>
      <c r="G12" s="303">
        <v>11792.152460839805</v>
      </c>
      <c r="H12" s="303">
        <v>11990.828314749886</v>
      </c>
      <c r="I12" s="305">
        <v>0.24643550972691206</v>
      </c>
      <c r="J12" s="305">
        <v>0.2146995502176364</v>
      </c>
      <c r="K12" s="305">
        <v>1.6848141555993124E-2</v>
      </c>
    </row>
    <row r="13" spans="2:12" ht="22.5" x14ac:dyDescent="0.2">
      <c r="B13" s="900" t="s">
        <v>318</v>
      </c>
      <c r="C13" s="296" t="s">
        <v>319</v>
      </c>
      <c r="D13" s="316">
        <v>3076.224130439999</v>
      </c>
      <c r="E13" s="316">
        <v>4020.3719797999993</v>
      </c>
      <c r="F13" s="316">
        <v>4845.4387599899965</v>
      </c>
      <c r="G13" s="297">
        <v>3758.0776128400007</v>
      </c>
      <c r="H13" s="298">
        <v>1924.4077135700018</v>
      </c>
      <c r="I13" s="300">
        <v>3.9550428324677159E-2</v>
      </c>
      <c r="J13" s="300">
        <v>3.4457125037024403E-2</v>
      </c>
      <c r="K13" s="300">
        <v>-0.48792762901037701</v>
      </c>
    </row>
    <row r="14" spans="2:12" ht="22.5" x14ac:dyDescent="0.2">
      <c r="B14" s="900"/>
      <c r="C14" s="296" t="s">
        <v>320</v>
      </c>
      <c r="D14" s="316">
        <v>1616.7718070999995</v>
      </c>
      <c r="E14" s="316">
        <v>2014.9468948999991</v>
      </c>
      <c r="F14" s="316">
        <v>2553.8405408999993</v>
      </c>
      <c r="G14" s="297">
        <v>1996.3432150199976</v>
      </c>
      <c r="H14" s="298">
        <v>1267.8283184799996</v>
      </c>
      <c r="I14" s="300">
        <v>2.6056408257176315E-2</v>
      </c>
      <c r="J14" s="300">
        <v>2.2700864576303124E-2</v>
      </c>
      <c r="K14" s="300">
        <v>-0.36492467380299654</v>
      </c>
    </row>
    <row r="15" spans="2:12" ht="20.25" customHeight="1" x14ac:dyDescent="0.2">
      <c r="B15" s="900"/>
      <c r="C15" s="317" t="s">
        <v>321</v>
      </c>
      <c r="D15" s="316">
        <v>536.49435322000033</v>
      </c>
      <c r="E15" s="316">
        <v>590.07689921999997</v>
      </c>
      <c r="F15" s="316">
        <v>609.79547668000043</v>
      </c>
      <c r="G15" s="297">
        <v>656.71668030999888</v>
      </c>
      <c r="H15" s="298">
        <v>587.43299434999938</v>
      </c>
      <c r="I15" s="300">
        <v>1.2072923203726811E-2</v>
      </c>
      <c r="J15" s="300">
        <v>1.0518172419732035E-2</v>
      </c>
      <c r="K15" s="300">
        <v>-0.10550011601242504</v>
      </c>
    </row>
    <row r="16" spans="2:12" ht="22.5" x14ac:dyDescent="0.2">
      <c r="B16" s="900"/>
      <c r="C16" s="296" t="s">
        <v>322</v>
      </c>
      <c r="D16" s="316">
        <v>497.07710294000054</v>
      </c>
      <c r="E16" s="316">
        <v>550.10395448000156</v>
      </c>
      <c r="F16" s="316">
        <v>587.06503713999757</v>
      </c>
      <c r="G16" s="297">
        <v>586.96192924999798</v>
      </c>
      <c r="H16" s="298">
        <v>431.02990272999943</v>
      </c>
      <c r="I16" s="300">
        <v>8.8585267838541624E-3</v>
      </c>
      <c r="J16" s="300">
        <v>7.7177258999402793E-3</v>
      </c>
      <c r="K16" s="300">
        <v>-0.26565952364107115</v>
      </c>
    </row>
    <row r="17" spans="2:11" ht="14.25" customHeight="1" x14ac:dyDescent="0.2">
      <c r="B17" s="900"/>
      <c r="C17" s="317" t="s">
        <v>323</v>
      </c>
      <c r="D17" s="316">
        <v>312.98721257000011</v>
      </c>
      <c r="E17" s="316">
        <v>432.90311809999997</v>
      </c>
      <c r="F17" s="316">
        <v>497.74141051999987</v>
      </c>
      <c r="G17" s="297">
        <v>332.58438339999998</v>
      </c>
      <c r="H17" s="298">
        <v>261.0174580100001</v>
      </c>
      <c r="I17" s="300">
        <v>5.3644309320309835E-3</v>
      </c>
      <c r="J17" s="300">
        <v>4.6735996348778305E-3</v>
      </c>
      <c r="K17" s="300">
        <v>-0.21518426288803283</v>
      </c>
    </row>
    <row r="18" spans="2:11" ht="21.75" customHeight="1" x14ac:dyDescent="0.2">
      <c r="B18" s="900"/>
      <c r="C18" s="317" t="s">
        <v>677</v>
      </c>
      <c r="D18" s="316">
        <v>929.66162141999962</v>
      </c>
      <c r="E18" s="316">
        <v>889.92541204999861</v>
      </c>
      <c r="F18" s="316">
        <v>890.68974518999914</v>
      </c>
      <c r="G18" s="297">
        <v>914.24028536000196</v>
      </c>
      <c r="H18" s="298">
        <v>761.67845135000016</v>
      </c>
      <c r="I18" s="300">
        <v>1.5654015926118075E-2</v>
      </c>
      <c r="J18" s="300">
        <v>1.36380921002889E-2</v>
      </c>
      <c r="K18" s="300">
        <v>-0.16687279750522832</v>
      </c>
    </row>
    <row r="19" spans="2:11" ht="14.25" customHeight="1" x14ac:dyDescent="0.2">
      <c r="B19" s="900"/>
      <c r="C19" s="318" t="s">
        <v>324</v>
      </c>
      <c r="D19" s="319">
        <v>6969.2162276900235</v>
      </c>
      <c r="E19" s="319">
        <v>8498.3282585500001</v>
      </c>
      <c r="F19" s="319">
        <v>9984.5709704200035</v>
      </c>
      <c r="G19" s="303">
        <v>8244.9241061799876</v>
      </c>
      <c r="H19" s="303">
        <v>5233.394838490005</v>
      </c>
      <c r="I19" s="305">
        <v>0.1075567334275836</v>
      </c>
      <c r="J19" s="305">
        <v>9.3705579668166658E-2</v>
      </c>
      <c r="K19" s="305">
        <v>-0.36525857957051289</v>
      </c>
    </row>
    <row r="20" spans="2:11" ht="14.25" customHeight="1" x14ac:dyDescent="0.2">
      <c r="B20" s="900" t="s">
        <v>325</v>
      </c>
      <c r="C20" s="317" t="s">
        <v>133</v>
      </c>
      <c r="D20" s="316">
        <v>873.67404233999969</v>
      </c>
      <c r="E20" s="316">
        <v>989.1099448899995</v>
      </c>
      <c r="F20" s="316">
        <v>1098.1439062900001</v>
      </c>
      <c r="G20" s="297">
        <v>1061.9884677400012</v>
      </c>
      <c r="H20" s="298">
        <v>1062.3051986</v>
      </c>
      <c r="I20" s="300">
        <v>2.1832496991097163E-2</v>
      </c>
      <c r="J20" s="300">
        <v>1.9020908509941776E-2</v>
      </c>
      <c r="K20" s="300">
        <v>2.982432197902174E-4</v>
      </c>
    </row>
    <row r="21" spans="2:11" ht="14.25" customHeight="1" x14ac:dyDescent="0.2">
      <c r="B21" s="900"/>
      <c r="C21" s="317" t="s">
        <v>326</v>
      </c>
      <c r="D21" s="316">
        <v>276.01548448</v>
      </c>
      <c r="E21" s="316">
        <v>284.20444980999991</v>
      </c>
      <c r="F21" s="316">
        <v>380.73526743999992</v>
      </c>
      <c r="G21" s="297">
        <v>456.30421591999999</v>
      </c>
      <c r="H21" s="298">
        <v>555.60272024000005</v>
      </c>
      <c r="I21" s="300">
        <v>1.1418747393754116E-2</v>
      </c>
      <c r="J21" s="300">
        <v>9.9482413561444993E-3</v>
      </c>
      <c r="K21" s="300">
        <v>0.21761469838667735</v>
      </c>
    </row>
    <row r="22" spans="2:11" ht="14.25" customHeight="1" x14ac:dyDescent="0.2">
      <c r="B22" s="900"/>
      <c r="C22" s="317" t="s">
        <v>136</v>
      </c>
      <c r="D22" s="316">
        <v>303.80309871999981</v>
      </c>
      <c r="E22" s="316">
        <v>424.79893226999997</v>
      </c>
      <c r="F22" s="316">
        <v>430.32168569999993</v>
      </c>
      <c r="G22" s="297">
        <v>411.55225156000029</v>
      </c>
      <c r="H22" s="298">
        <v>457.57395362000034</v>
      </c>
      <c r="I22" s="300">
        <v>9.4040601314751854E-3</v>
      </c>
      <c r="J22" s="300">
        <v>8.1930054750824679E-3</v>
      </c>
      <c r="K22" s="300">
        <v>0.11182468783867305</v>
      </c>
    </row>
    <row r="23" spans="2:11" ht="14.25" customHeight="1" x14ac:dyDescent="0.2">
      <c r="B23" s="900"/>
      <c r="C23" s="317" t="s">
        <v>327</v>
      </c>
      <c r="D23" s="316">
        <v>192.70193687999998</v>
      </c>
      <c r="E23" s="316">
        <v>196.89396172000002</v>
      </c>
      <c r="F23" s="316">
        <v>247.06148345000025</v>
      </c>
      <c r="G23" s="297">
        <v>228.03396419999993</v>
      </c>
      <c r="H23" s="298">
        <v>261.25254161000049</v>
      </c>
      <c r="I23" s="300">
        <v>5.369262370299787E-3</v>
      </c>
      <c r="J23" s="300">
        <v>4.6778088806328994E-3</v>
      </c>
      <c r="K23" s="300">
        <v>0.14567381454135409</v>
      </c>
    </row>
    <row r="24" spans="2:11" ht="14.25" customHeight="1" x14ac:dyDescent="0.2">
      <c r="B24" s="900"/>
      <c r="C24" s="317" t="s">
        <v>130</v>
      </c>
      <c r="D24" s="316">
        <v>169.23141591999999</v>
      </c>
      <c r="E24" s="316">
        <v>213.13919391999997</v>
      </c>
      <c r="F24" s="316">
        <v>199.39705249000005</v>
      </c>
      <c r="G24" s="297">
        <v>208.28347573999994</v>
      </c>
      <c r="H24" s="298">
        <v>153.47637898000011</v>
      </c>
      <c r="I24" s="300">
        <v>3.1542466201815497E-3</v>
      </c>
      <c r="J24" s="300">
        <v>2.7480428099787074E-3</v>
      </c>
      <c r="K24" s="300">
        <v>-0.26313703746914363</v>
      </c>
    </row>
    <row r="25" spans="2:11" ht="14.25" customHeight="1" x14ac:dyDescent="0.2">
      <c r="B25" s="900"/>
      <c r="C25" s="317" t="s">
        <v>678</v>
      </c>
      <c r="D25" s="316">
        <v>1388.254139280001</v>
      </c>
      <c r="E25" s="316">
        <v>1744.0222067500019</v>
      </c>
      <c r="F25" s="316">
        <v>1886.817498029993</v>
      </c>
      <c r="G25" s="297">
        <v>1872.0514404400017</v>
      </c>
      <c r="H25" s="298">
        <v>2063.7394280099957</v>
      </c>
      <c r="I25" s="300">
        <v>4.2413973791916269E-2</v>
      </c>
      <c r="J25" s="300">
        <v>3.6951903182127287E-2</v>
      </c>
      <c r="K25" s="300">
        <v>0.10239461556939911</v>
      </c>
    </row>
    <row r="26" spans="2:11" ht="14.25" customHeight="1" x14ac:dyDescent="0.2">
      <c r="B26" s="900"/>
      <c r="C26" s="318" t="s">
        <v>328</v>
      </c>
      <c r="D26" s="319">
        <v>3203.6801176199947</v>
      </c>
      <c r="E26" s="319">
        <v>3852.1686893599949</v>
      </c>
      <c r="F26" s="319">
        <v>4242.4768934000167</v>
      </c>
      <c r="G26" s="303">
        <v>4238.2138155999946</v>
      </c>
      <c r="H26" s="303">
        <v>4553.9502210599931</v>
      </c>
      <c r="I26" s="305">
        <v>9.3592787298724001E-2</v>
      </c>
      <c r="J26" s="305">
        <v>8.1539910213907565E-2</v>
      </c>
      <c r="K26" s="305">
        <v>7.4497516925134288E-2</v>
      </c>
    </row>
    <row r="27" spans="2:11" ht="14.25" customHeight="1" x14ac:dyDescent="0.2">
      <c r="B27" s="900" t="s">
        <v>333</v>
      </c>
      <c r="C27" s="317" t="s">
        <v>334</v>
      </c>
      <c r="D27" s="316">
        <v>1379.2919510199997</v>
      </c>
      <c r="E27" s="316">
        <v>1426.2884265199996</v>
      </c>
      <c r="F27" s="316">
        <v>1418.7697326799994</v>
      </c>
      <c r="G27" s="297">
        <v>1272.2053158199994</v>
      </c>
      <c r="H27" s="298">
        <v>1371.3381819800006</v>
      </c>
      <c r="I27" s="300">
        <v>2.8183743025368094E-2</v>
      </c>
      <c r="J27" s="300">
        <v>2.4554241219950174E-2</v>
      </c>
      <c r="K27" s="300">
        <v>7.7922065666032214E-2</v>
      </c>
    </row>
    <row r="28" spans="2:11" ht="24" customHeight="1" x14ac:dyDescent="0.2">
      <c r="B28" s="900"/>
      <c r="C28" s="317" t="s">
        <v>335</v>
      </c>
      <c r="D28" s="316">
        <v>970.77925866999931</v>
      </c>
      <c r="E28" s="316">
        <v>974.2489663099999</v>
      </c>
      <c r="F28" s="316">
        <v>1147.3816045799986</v>
      </c>
      <c r="G28" s="297">
        <v>1004.9184299999993</v>
      </c>
      <c r="H28" s="298">
        <v>1251.9749273800023</v>
      </c>
      <c r="I28" s="300">
        <v>2.5730589355089116E-2</v>
      </c>
      <c r="J28" s="300">
        <v>2.2417004625243129E-2</v>
      </c>
      <c r="K28" s="300">
        <v>0.2458473145725899</v>
      </c>
    </row>
    <row r="29" spans="2:11" ht="14.25" customHeight="1" x14ac:dyDescent="0.2">
      <c r="B29" s="900"/>
      <c r="C29" s="317" t="s">
        <v>336</v>
      </c>
      <c r="D29" s="316">
        <v>531.78447772000015</v>
      </c>
      <c r="E29" s="316">
        <v>581.48258425000063</v>
      </c>
      <c r="F29" s="316">
        <v>563.06171573999984</v>
      </c>
      <c r="G29" s="297">
        <v>475.13505322000003</v>
      </c>
      <c r="H29" s="298">
        <v>436.8250556499998</v>
      </c>
      <c r="I29" s="300">
        <v>8.9776287696635114E-3</v>
      </c>
      <c r="J29" s="300">
        <v>7.8214899346430358E-3</v>
      </c>
      <c r="K29" s="300">
        <v>-8.062970161930294E-2</v>
      </c>
    </row>
    <row r="30" spans="2:11" ht="14.25" customHeight="1" x14ac:dyDescent="0.2">
      <c r="B30" s="900"/>
      <c r="C30" s="317" t="s">
        <v>337</v>
      </c>
      <c r="D30" s="316">
        <v>55.927626570000001</v>
      </c>
      <c r="E30" s="316">
        <v>76.150980790000034</v>
      </c>
      <c r="F30" s="316">
        <v>83.120841910000024</v>
      </c>
      <c r="G30" s="297">
        <v>78.261664519999925</v>
      </c>
      <c r="H30" s="298">
        <v>54.620055000000015</v>
      </c>
      <c r="I30" s="300">
        <v>1.1225513986118432E-3</v>
      </c>
      <c r="J30" s="300">
        <v>9.7798925424837698E-4</v>
      </c>
      <c r="K30" s="300">
        <v>-0.30208416425845697</v>
      </c>
    </row>
    <row r="31" spans="2:11" ht="14.25" customHeight="1" x14ac:dyDescent="0.2">
      <c r="B31" s="900"/>
      <c r="C31" s="318" t="s">
        <v>338</v>
      </c>
      <c r="D31" s="319">
        <v>2937.7833139800041</v>
      </c>
      <c r="E31" s="319">
        <v>3058.1709578699988</v>
      </c>
      <c r="F31" s="319">
        <v>3212.3338949099871</v>
      </c>
      <c r="G31" s="303">
        <v>2830.520463559998</v>
      </c>
      <c r="H31" s="303">
        <v>3114.7582200100037</v>
      </c>
      <c r="I31" s="305">
        <v>6.4014512548732583E-2</v>
      </c>
      <c r="J31" s="305">
        <v>5.5770725034084735E-2</v>
      </c>
      <c r="K31" s="305">
        <v>0.10041890179183333</v>
      </c>
    </row>
    <row r="32" spans="2:11" ht="14.25" customHeight="1" x14ac:dyDescent="0.2">
      <c r="B32" s="900" t="s">
        <v>329</v>
      </c>
      <c r="C32" s="317" t="s">
        <v>330</v>
      </c>
      <c r="D32" s="316">
        <v>2185.423246360011</v>
      </c>
      <c r="E32" s="316">
        <v>2428.9645708999783</v>
      </c>
      <c r="F32" s="316">
        <v>2674.643605470008</v>
      </c>
      <c r="G32" s="297">
        <v>2439.5770585300097</v>
      </c>
      <c r="H32" s="298">
        <v>1749.5211246200108</v>
      </c>
      <c r="I32" s="300">
        <v>3.5956159058118074E-2</v>
      </c>
      <c r="J32" s="300">
        <v>3.1325725687367141E-2</v>
      </c>
      <c r="K32" s="300">
        <v>-0.28285883878814577</v>
      </c>
    </row>
    <row r="33" spans="2:12" ht="14.25" customHeight="1" x14ac:dyDescent="0.2">
      <c r="B33" s="900"/>
      <c r="C33" s="317" t="s">
        <v>331</v>
      </c>
      <c r="D33" s="316">
        <v>896.49014708000061</v>
      </c>
      <c r="E33" s="316">
        <v>1044.3619949100014</v>
      </c>
      <c r="F33" s="316">
        <v>1013.9236874900031</v>
      </c>
      <c r="G33" s="297">
        <v>911.23133012999926</v>
      </c>
      <c r="H33" s="298">
        <v>631.64670625999929</v>
      </c>
      <c r="I33" s="300">
        <v>1.2981603433770363E-2</v>
      </c>
      <c r="J33" s="300">
        <v>1.1309832829784962E-2</v>
      </c>
      <c r="K33" s="300">
        <v>-0.30682068825499398</v>
      </c>
    </row>
    <row r="34" spans="2:12" ht="14.25" customHeight="1" x14ac:dyDescent="0.2">
      <c r="B34" s="900"/>
      <c r="C34" s="320" t="s">
        <v>332</v>
      </c>
      <c r="D34" s="319">
        <v>3081.9133934400038</v>
      </c>
      <c r="E34" s="319">
        <v>3473.3265658100026</v>
      </c>
      <c r="F34" s="319">
        <v>3688.5672929599723</v>
      </c>
      <c r="G34" s="303">
        <v>3350.8083886599961</v>
      </c>
      <c r="H34" s="303">
        <v>2381.1678308800083</v>
      </c>
      <c r="I34" s="305">
        <v>4.8937762491888401E-2</v>
      </c>
      <c r="J34" s="305">
        <v>4.2635558517152068E-2</v>
      </c>
      <c r="K34" s="305">
        <v>-0.28937511349843303</v>
      </c>
    </row>
    <row r="35" spans="2:12" ht="14.25" customHeight="1" x14ac:dyDescent="0.2">
      <c r="B35" s="900" t="s">
        <v>141</v>
      </c>
      <c r="C35" s="317" t="s">
        <v>339</v>
      </c>
      <c r="D35" s="316">
        <v>817.1302126800017</v>
      </c>
      <c r="E35" s="316">
        <v>897.56257166000103</v>
      </c>
      <c r="F35" s="316">
        <v>1034.4044168800006</v>
      </c>
      <c r="G35" s="297">
        <v>1073.3748374899994</v>
      </c>
      <c r="H35" s="298">
        <v>1119.2406329099983</v>
      </c>
      <c r="I35" s="300">
        <v>2.3002634066485703E-2</v>
      </c>
      <c r="J35" s="300">
        <v>2.0040355358560708E-2</v>
      </c>
      <c r="K35" s="300">
        <v>4.2730455212880214E-2</v>
      </c>
    </row>
    <row r="36" spans="2:12" ht="14.25" customHeight="1" x14ac:dyDescent="0.2">
      <c r="B36" s="900"/>
      <c r="C36" s="317" t="s">
        <v>142</v>
      </c>
      <c r="D36" s="316">
        <v>326.65647732000014</v>
      </c>
      <c r="E36" s="316">
        <v>360.23122949999976</v>
      </c>
      <c r="F36" s="316">
        <v>449.09079285000001</v>
      </c>
      <c r="G36" s="297">
        <v>443.53566792000044</v>
      </c>
      <c r="H36" s="298">
        <v>394.38369495999962</v>
      </c>
      <c r="I36" s="300">
        <v>8.1053739028101295E-3</v>
      </c>
      <c r="J36" s="300">
        <v>7.0615640303117481E-3</v>
      </c>
      <c r="K36" s="300">
        <v>-0.11081853504703087</v>
      </c>
    </row>
    <row r="37" spans="2:12" ht="14.25" customHeight="1" x14ac:dyDescent="0.2">
      <c r="B37" s="900"/>
      <c r="C37" s="317" t="s">
        <v>340</v>
      </c>
      <c r="D37" s="316">
        <v>394.23877061000019</v>
      </c>
      <c r="E37" s="316">
        <v>407.88345101000027</v>
      </c>
      <c r="F37" s="316">
        <v>471.16043439000003</v>
      </c>
      <c r="G37" s="297">
        <v>351.37195242000001</v>
      </c>
      <c r="H37" s="298">
        <v>309.21522738999982</v>
      </c>
      <c r="I37" s="300">
        <v>6.3549915132586985E-3</v>
      </c>
      <c r="J37" s="300">
        <v>5.5365958462947019E-3</v>
      </c>
      <c r="K37" s="300">
        <v>-0.11997749034791949</v>
      </c>
    </row>
    <row r="38" spans="2:12" ht="14.25" customHeight="1" x14ac:dyDescent="0.2">
      <c r="B38" s="900"/>
      <c r="C38" s="317" t="s">
        <v>341</v>
      </c>
      <c r="D38" s="316">
        <v>169.20430874000002</v>
      </c>
      <c r="E38" s="316">
        <v>186.51257289</v>
      </c>
      <c r="F38" s="316">
        <v>191.21600703999997</v>
      </c>
      <c r="G38" s="297">
        <v>221.99288107999993</v>
      </c>
      <c r="H38" s="298">
        <v>162.91724591000005</v>
      </c>
      <c r="I38" s="300">
        <v>3.3482753222101314E-3</v>
      </c>
      <c r="J38" s="300">
        <v>2.9170845000379506E-3</v>
      </c>
      <c r="K38" s="300">
        <v>-0.26611499829452057</v>
      </c>
    </row>
    <row r="39" spans="2:12" ht="14.25" customHeight="1" x14ac:dyDescent="0.2">
      <c r="B39" s="900"/>
      <c r="C39" s="317" t="s">
        <v>342</v>
      </c>
      <c r="D39" s="316">
        <v>114.45172521000005</v>
      </c>
      <c r="E39" s="316">
        <v>104.75064844000006</v>
      </c>
      <c r="F39" s="316">
        <v>128.53344402000002</v>
      </c>
      <c r="G39" s="297">
        <v>126.63682387</v>
      </c>
      <c r="H39" s="298">
        <v>103.81441816</v>
      </c>
      <c r="I39" s="300">
        <v>2.1335939757216047E-3</v>
      </c>
      <c r="J39" s="300">
        <v>1.8588297905691882E-3</v>
      </c>
      <c r="K39" s="300">
        <v>-0.18021934704733678</v>
      </c>
    </row>
    <row r="40" spans="2:12" ht="14.25" customHeight="1" x14ac:dyDescent="0.2">
      <c r="B40" s="900"/>
      <c r="C40" s="318" t="s">
        <v>144</v>
      </c>
      <c r="D40" s="319">
        <v>1821.681494559999</v>
      </c>
      <c r="E40" s="319">
        <v>1956.9404735000016</v>
      </c>
      <c r="F40" s="319">
        <v>2274.4050951799991</v>
      </c>
      <c r="G40" s="303">
        <v>2216.9121627800041</v>
      </c>
      <c r="H40" s="303">
        <v>2089.5712193299964</v>
      </c>
      <c r="I40" s="305">
        <v>4.2944868780486242E-2</v>
      </c>
      <c r="J40" s="305">
        <v>3.741442952577427E-2</v>
      </c>
      <c r="K40" s="305">
        <v>-5.7440680595266524E-2</v>
      </c>
    </row>
    <row r="41" spans="2:12" ht="14.25" customHeight="1" x14ac:dyDescent="0.2">
      <c r="B41" s="903" t="s">
        <v>343</v>
      </c>
      <c r="C41" s="903"/>
      <c r="D41" s="316">
        <v>17930.792953290031</v>
      </c>
      <c r="E41" s="316">
        <v>19008.779614200343</v>
      </c>
      <c r="F41" s="316">
        <v>22129.047434210508</v>
      </c>
      <c r="G41" s="297">
        <v>21043.706447990407</v>
      </c>
      <c r="H41" s="298">
        <v>19293.393136739964</v>
      </c>
      <c r="I41" s="300">
        <v>0.39651782572565292</v>
      </c>
      <c r="J41" s="300">
        <v>0.34545426887104136</v>
      </c>
      <c r="K41" s="300">
        <v>-8.3175143864335332E-2</v>
      </c>
    </row>
    <row r="42" spans="2:12" ht="14.25" customHeight="1" x14ac:dyDescent="0.2">
      <c r="B42" s="904" t="s">
        <v>344</v>
      </c>
      <c r="C42" s="904"/>
      <c r="D42" s="321">
        <v>46436.843267689292</v>
      </c>
      <c r="E42" s="321">
        <v>50507.339964859821</v>
      </c>
      <c r="F42" s="321">
        <v>57219.613902320787</v>
      </c>
      <c r="G42" s="303">
        <v>53717.237845607808</v>
      </c>
      <c r="H42" s="303">
        <v>48657.06378126084</v>
      </c>
      <c r="I42" s="322">
        <v>1</v>
      </c>
      <c r="J42" s="322">
        <v>0.87122002204778071</v>
      </c>
      <c r="K42" s="305">
        <v>-9.4200190986936883E-2</v>
      </c>
    </row>
    <row r="43" spans="2:12" ht="14.25" customHeight="1" x14ac:dyDescent="0.2">
      <c r="B43" s="905" t="s">
        <v>669</v>
      </c>
      <c r="C43" s="905"/>
      <c r="D43" s="307">
        <v>53822.498579649851</v>
      </c>
      <c r="E43" s="307">
        <v>59968.122291310705</v>
      </c>
      <c r="F43" s="307">
        <v>69197.595107071669</v>
      </c>
      <c r="G43" s="307">
        <v>64557.233215107437</v>
      </c>
      <c r="H43" s="307">
        <v>55849.340637160334</v>
      </c>
      <c r="I43" s="323"/>
      <c r="J43" s="323">
        <v>1</v>
      </c>
      <c r="K43" s="309">
        <v>-0.13488639683383019</v>
      </c>
    </row>
    <row r="44" spans="2:12" ht="14.25" customHeight="1" x14ac:dyDescent="0.2">
      <c r="B44" s="902" t="s">
        <v>679</v>
      </c>
      <c r="C44" s="902"/>
      <c r="D44" s="902"/>
      <c r="E44" s="902"/>
      <c r="F44" s="902"/>
      <c r="G44" s="902"/>
      <c r="H44" s="902"/>
      <c r="I44" s="902"/>
      <c r="J44" s="902"/>
      <c r="K44" s="902"/>
    </row>
    <row r="45" spans="2:12" ht="14.25" customHeight="1" x14ac:dyDescent="0.2">
      <c r="B45" s="901" t="s">
        <v>680</v>
      </c>
      <c r="C45" s="901"/>
      <c r="D45" s="901"/>
      <c r="E45" s="901"/>
      <c r="F45" s="901"/>
      <c r="G45" s="901"/>
      <c r="H45" s="901"/>
      <c r="I45" s="901"/>
      <c r="J45" s="901"/>
      <c r="K45" s="901"/>
    </row>
    <row r="46" spans="2:12" ht="14.25" customHeight="1" x14ac:dyDescent="0.2">
      <c r="B46" s="324"/>
      <c r="C46" s="325"/>
      <c r="D46" s="326"/>
      <c r="E46" s="326"/>
      <c r="F46" s="326"/>
      <c r="G46" s="312"/>
      <c r="H46" s="312"/>
      <c r="I46" s="312"/>
      <c r="J46" s="312"/>
      <c r="K46" s="312"/>
      <c r="L46" s="312"/>
    </row>
    <row r="47" spans="2:12" ht="14.25" customHeight="1" x14ac:dyDescent="0.2">
      <c r="B47" s="327"/>
      <c r="C47" s="328"/>
      <c r="D47" s="329"/>
      <c r="E47" s="329"/>
      <c r="F47" s="329"/>
      <c r="G47" s="330"/>
      <c r="H47" s="330"/>
      <c r="I47" s="331"/>
      <c r="J47" s="331"/>
      <c r="K47" s="331"/>
      <c r="L47" s="312"/>
    </row>
    <row r="48" spans="2:12" ht="14.25" customHeight="1" x14ac:dyDescent="0.2">
      <c r="B48" s="327"/>
      <c r="C48" s="328"/>
      <c r="D48" s="329"/>
      <c r="E48" s="329"/>
      <c r="F48" s="329"/>
      <c r="G48" s="330"/>
      <c r="H48" s="330"/>
      <c r="I48" s="331"/>
      <c r="J48" s="331"/>
      <c r="K48" s="331"/>
      <c r="L48" s="312"/>
    </row>
    <row r="49" spans="2:12" ht="14.25" customHeight="1" x14ac:dyDescent="0.2">
      <c r="B49" s="327"/>
      <c r="C49" s="332"/>
      <c r="D49" s="333"/>
      <c r="E49" s="333"/>
      <c r="F49" s="333"/>
      <c r="G49" s="334"/>
      <c r="H49" s="334"/>
      <c r="I49" s="335"/>
      <c r="J49" s="335"/>
      <c r="K49" s="335"/>
      <c r="L49" s="312"/>
    </row>
  </sheetData>
  <mergeCells count="14">
    <mergeCell ref="B45:K45"/>
    <mergeCell ref="B44:K44"/>
    <mergeCell ref="B41:C41"/>
    <mergeCell ref="B42:C42"/>
    <mergeCell ref="B20:B26"/>
    <mergeCell ref="B27:B31"/>
    <mergeCell ref="B32:B34"/>
    <mergeCell ref="B35:B40"/>
    <mergeCell ref="B43:C43"/>
    <mergeCell ref="B2:K2"/>
    <mergeCell ref="B3:K3"/>
    <mergeCell ref="B5:C5"/>
    <mergeCell ref="B6:B12"/>
    <mergeCell ref="B13:B19"/>
  </mergeCells>
  <pageMargins left="0.7" right="0.7" top="0.75" bottom="0.75" header="0.3" footer="0.3"/>
  <pageSetup paperSize="183" scale="71"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126"/>
  <sheetViews>
    <sheetView zoomScaleNormal="100" workbookViewId="0">
      <selection activeCell="K8" sqref="K8"/>
    </sheetView>
  </sheetViews>
  <sheetFormatPr baseColWidth="10" defaultColWidth="11.42578125" defaultRowHeight="18" customHeight="1" x14ac:dyDescent="0.25"/>
  <cols>
    <col min="1" max="1" width="3.7109375" style="336" customWidth="1"/>
    <col min="2" max="2" width="13" style="336" customWidth="1"/>
    <col min="3" max="3" width="32.7109375" style="336" customWidth="1"/>
    <col min="4" max="5" width="10.140625" style="340" bestFit="1" customWidth="1"/>
    <col min="6" max="6" width="10.140625" style="341" bestFit="1" customWidth="1"/>
    <col min="7" max="8" width="10.140625" style="340" bestFit="1" customWidth="1"/>
    <col min="9" max="9" width="10.42578125" style="336" customWidth="1"/>
    <col min="10" max="16384" width="11.42578125" style="336"/>
  </cols>
  <sheetData>
    <row r="1" spans="2:9" ht="18" customHeight="1" x14ac:dyDescent="0.25">
      <c r="B1" s="338"/>
      <c r="C1" s="338"/>
      <c r="D1" s="339"/>
    </row>
    <row r="2" spans="2:9" ht="18" customHeight="1" x14ac:dyDescent="0.25">
      <c r="B2" s="342" t="s">
        <v>681</v>
      </c>
    </row>
    <row r="3" spans="2:9" ht="18" customHeight="1" x14ac:dyDescent="0.25">
      <c r="B3" s="343" t="s">
        <v>585</v>
      </c>
    </row>
    <row r="4" spans="2:9" ht="15" x14ac:dyDescent="0.25">
      <c r="B4" s="344"/>
    </row>
    <row r="5" spans="2:9" ht="22.5" x14ac:dyDescent="0.25">
      <c r="B5" s="345" t="s">
        <v>603</v>
      </c>
      <c r="C5" s="345" t="s">
        <v>682</v>
      </c>
      <c r="D5" s="346">
        <v>2016</v>
      </c>
      <c r="E5" s="346">
        <v>2017</v>
      </c>
      <c r="F5" s="346">
        <v>2018</v>
      </c>
      <c r="G5" s="346">
        <v>2019</v>
      </c>
      <c r="H5" s="346">
        <v>2020</v>
      </c>
      <c r="I5" s="346" t="s">
        <v>573</v>
      </c>
    </row>
    <row r="6" spans="2:9" ht="18" customHeight="1" x14ac:dyDescent="0.25">
      <c r="B6" s="906" t="s">
        <v>345</v>
      </c>
      <c r="C6" s="347" t="s">
        <v>167</v>
      </c>
      <c r="D6" s="348">
        <v>5868.3088799999996</v>
      </c>
      <c r="E6" s="348">
        <v>44513.273549999998</v>
      </c>
      <c r="F6" s="348">
        <v>41930.665090000002</v>
      </c>
      <c r="G6" s="348">
        <v>151613.30147000001</v>
      </c>
      <c r="H6" s="349">
        <v>256889.32190000001</v>
      </c>
      <c r="I6" s="350">
        <v>0.69437192785377833</v>
      </c>
    </row>
    <row r="7" spans="2:9" ht="18" customHeight="1" x14ac:dyDescent="0.25">
      <c r="B7" s="907"/>
      <c r="C7" s="347" t="s">
        <v>166</v>
      </c>
      <c r="D7" s="348">
        <v>311950.97716999974</v>
      </c>
      <c r="E7" s="348">
        <v>289886.15018000006</v>
      </c>
      <c r="F7" s="348">
        <v>322593.27981999982</v>
      </c>
      <c r="G7" s="348">
        <v>243563.29814000003</v>
      </c>
      <c r="H7" s="349">
        <v>143187.99028999996</v>
      </c>
      <c r="I7" s="350">
        <v>-0.41211179441454437</v>
      </c>
    </row>
    <row r="8" spans="2:9" ht="18" customHeight="1" x14ac:dyDescent="0.25">
      <c r="B8" s="907"/>
      <c r="C8" s="347" t="s">
        <v>168</v>
      </c>
      <c r="D8" s="348">
        <v>1550.01792</v>
      </c>
      <c r="E8" s="348">
        <v>665.58885999999995</v>
      </c>
      <c r="F8" s="348">
        <v>5356.1482500000002</v>
      </c>
      <c r="G8" s="348">
        <v>23034.965390000001</v>
      </c>
      <c r="H8" s="349">
        <v>98529.148799999995</v>
      </c>
      <c r="I8" s="350">
        <v>3.2773734247837734</v>
      </c>
    </row>
    <row r="9" spans="2:9" ht="18" customHeight="1" x14ac:dyDescent="0.25">
      <c r="B9" s="907"/>
      <c r="C9" s="347" t="s">
        <v>171</v>
      </c>
      <c r="D9" s="348">
        <v>0</v>
      </c>
      <c r="E9" s="348">
        <v>0</v>
      </c>
      <c r="F9" s="348">
        <v>2.2160000000000002</v>
      </c>
      <c r="G9" s="348">
        <v>0.34460000000000002</v>
      </c>
      <c r="H9" s="349">
        <v>0</v>
      </c>
      <c r="I9" s="350">
        <v>-1</v>
      </c>
    </row>
    <row r="10" spans="2:9" ht="18" customHeight="1" x14ac:dyDescent="0.25">
      <c r="B10" s="908"/>
      <c r="C10" s="351" t="s">
        <v>172</v>
      </c>
      <c r="D10" s="352">
        <v>319369.30396999978</v>
      </c>
      <c r="E10" s="352">
        <v>335065.06559000007</v>
      </c>
      <c r="F10" s="352">
        <v>369882.30915999989</v>
      </c>
      <c r="G10" s="352">
        <v>418211.90960000007</v>
      </c>
      <c r="H10" s="352">
        <v>498606.46098999993</v>
      </c>
      <c r="I10" s="353">
        <v>0.19223400755586662</v>
      </c>
    </row>
    <row r="11" spans="2:9" ht="18" customHeight="1" x14ac:dyDescent="0.25">
      <c r="B11" s="906" t="s">
        <v>173</v>
      </c>
      <c r="C11" s="347" t="s">
        <v>176</v>
      </c>
      <c r="D11" s="348">
        <v>160519.25111000004</v>
      </c>
      <c r="E11" s="348">
        <v>177140.56880000015</v>
      </c>
      <c r="F11" s="348">
        <v>166084.40712000028</v>
      </c>
      <c r="G11" s="348">
        <v>227302.08209999959</v>
      </c>
      <c r="H11" s="349">
        <v>244290.50475000011</v>
      </c>
      <c r="I11" s="350">
        <v>7.4739406225617477E-2</v>
      </c>
    </row>
    <row r="12" spans="2:9" ht="18" customHeight="1" x14ac:dyDescent="0.25">
      <c r="B12" s="907"/>
      <c r="C12" s="347" t="s">
        <v>177</v>
      </c>
      <c r="D12" s="348">
        <v>1702.0139999999999</v>
      </c>
      <c r="E12" s="348">
        <v>2728.6010699999997</v>
      </c>
      <c r="F12" s="348">
        <v>930.56399999999996</v>
      </c>
      <c r="G12" s="348">
        <v>46.43</v>
      </c>
      <c r="H12" s="349">
        <v>56.195</v>
      </c>
      <c r="I12" s="350">
        <v>0.21031660564290333</v>
      </c>
    </row>
    <row r="13" spans="2:9" ht="18" customHeight="1" x14ac:dyDescent="0.25">
      <c r="B13" s="907"/>
      <c r="C13" s="347" t="s">
        <v>347</v>
      </c>
      <c r="D13" s="348">
        <v>2.0000000000000001E-4</v>
      </c>
      <c r="E13" s="348">
        <v>7.3989400000000005</v>
      </c>
      <c r="F13" s="348">
        <v>0</v>
      </c>
      <c r="G13" s="348">
        <v>66.374399999999994</v>
      </c>
      <c r="H13" s="349">
        <v>1.6120000000000001</v>
      </c>
      <c r="I13" s="350">
        <v>-0.97571352810722201</v>
      </c>
    </row>
    <row r="14" spans="2:9" ht="18" customHeight="1" x14ac:dyDescent="0.25">
      <c r="B14" s="907"/>
      <c r="C14" s="347" t="s">
        <v>174</v>
      </c>
      <c r="D14" s="348">
        <v>80194.61</v>
      </c>
      <c r="E14" s="348">
        <v>254085.34</v>
      </c>
      <c r="F14" s="348">
        <v>0</v>
      </c>
      <c r="G14" s="348">
        <v>161645.65</v>
      </c>
      <c r="H14" s="349">
        <v>0</v>
      </c>
      <c r="I14" s="350">
        <v>-1</v>
      </c>
    </row>
    <row r="15" spans="2:9" ht="18" customHeight="1" x14ac:dyDescent="0.25">
      <c r="B15" s="907"/>
      <c r="C15" s="347" t="s">
        <v>175</v>
      </c>
      <c r="D15" s="348">
        <v>0</v>
      </c>
      <c r="E15" s="348">
        <v>0</v>
      </c>
      <c r="F15" s="348">
        <v>3.9661</v>
      </c>
      <c r="G15" s="348">
        <v>0</v>
      </c>
      <c r="H15" s="349">
        <v>0</v>
      </c>
      <c r="I15" s="350" t="s">
        <v>170</v>
      </c>
    </row>
    <row r="16" spans="2:9" ht="18" customHeight="1" x14ac:dyDescent="0.25">
      <c r="B16" s="907"/>
      <c r="C16" s="347" t="s">
        <v>178</v>
      </c>
      <c r="D16" s="348">
        <v>174.48801999999998</v>
      </c>
      <c r="E16" s="348">
        <v>13.479480000000001</v>
      </c>
      <c r="F16" s="348">
        <v>9.5654000000000021</v>
      </c>
      <c r="G16" s="348">
        <v>18.991589999999999</v>
      </c>
      <c r="H16" s="349">
        <v>18.106490000000001</v>
      </c>
      <c r="I16" s="350">
        <v>-4.6604839299921541E-2</v>
      </c>
    </row>
    <row r="17" spans="2:9" ht="18" customHeight="1" x14ac:dyDescent="0.25">
      <c r="B17" s="908"/>
      <c r="C17" s="351" t="s">
        <v>179</v>
      </c>
      <c r="D17" s="352">
        <v>242590.36333000002</v>
      </c>
      <c r="E17" s="352">
        <v>433975.38829000015</v>
      </c>
      <c r="F17" s="352">
        <v>167028.50262000028</v>
      </c>
      <c r="G17" s="352">
        <v>389079.52808999957</v>
      </c>
      <c r="H17" s="352">
        <v>244366.41824000012</v>
      </c>
      <c r="I17" s="353">
        <v>-0.37193709615203729</v>
      </c>
    </row>
    <row r="18" spans="2:9" ht="18" customHeight="1" x14ac:dyDescent="0.25">
      <c r="B18" s="906" t="s">
        <v>180</v>
      </c>
      <c r="C18" s="347" t="s">
        <v>188</v>
      </c>
      <c r="D18" s="348">
        <v>6164066.9668199988</v>
      </c>
      <c r="E18" s="348">
        <v>6432176.2953399997</v>
      </c>
      <c r="F18" s="348">
        <v>8872426.2752800006</v>
      </c>
      <c r="G18" s="348">
        <v>10005002.839819999</v>
      </c>
      <c r="H18" s="349">
        <v>10077831.898700001</v>
      </c>
      <c r="I18" s="350">
        <v>7.2792641887258203E-3</v>
      </c>
    </row>
    <row r="19" spans="2:9" ht="18" customHeight="1" x14ac:dyDescent="0.25">
      <c r="B19" s="907"/>
      <c r="C19" s="347" t="s">
        <v>183</v>
      </c>
      <c r="D19" s="348">
        <v>1972157.69</v>
      </c>
      <c r="E19" s="348">
        <v>1466510.1029999999</v>
      </c>
      <c r="F19" s="348">
        <v>1265399.8999999999</v>
      </c>
      <c r="G19" s="348">
        <v>622479.4</v>
      </c>
      <c r="H19" s="349">
        <v>717593.7</v>
      </c>
      <c r="I19" s="350">
        <v>0.15279911270959312</v>
      </c>
    </row>
    <row r="20" spans="2:9" ht="18" customHeight="1" x14ac:dyDescent="0.25">
      <c r="B20" s="907"/>
      <c r="C20" s="347" t="s">
        <v>182</v>
      </c>
      <c r="D20" s="348">
        <v>2062187.001120002</v>
      </c>
      <c r="E20" s="348">
        <v>1743770.9423099998</v>
      </c>
      <c r="F20" s="348">
        <v>1005758.7297400003</v>
      </c>
      <c r="G20" s="348">
        <v>689430.19267999963</v>
      </c>
      <c r="H20" s="349">
        <v>612425.83924999984</v>
      </c>
      <c r="I20" s="350">
        <v>-0.11169274895064174</v>
      </c>
    </row>
    <row r="21" spans="2:9" ht="18" customHeight="1" x14ac:dyDescent="0.25">
      <c r="B21" s="907"/>
      <c r="C21" s="347" t="s">
        <v>152</v>
      </c>
      <c r="D21" s="348">
        <v>752014.00394999911</v>
      </c>
      <c r="E21" s="348">
        <v>674490.14796000044</v>
      </c>
      <c r="F21" s="348">
        <v>752982.42066000041</v>
      </c>
      <c r="G21" s="348">
        <v>803422.47653999983</v>
      </c>
      <c r="H21" s="349">
        <v>580803.53888999973</v>
      </c>
      <c r="I21" s="350">
        <v>-0.27708826196738423</v>
      </c>
    </row>
    <row r="22" spans="2:9" ht="18" customHeight="1" x14ac:dyDescent="0.25">
      <c r="B22" s="907"/>
      <c r="C22" s="347" t="s">
        <v>186</v>
      </c>
      <c r="D22" s="348">
        <v>51476.720800000003</v>
      </c>
      <c r="E22" s="348">
        <v>36937.314769999997</v>
      </c>
      <c r="F22" s="348">
        <v>42979.421139999999</v>
      </c>
      <c r="G22" s="348">
        <v>46408.062429999976</v>
      </c>
      <c r="H22" s="349">
        <v>34198.015040000006</v>
      </c>
      <c r="I22" s="350">
        <v>-0.26310185667451869</v>
      </c>
    </row>
    <row r="23" spans="2:9" ht="18" customHeight="1" x14ac:dyDescent="0.25">
      <c r="B23" s="907"/>
      <c r="C23" s="347" t="s">
        <v>185</v>
      </c>
      <c r="D23" s="348">
        <v>594.49261999999999</v>
      </c>
      <c r="E23" s="348">
        <v>3412.0291699999998</v>
      </c>
      <c r="F23" s="348">
        <v>5123.6046399999996</v>
      </c>
      <c r="G23" s="348">
        <v>11663.018</v>
      </c>
      <c r="H23" s="349">
        <v>8380.8227599999991</v>
      </c>
      <c r="I23" s="350">
        <v>-0.28141903236366439</v>
      </c>
    </row>
    <row r="24" spans="2:9" ht="18" customHeight="1" x14ac:dyDescent="0.25">
      <c r="B24" s="907"/>
      <c r="C24" s="347" t="s">
        <v>187</v>
      </c>
      <c r="D24" s="348">
        <v>570.72</v>
      </c>
      <c r="E24" s="348">
        <v>587.49860000000001</v>
      </c>
      <c r="F24" s="348">
        <v>96.984200000000001</v>
      </c>
      <c r="G24" s="348">
        <v>8.6473999999999993</v>
      </c>
      <c r="H24" s="349">
        <v>41.548000000000002</v>
      </c>
      <c r="I24" s="350">
        <v>3.8046811758447632</v>
      </c>
    </row>
    <row r="25" spans="2:9" ht="18" customHeight="1" x14ac:dyDescent="0.25">
      <c r="B25" s="907"/>
      <c r="C25" s="347" t="s">
        <v>184</v>
      </c>
      <c r="D25" s="348">
        <v>192244.64499999999</v>
      </c>
      <c r="E25" s="348">
        <v>117107.933</v>
      </c>
      <c r="F25" s="348">
        <v>65.024270000000001</v>
      </c>
      <c r="G25" s="348">
        <v>6.4200000000000004E-3</v>
      </c>
      <c r="H25" s="349">
        <v>0</v>
      </c>
      <c r="I25" s="350">
        <v>-1</v>
      </c>
    </row>
    <row r="26" spans="2:9" ht="18" customHeight="1" x14ac:dyDescent="0.25">
      <c r="B26" s="907"/>
      <c r="C26" s="347" t="s">
        <v>349</v>
      </c>
      <c r="D26" s="348">
        <v>0</v>
      </c>
      <c r="E26" s="348">
        <v>0</v>
      </c>
      <c r="F26" s="348">
        <v>0</v>
      </c>
      <c r="G26" s="348">
        <v>567.22500000000002</v>
      </c>
      <c r="H26" s="349">
        <v>0</v>
      </c>
      <c r="I26" s="350">
        <v>-1</v>
      </c>
    </row>
    <row r="27" spans="2:9" ht="18" customHeight="1" x14ac:dyDescent="0.25">
      <c r="B27" s="907"/>
      <c r="C27" s="347" t="s">
        <v>350</v>
      </c>
      <c r="D27" s="348">
        <v>0</v>
      </c>
      <c r="E27" s="348">
        <v>0</v>
      </c>
      <c r="F27" s="348">
        <v>0</v>
      </c>
      <c r="G27" s="348">
        <v>51.72</v>
      </c>
      <c r="H27" s="349">
        <v>0</v>
      </c>
      <c r="I27" s="350">
        <v>-1</v>
      </c>
    </row>
    <row r="28" spans="2:9" ht="18" customHeight="1" x14ac:dyDescent="0.25">
      <c r="B28" s="907"/>
      <c r="C28" s="347" t="s">
        <v>181</v>
      </c>
      <c r="D28" s="348">
        <v>0</v>
      </c>
      <c r="E28" s="348">
        <v>0</v>
      </c>
      <c r="F28" s="348">
        <v>0</v>
      </c>
      <c r="G28" s="348">
        <v>10.28</v>
      </c>
      <c r="H28" s="349">
        <v>0</v>
      </c>
      <c r="I28" s="350">
        <v>-1</v>
      </c>
    </row>
    <row r="29" spans="2:9" ht="18" customHeight="1" x14ac:dyDescent="0.25">
      <c r="B29" s="907"/>
      <c r="C29" s="347" t="s">
        <v>189</v>
      </c>
      <c r="D29" s="348">
        <v>106.67990999999999</v>
      </c>
      <c r="E29" s="348">
        <v>175.87115999999997</v>
      </c>
      <c r="F29" s="348">
        <v>187.33063999999996</v>
      </c>
      <c r="G29" s="348">
        <v>2419.820990000002</v>
      </c>
      <c r="H29" s="349">
        <v>1548.0499999999993</v>
      </c>
      <c r="I29" s="350">
        <v>-0.36026259529222526</v>
      </c>
    </row>
    <row r="30" spans="2:9" ht="18" customHeight="1" x14ac:dyDescent="0.25">
      <c r="B30" s="908"/>
      <c r="C30" s="351" t="s">
        <v>190</v>
      </c>
      <c r="D30" s="352">
        <v>11195418.920220001</v>
      </c>
      <c r="E30" s="352">
        <v>10475168.135310002</v>
      </c>
      <c r="F30" s="352">
        <v>11945019.690570002</v>
      </c>
      <c r="G30" s="352">
        <v>12181463.689279996</v>
      </c>
      <c r="H30" s="352">
        <v>12032823.412640003</v>
      </c>
      <c r="I30" s="353">
        <v>-1.220216883877423E-2</v>
      </c>
    </row>
    <row r="31" spans="2:9" ht="18" customHeight="1" x14ac:dyDescent="0.25">
      <c r="B31" s="906" t="s">
        <v>191</v>
      </c>
      <c r="C31" s="347" t="s">
        <v>193</v>
      </c>
      <c r="D31" s="348">
        <v>1414027.3526400002</v>
      </c>
      <c r="E31" s="348">
        <v>1089410.58283</v>
      </c>
      <c r="F31" s="348">
        <v>1502575.9210099999</v>
      </c>
      <c r="G31" s="348">
        <v>1602072.4886099999</v>
      </c>
      <c r="H31" s="349">
        <v>1881630.0815200002</v>
      </c>
      <c r="I31" s="350">
        <v>0.17449746805935851</v>
      </c>
    </row>
    <row r="32" spans="2:9" ht="18" customHeight="1" x14ac:dyDescent="0.25">
      <c r="B32" s="907"/>
      <c r="C32" s="347" t="s">
        <v>192</v>
      </c>
      <c r="D32" s="348">
        <v>267031.89277999999</v>
      </c>
      <c r="E32" s="348">
        <v>324082.84609000001</v>
      </c>
      <c r="F32" s="348">
        <v>366341.09232999996</v>
      </c>
      <c r="G32" s="348">
        <v>322129.19319999998</v>
      </c>
      <c r="H32" s="349">
        <v>340692.53746999998</v>
      </c>
      <c r="I32" s="350">
        <v>5.7627016308561041E-2</v>
      </c>
    </row>
    <row r="33" spans="2:9" ht="18" customHeight="1" x14ac:dyDescent="0.25">
      <c r="B33" s="907"/>
      <c r="C33" s="347" t="s">
        <v>194</v>
      </c>
      <c r="D33" s="348">
        <v>187859.06184000001</v>
      </c>
      <c r="E33" s="348">
        <v>270984.72115999996</v>
      </c>
      <c r="F33" s="348">
        <v>270761.54430000001</v>
      </c>
      <c r="G33" s="348">
        <v>310448.75849000004</v>
      </c>
      <c r="H33" s="349">
        <v>216947.63990000001</v>
      </c>
      <c r="I33" s="350">
        <v>-0.30118052024038555</v>
      </c>
    </row>
    <row r="34" spans="2:9" ht="18" customHeight="1" x14ac:dyDescent="0.25">
      <c r="B34" s="907"/>
      <c r="C34" s="347" t="s">
        <v>195</v>
      </c>
      <c r="D34" s="348">
        <v>99.565780000000004</v>
      </c>
      <c r="E34" s="348">
        <v>14.848319999999999</v>
      </c>
      <c r="F34" s="348">
        <v>11.9055</v>
      </c>
      <c r="G34" s="348">
        <v>29.358550000000001</v>
      </c>
      <c r="H34" s="349">
        <v>52.329230000000003</v>
      </c>
      <c r="I34" s="350">
        <v>0.78241875024481788</v>
      </c>
    </row>
    <row r="35" spans="2:9" ht="18" customHeight="1" x14ac:dyDescent="0.25">
      <c r="B35" s="908"/>
      <c r="C35" s="351" t="s">
        <v>196</v>
      </c>
      <c r="D35" s="352">
        <v>1869017.8730400002</v>
      </c>
      <c r="E35" s="352">
        <v>1684492.9983999999</v>
      </c>
      <c r="F35" s="352">
        <v>2139690.4631399997</v>
      </c>
      <c r="G35" s="352">
        <v>2234679.7988499999</v>
      </c>
      <c r="H35" s="352">
        <v>2439322.58812</v>
      </c>
      <c r="I35" s="353">
        <v>9.157588902683611E-2</v>
      </c>
    </row>
    <row r="36" spans="2:9" ht="18" customHeight="1" x14ac:dyDescent="0.25">
      <c r="B36" s="906" t="s">
        <v>197</v>
      </c>
      <c r="C36" s="347" t="s">
        <v>154</v>
      </c>
      <c r="D36" s="348">
        <v>85998.539390000005</v>
      </c>
      <c r="E36" s="348">
        <v>109209.0091</v>
      </c>
      <c r="F36" s="348">
        <v>145006.24554</v>
      </c>
      <c r="G36" s="348">
        <v>166088.03769999999</v>
      </c>
      <c r="H36" s="349">
        <v>87998.394</v>
      </c>
      <c r="I36" s="350">
        <v>-0.47017018673585054</v>
      </c>
    </row>
    <row r="37" spans="2:9" ht="18" customHeight="1" x14ac:dyDescent="0.25">
      <c r="B37" s="907"/>
      <c r="C37" s="347" t="s">
        <v>198</v>
      </c>
      <c r="D37" s="348">
        <v>38667.384960000003</v>
      </c>
      <c r="E37" s="348">
        <v>55828.620069999997</v>
      </c>
      <c r="F37" s="348">
        <v>55661.007090000006</v>
      </c>
      <c r="G37" s="348">
        <v>56968.295909999993</v>
      </c>
      <c r="H37" s="349">
        <v>43993.31</v>
      </c>
      <c r="I37" s="350">
        <v>-0.22775801351857561</v>
      </c>
    </row>
    <row r="38" spans="2:9" ht="18" customHeight="1" x14ac:dyDescent="0.25">
      <c r="B38" s="908"/>
      <c r="C38" s="351" t="s">
        <v>201</v>
      </c>
      <c r="D38" s="352">
        <v>124665.92435000002</v>
      </c>
      <c r="E38" s="352">
        <v>165037.62917</v>
      </c>
      <c r="F38" s="352">
        <v>200667.25263</v>
      </c>
      <c r="G38" s="352">
        <v>223056.33360999997</v>
      </c>
      <c r="H38" s="352">
        <v>131991.704</v>
      </c>
      <c r="I38" s="353">
        <v>-0.40825843470206402</v>
      </c>
    </row>
    <row r="39" spans="2:9" ht="18" customHeight="1" x14ac:dyDescent="0.25">
      <c r="B39" s="906" t="s">
        <v>202</v>
      </c>
      <c r="C39" s="347" t="s">
        <v>203</v>
      </c>
      <c r="D39" s="348">
        <v>9240216.7348299827</v>
      </c>
      <c r="E39" s="348">
        <v>9959504.4331399575</v>
      </c>
      <c r="F39" s="348">
        <v>13531428.898120049</v>
      </c>
      <c r="G39" s="348">
        <v>11532414.99476999</v>
      </c>
      <c r="H39" s="349">
        <v>11199801.018910056</v>
      </c>
      <c r="I39" s="350">
        <v>-2.8841658578084184E-2</v>
      </c>
    </row>
    <row r="40" spans="2:9" ht="18" customHeight="1" x14ac:dyDescent="0.25">
      <c r="B40" s="907"/>
      <c r="C40" s="347" t="s">
        <v>206</v>
      </c>
      <c r="D40" s="348">
        <v>9297535.1189700011</v>
      </c>
      <c r="E40" s="348">
        <v>10168034.875260001</v>
      </c>
      <c r="F40" s="348">
        <v>9168380.754850002</v>
      </c>
      <c r="G40" s="348">
        <v>7764514.9222500008</v>
      </c>
      <c r="H40" s="349">
        <v>6647289.7810300002</v>
      </c>
      <c r="I40" s="350">
        <v>-0.14388859476829374</v>
      </c>
    </row>
    <row r="41" spans="2:9" ht="18" customHeight="1" x14ac:dyDescent="0.25">
      <c r="B41" s="907"/>
      <c r="C41" s="347" t="s">
        <v>155</v>
      </c>
      <c r="D41" s="348">
        <v>4460050.7052699886</v>
      </c>
      <c r="E41" s="348">
        <v>6724173.3452399727</v>
      </c>
      <c r="F41" s="348">
        <v>4408122.3139599962</v>
      </c>
      <c r="G41" s="348">
        <v>4065661.2267700043</v>
      </c>
      <c r="H41" s="349">
        <v>3629603.0671900082</v>
      </c>
      <c r="I41" s="350">
        <v>-0.10725393367967007</v>
      </c>
    </row>
    <row r="42" spans="2:9" ht="18" customHeight="1" x14ac:dyDescent="0.25">
      <c r="B42" s="907"/>
      <c r="C42" s="347" t="s">
        <v>204</v>
      </c>
      <c r="D42" s="348">
        <v>2927659.6740000001</v>
      </c>
      <c r="E42" s="348">
        <v>2957223.9070699997</v>
      </c>
      <c r="F42" s="348">
        <v>2961103.2930000001</v>
      </c>
      <c r="G42" s="348">
        <v>2610325.84283</v>
      </c>
      <c r="H42" s="349">
        <v>2457102.3810300003</v>
      </c>
      <c r="I42" s="350">
        <v>-5.8698978987957173E-2</v>
      </c>
    </row>
    <row r="43" spans="2:9" ht="18" customHeight="1" x14ac:dyDescent="0.25">
      <c r="B43" s="907"/>
      <c r="C43" s="347" t="s">
        <v>205</v>
      </c>
      <c r="D43" s="348">
        <v>27503.786310000003</v>
      </c>
      <c r="E43" s="348">
        <v>51804.235820000045</v>
      </c>
      <c r="F43" s="348">
        <v>38593.760689999996</v>
      </c>
      <c r="G43" s="348">
        <v>605984.27755</v>
      </c>
      <c r="H43" s="349">
        <v>2346434.3674599975</v>
      </c>
      <c r="I43" s="350">
        <v>2.8721043670417545</v>
      </c>
    </row>
    <row r="44" spans="2:9" ht="18" customHeight="1" x14ac:dyDescent="0.25">
      <c r="B44" s="908"/>
      <c r="C44" s="351" t="s">
        <v>207</v>
      </c>
      <c r="D44" s="352">
        <v>25952966.01937997</v>
      </c>
      <c r="E44" s="352">
        <v>29860740.796529934</v>
      </c>
      <c r="F44" s="352">
        <v>30107629.020620052</v>
      </c>
      <c r="G44" s="352">
        <v>26578901.264169998</v>
      </c>
      <c r="H44" s="352">
        <v>26280230.615620062</v>
      </c>
      <c r="I44" s="353">
        <v>-1.1237133001903432E-2</v>
      </c>
    </row>
    <row r="45" spans="2:9" ht="18" customHeight="1" x14ac:dyDescent="0.25">
      <c r="B45" s="906" t="s">
        <v>208</v>
      </c>
      <c r="C45" s="347" t="s">
        <v>209</v>
      </c>
      <c r="D45" s="348">
        <v>112347.05499000616</v>
      </c>
      <c r="E45" s="348">
        <v>120035.31232000444</v>
      </c>
      <c r="F45" s="348">
        <v>206718.64503000156</v>
      </c>
      <c r="G45" s="348">
        <v>492853.85798000183</v>
      </c>
      <c r="H45" s="349">
        <v>379128.96623000596</v>
      </c>
      <c r="I45" s="350">
        <v>-0.23074769509993454</v>
      </c>
    </row>
    <row r="46" spans="2:9" ht="18" customHeight="1" x14ac:dyDescent="0.25">
      <c r="B46" s="908"/>
      <c r="C46" s="351" t="s">
        <v>210</v>
      </c>
      <c r="D46" s="352">
        <v>112347.05499000616</v>
      </c>
      <c r="E46" s="352">
        <v>120035.31232000444</v>
      </c>
      <c r="F46" s="352">
        <v>206718.64503000156</v>
      </c>
      <c r="G46" s="352">
        <v>492853.85798000183</v>
      </c>
      <c r="H46" s="352">
        <v>379128.96623000596</v>
      </c>
      <c r="I46" s="353">
        <v>-0.23074769509993454</v>
      </c>
    </row>
    <row r="47" spans="2:9" ht="18" customHeight="1" x14ac:dyDescent="0.25">
      <c r="B47" s="909" t="s">
        <v>354</v>
      </c>
      <c r="C47" s="347" t="s">
        <v>472</v>
      </c>
      <c r="D47" s="348">
        <v>0</v>
      </c>
      <c r="E47" s="348">
        <v>0</v>
      </c>
      <c r="F47" s="348">
        <v>0</v>
      </c>
      <c r="G47" s="348">
        <v>1128.8</v>
      </c>
      <c r="H47" s="349">
        <v>2342.5252999999998</v>
      </c>
      <c r="I47" s="350">
        <v>1.0752350283486889</v>
      </c>
    </row>
    <row r="48" spans="2:9" ht="18" customHeight="1" x14ac:dyDescent="0.25">
      <c r="B48" s="911"/>
      <c r="C48" s="354" t="s">
        <v>355</v>
      </c>
      <c r="D48" s="352">
        <v>0</v>
      </c>
      <c r="E48" s="352">
        <v>0</v>
      </c>
      <c r="F48" s="352">
        <v>0</v>
      </c>
      <c r="G48" s="352">
        <v>1128.8</v>
      </c>
      <c r="H48" s="352">
        <v>2342.5252999999998</v>
      </c>
      <c r="I48" s="353">
        <v>1.0752350283486889</v>
      </c>
    </row>
    <row r="49" spans="2:9" ht="18" customHeight="1" x14ac:dyDescent="0.25">
      <c r="B49" s="906" t="s">
        <v>211</v>
      </c>
      <c r="C49" s="347" t="s">
        <v>215</v>
      </c>
      <c r="D49" s="348">
        <v>668267.32983999979</v>
      </c>
      <c r="E49" s="348">
        <v>4138107.2152699996</v>
      </c>
      <c r="F49" s="348">
        <v>5932819.6494000005</v>
      </c>
      <c r="G49" s="348">
        <v>5974320.3787299981</v>
      </c>
      <c r="H49" s="349">
        <v>4993721.0964399995</v>
      </c>
      <c r="I49" s="350">
        <v>-0.16413570416832102</v>
      </c>
    </row>
    <row r="50" spans="2:9" ht="18" customHeight="1" x14ac:dyDescent="0.25">
      <c r="B50" s="907"/>
      <c r="C50" s="347" t="s">
        <v>214</v>
      </c>
      <c r="D50" s="348">
        <v>8002297.5678699864</v>
      </c>
      <c r="E50" s="348">
        <v>4579763.4878400015</v>
      </c>
      <c r="F50" s="348">
        <v>3099202.4200200043</v>
      </c>
      <c r="G50" s="348">
        <v>3955316.2694199984</v>
      </c>
      <c r="H50" s="349">
        <v>4077227.0318199983</v>
      </c>
      <c r="I50" s="350">
        <v>3.0822001098252727E-2</v>
      </c>
    </row>
    <row r="51" spans="2:9" ht="18" customHeight="1" x14ac:dyDescent="0.25">
      <c r="B51" s="907"/>
      <c r="C51" s="347" t="s">
        <v>212</v>
      </c>
      <c r="D51" s="348">
        <v>2983031.6536300001</v>
      </c>
      <c r="E51" s="348">
        <v>2919281.2244000006</v>
      </c>
      <c r="F51" s="348">
        <v>3281873.222719999</v>
      </c>
      <c r="G51" s="348">
        <v>3027661.6387100006</v>
      </c>
      <c r="H51" s="349">
        <v>2940333.1894400003</v>
      </c>
      <c r="I51" s="350">
        <v>-2.8843529988116012E-2</v>
      </c>
    </row>
    <row r="52" spans="2:9" ht="18" customHeight="1" x14ac:dyDescent="0.25">
      <c r="B52" s="907"/>
      <c r="C52" s="347" t="s">
        <v>213</v>
      </c>
      <c r="D52" s="348">
        <v>701205.36740000034</v>
      </c>
      <c r="E52" s="348">
        <v>656174.80584999977</v>
      </c>
      <c r="F52" s="348">
        <v>763352.29774999968</v>
      </c>
      <c r="G52" s="348">
        <v>729557.22213999939</v>
      </c>
      <c r="H52" s="349">
        <v>682165.77202000027</v>
      </c>
      <c r="I52" s="350">
        <v>-6.495919536097039E-2</v>
      </c>
    </row>
    <row r="53" spans="2:9" ht="18" customHeight="1" x14ac:dyDescent="0.25">
      <c r="B53" s="907"/>
      <c r="C53" s="347" t="s">
        <v>216</v>
      </c>
      <c r="D53" s="348">
        <v>245647.78899999999</v>
      </c>
      <c r="E53" s="348">
        <v>290921.315</v>
      </c>
      <c r="F53" s="348">
        <v>256842.497</v>
      </c>
      <c r="G53" s="348">
        <v>289473.48019999999</v>
      </c>
      <c r="H53" s="349">
        <v>355981.77333000005</v>
      </c>
      <c r="I53" s="350">
        <v>0.22975608364555145</v>
      </c>
    </row>
    <row r="54" spans="2:9" ht="18" customHeight="1" x14ac:dyDescent="0.25">
      <c r="B54" s="907"/>
      <c r="C54" s="347" t="s">
        <v>614</v>
      </c>
      <c r="D54" s="348">
        <v>8.5860000000000003</v>
      </c>
      <c r="E54" s="348">
        <v>0</v>
      </c>
      <c r="F54" s="348">
        <v>0</v>
      </c>
      <c r="G54" s="348">
        <v>4.9801700000000002</v>
      </c>
      <c r="H54" s="349">
        <v>25.57</v>
      </c>
      <c r="I54" s="350">
        <v>4.1343628831947505</v>
      </c>
    </row>
    <row r="55" spans="2:9" ht="18" customHeight="1" x14ac:dyDescent="0.25">
      <c r="B55" s="907"/>
      <c r="C55" s="347" t="s">
        <v>683</v>
      </c>
      <c r="D55" s="348">
        <v>0</v>
      </c>
      <c r="E55" s="348">
        <v>0</v>
      </c>
      <c r="F55" s="348">
        <v>0</v>
      </c>
      <c r="G55" s="348">
        <v>0</v>
      </c>
      <c r="H55" s="349">
        <v>24.611999999999998</v>
      </c>
      <c r="I55" s="350" t="s">
        <v>170</v>
      </c>
    </row>
    <row r="56" spans="2:9" ht="18" customHeight="1" x14ac:dyDescent="0.25">
      <c r="B56" s="907"/>
      <c r="C56" s="347" t="s">
        <v>217</v>
      </c>
      <c r="D56" s="348">
        <v>0</v>
      </c>
      <c r="E56" s="348">
        <v>4.3138200000000007</v>
      </c>
      <c r="F56" s="348">
        <v>29.231510000000004</v>
      </c>
      <c r="G56" s="348">
        <v>313.62310000000002</v>
      </c>
      <c r="H56" s="349">
        <v>19.062900000000003</v>
      </c>
      <c r="I56" s="350">
        <v>-0.9392171686333054</v>
      </c>
    </row>
    <row r="57" spans="2:9" ht="18" customHeight="1" x14ac:dyDescent="0.25">
      <c r="B57" s="908"/>
      <c r="C57" s="351" t="s">
        <v>218</v>
      </c>
      <c r="D57" s="352">
        <v>12600458.293739986</v>
      </c>
      <c r="E57" s="352">
        <v>12584252.362180002</v>
      </c>
      <c r="F57" s="352">
        <v>13334119.318400003</v>
      </c>
      <c r="G57" s="352">
        <v>13976647.592469996</v>
      </c>
      <c r="H57" s="352">
        <v>13049498.107949998</v>
      </c>
      <c r="I57" s="353">
        <v>-6.6335612913321573E-2</v>
      </c>
    </row>
    <row r="58" spans="2:9" ht="18" customHeight="1" x14ac:dyDescent="0.25">
      <c r="B58" s="909" t="s">
        <v>158</v>
      </c>
      <c r="C58" s="347" t="s">
        <v>219</v>
      </c>
      <c r="D58" s="348">
        <v>311219.28944000008</v>
      </c>
      <c r="E58" s="348">
        <v>367139.84966999997</v>
      </c>
      <c r="F58" s="348">
        <v>343399.41428999993</v>
      </c>
      <c r="G58" s="348">
        <v>347626.94954999996</v>
      </c>
      <c r="H58" s="349">
        <v>250509.90041000006</v>
      </c>
      <c r="I58" s="350">
        <v>-0.27937146203916896</v>
      </c>
    </row>
    <row r="59" spans="2:9" ht="18" customHeight="1" x14ac:dyDescent="0.25">
      <c r="B59" s="910"/>
      <c r="C59" s="347" t="s">
        <v>220</v>
      </c>
      <c r="D59" s="348">
        <v>0</v>
      </c>
      <c r="E59" s="348">
        <v>20.9832</v>
      </c>
      <c r="F59" s="348">
        <v>0</v>
      </c>
      <c r="G59" s="348">
        <v>1.556</v>
      </c>
      <c r="H59" s="349">
        <v>4.1399999999999997</v>
      </c>
      <c r="I59" s="350">
        <v>1.6606683804627247</v>
      </c>
    </row>
    <row r="60" spans="2:9" ht="18" customHeight="1" x14ac:dyDescent="0.25">
      <c r="B60" s="911"/>
      <c r="C60" s="354" t="s">
        <v>221</v>
      </c>
      <c r="D60" s="352">
        <v>311219.3912800001</v>
      </c>
      <c r="E60" s="352">
        <v>367160.83286999998</v>
      </c>
      <c r="F60" s="352">
        <v>343399.4602899999</v>
      </c>
      <c r="G60" s="352">
        <v>347628.50554999994</v>
      </c>
      <c r="H60" s="352">
        <v>250514.04041000007</v>
      </c>
      <c r="I60" s="353">
        <v>-0.27936277833818712</v>
      </c>
    </row>
    <row r="61" spans="2:9" ht="18" customHeight="1" x14ac:dyDescent="0.25">
      <c r="B61" s="906" t="s">
        <v>159</v>
      </c>
      <c r="C61" s="347" t="s">
        <v>222</v>
      </c>
      <c r="D61" s="348">
        <v>0</v>
      </c>
      <c r="E61" s="348">
        <v>63.59</v>
      </c>
      <c r="F61" s="348">
        <v>723</v>
      </c>
      <c r="G61" s="348">
        <v>3456.2</v>
      </c>
      <c r="H61" s="349">
        <v>5.1802000000000001</v>
      </c>
      <c r="I61" s="350">
        <v>-0.99850118627394246</v>
      </c>
    </row>
    <row r="62" spans="2:9" ht="18" customHeight="1" x14ac:dyDescent="0.25">
      <c r="B62" s="907"/>
      <c r="C62" s="347" t="s">
        <v>684</v>
      </c>
      <c r="D62" s="348">
        <v>1.3824000000000001</v>
      </c>
      <c r="E62" s="348">
        <v>0.02</v>
      </c>
      <c r="F62" s="348">
        <v>5.8070000000000004</v>
      </c>
      <c r="G62" s="348">
        <v>1.6659999999999999</v>
      </c>
      <c r="H62" s="349">
        <v>0</v>
      </c>
      <c r="I62" s="350">
        <v>-1</v>
      </c>
    </row>
    <row r="63" spans="2:9" ht="18" customHeight="1" x14ac:dyDescent="0.25">
      <c r="B63" s="908"/>
      <c r="C63" s="351" t="s">
        <v>223</v>
      </c>
      <c r="D63" s="352">
        <v>1.3824000000000001</v>
      </c>
      <c r="E63" s="352">
        <v>63.610000000000007</v>
      </c>
      <c r="F63" s="352">
        <v>728.80700000000002</v>
      </c>
      <c r="G63" s="352">
        <v>3457.866</v>
      </c>
      <c r="H63" s="352">
        <v>5.1802000000000001</v>
      </c>
      <c r="I63" s="353">
        <v>-0.99850190840246555</v>
      </c>
    </row>
    <row r="64" spans="2:9" ht="18" customHeight="1" x14ac:dyDescent="0.25">
      <c r="B64" s="909" t="s">
        <v>160</v>
      </c>
      <c r="C64" s="347" t="s">
        <v>226</v>
      </c>
      <c r="D64" s="348">
        <v>477080.75319999998</v>
      </c>
      <c r="E64" s="348">
        <v>588016.67511000007</v>
      </c>
      <c r="F64" s="348">
        <v>689274.54414000001</v>
      </c>
      <c r="G64" s="348">
        <v>698137.07298000006</v>
      </c>
      <c r="H64" s="349">
        <v>887896.70660000003</v>
      </c>
      <c r="I64" s="350">
        <v>0.27180856161958356</v>
      </c>
    </row>
    <row r="65" spans="2:9" ht="18" customHeight="1" x14ac:dyDescent="0.25">
      <c r="B65" s="910"/>
      <c r="C65" s="347" t="s">
        <v>225</v>
      </c>
      <c r="D65" s="348">
        <v>305565.72200000001</v>
      </c>
      <c r="E65" s="348">
        <v>276506.34399999998</v>
      </c>
      <c r="F65" s="348">
        <v>295255.13900000002</v>
      </c>
      <c r="G65" s="348">
        <v>406600.299</v>
      </c>
      <c r="H65" s="349">
        <v>406304.962</v>
      </c>
      <c r="I65" s="350">
        <v>-7.2635706546786416E-4</v>
      </c>
    </row>
    <row r="66" spans="2:9" ht="18" customHeight="1" x14ac:dyDescent="0.25">
      <c r="B66" s="910"/>
      <c r="C66" s="347" t="s">
        <v>227</v>
      </c>
      <c r="D66" s="348">
        <v>27521.293049999997</v>
      </c>
      <c r="E66" s="348">
        <v>26066.240379999992</v>
      </c>
      <c r="F66" s="348">
        <v>40088.596770000004</v>
      </c>
      <c r="G66" s="348">
        <v>48162.841809999998</v>
      </c>
      <c r="H66" s="349">
        <v>61089.964090000016</v>
      </c>
      <c r="I66" s="350">
        <v>0.26840447519680977</v>
      </c>
    </row>
    <row r="67" spans="2:9" ht="18" customHeight="1" x14ac:dyDescent="0.25">
      <c r="B67" s="910"/>
      <c r="C67" s="347" t="s">
        <v>615</v>
      </c>
      <c r="D67" s="348">
        <v>0</v>
      </c>
      <c r="E67" s="348">
        <v>0</v>
      </c>
      <c r="F67" s="348">
        <v>0</v>
      </c>
      <c r="G67" s="348">
        <v>0</v>
      </c>
      <c r="H67" s="349">
        <v>27.3</v>
      </c>
      <c r="I67" s="350" t="s">
        <v>170</v>
      </c>
    </row>
    <row r="68" spans="2:9" ht="18" customHeight="1" x14ac:dyDescent="0.25">
      <c r="B68" s="910"/>
      <c r="C68" s="347" t="s">
        <v>685</v>
      </c>
      <c r="D68" s="348">
        <v>0</v>
      </c>
      <c r="E68" s="348">
        <v>0</v>
      </c>
      <c r="F68" s="348">
        <v>0</v>
      </c>
      <c r="G68" s="348">
        <v>0</v>
      </c>
      <c r="H68" s="349">
        <v>5.1999999999999998E-3</v>
      </c>
      <c r="I68" s="350" t="s">
        <v>170</v>
      </c>
    </row>
    <row r="69" spans="2:9" ht="18" customHeight="1" x14ac:dyDescent="0.25">
      <c r="B69" s="910"/>
      <c r="C69" s="347" t="s">
        <v>686</v>
      </c>
      <c r="D69" s="348">
        <v>80.648630000000011</v>
      </c>
      <c r="E69" s="348">
        <v>0</v>
      </c>
      <c r="F69" s="348">
        <v>8.3650000000000002</v>
      </c>
      <c r="G69" s="348">
        <v>0</v>
      </c>
      <c r="H69" s="349">
        <v>0</v>
      </c>
      <c r="I69" s="350" t="s">
        <v>170</v>
      </c>
    </row>
    <row r="70" spans="2:9" ht="18" customHeight="1" x14ac:dyDescent="0.25">
      <c r="B70" s="910"/>
      <c r="C70" s="347" t="s">
        <v>228</v>
      </c>
      <c r="D70" s="348">
        <v>1.0592999999999999</v>
      </c>
      <c r="E70" s="348">
        <v>1.1427</v>
      </c>
      <c r="F70" s="348">
        <v>0.73829</v>
      </c>
      <c r="G70" s="348">
        <v>1.076E-2</v>
      </c>
      <c r="H70" s="349">
        <v>2.9510000000000001</v>
      </c>
      <c r="I70" s="350">
        <v>273.25650557620816</v>
      </c>
    </row>
    <row r="71" spans="2:9" ht="18" customHeight="1" x14ac:dyDescent="0.25">
      <c r="B71" s="911"/>
      <c r="C71" s="351" t="s">
        <v>229</v>
      </c>
      <c r="D71" s="352">
        <v>810249.47617999988</v>
      </c>
      <c r="E71" s="352">
        <v>890590.40218999994</v>
      </c>
      <c r="F71" s="352">
        <v>1024627.3832</v>
      </c>
      <c r="G71" s="352">
        <v>1152900.2245499999</v>
      </c>
      <c r="H71" s="352">
        <v>1355321.8888899998</v>
      </c>
      <c r="I71" s="353">
        <v>0.17557604728458531</v>
      </c>
    </row>
    <row r="72" spans="2:9" ht="18" customHeight="1" x14ac:dyDescent="0.25">
      <c r="B72" s="906" t="s">
        <v>161</v>
      </c>
      <c r="C72" s="347" t="s">
        <v>230</v>
      </c>
      <c r="D72" s="348">
        <v>4845.93</v>
      </c>
      <c r="E72" s="348">
        <v>4271.08</v>
      </c>
      <c r="F72" s="348">
        <v>3683.5790000000002</v>
      </c>
      <c r="G72" s="348">
        <v>7293.88</v>
      </c>
      <c r="H72" s="349">
        <v>5022.7897899999989</v>
      </c>
      <c r="I72" s="350">
        <v>-0.31136928630577976</v>
      </c>
    </row>
    <row r="73" spans="2:9" ht="18" customHeight="1" x14ac:dyDescent="0.25">
      <c r="B73" s="907"/>
      <c r="C73" s="347" t="s">
        <v>233</v>
      </c>
      <c r="D73" s="348">
        <v>873.62824000000001</v>
      </c>
      <c r="E73" s="348">
        <v>107.98408999999999</v>
      </c>
      <c r="F73" s="348">
        <v>26.466999999999999</v>
      </c>
      <c r="G73" s="348">
        <v>307.23353000000003</v>
      </c>
      <c r="H73" s="349">
        <v>149.33279999999999</v>
      </c>
      <c r="I73" s="350">
        <v>-0.51394367665534424</v>
      </c>
    </row>
    <row r="74" spans="2:9" ht="18" customHeight="1" x14ac:dyDescent="0.25">
      <c r="B74" s="907"/>
      <c r="C74" s="347" t="s">
        <v>687</v>
      </c>
      <c r="D74" s="348">
        <v>0</v>
      </c>
      <c r="E74" s="348">
        <v>0</v>
      </c>
      <c r="F74" s="348">
        <v>0</v>
      </c>
      <c r="G74" s="348">
        <v>0.6</v>
      </c>
      <c r="H74" s="349">
        <v>2</v>
      </c>
      <c r="I74" s="350">
        <v>2.3333333333333335</v>
      </c>
    </row>
    <row r="75" spans="2:9" ht="18" customHeight="1" x14ac:dyDescent="0.25">
      <c r="B75" s="907"/>
      <c r="C75" s="347" t="s">
        <v>231</v>
      </c>
      <c r="D75" s="348">
        <v>33.44</v>
      </c>
      <c r="E75" s="348">
        <v>30.24</v>
      </c>
      <c r="F75" s="348">
        <v>0</v>
      </c>
      <c r="G75" s="348">
        <v>0</v>
      </c>
      <c r="H75" s="349">
        <v>0</v>
      </c>
      <c r="I75" s="350" t="s">
        <v>170</v>
      </c>
    </row>
    <row r="76" spans="2:9" ht="18" customHeight="1" x14ac:dyDescent="0.25">
      <c r="B76" s="907"/>
      <c r="C76" s="347" t="s">
        <v>616</v>
      </c>
      <c r="D76" s="348">
        <v>7</v>
      </c>
      <c r="E76" s="348">
        <v>0.56567000000000001</v>
      </c>
      <c r="F76" s="348">
        <v>0</v>
      </c>
      <c r="G76" s="348">
        <v>45.503</v>
      </c>
      <c r="H76" s="349">
        <v>0</v>
      </c>
      <c r="I76" s="350">
        <v>-1</v>
      </c>
    </row>
    <row r="77" spans="2:9" ht="18" customHeight="1" x14ac:dyDescent="0.25">
      <c r="B77" s="907"/>
      <c r="C77" s="347" t="s">
        <v>234</v>
      </c>
      <c r="D77" s="348">
        <v>2.2602399999999996</v>
      </c>
      <c r="E77" s="348">
        <v>23.038</v>
      </c>
      <c r="F77" s="348">
        <v>0</v>
      </c>
      <c r="G77" s="348">
        <v>0</v>
      </c>
      <c r="H77" s="349">
        <v>0</v>
      </c>
      <c r="I77" s="350" t="s">
        <v>170</v>
      </c>
    </row>
    <row r="78" spans="2:9" ht="18" customHeight="1" x14ac:dyDescent="0.25">
      <c r="B78" s="907"/>
      <c r="C78" s="347" t="s">
        <v>351</v>
      </c>
      <c r="D78" s="348">
        <v>3.7232999999999996</v>
      </c>
      <c r="E78" s="348">
        <v>0</v>
      </c>
      <c r="F78" s="348">
        <v>8.673</v>
      </c>
      <c r="G78" s="348">
        <v>0</v>
      </c>
      <c r="H78" s="349">
        <v>0</v>
      </c>
      <c r="I78" s="350" t="s">
        <v>170</v>
      </c>
    </row>
    <row r="79" spans="2:9" ht="18" customHeight="1" x14ac:dyDescent="0.25">
      <c r="B79" s="907"/>
      <c r="C79" s="347" t="s">
        <v>232</v>
      </c>
      <c r="D79" s="348">
        <v>0</v>
      </c>
      <c r="E79" s="348">
        <v>4.5999999999999996</v>
      </c>
      <c r="F79" s="348">
        <v>0</v>
      </c>
      <c r="G79" s="348">
        <v>0</v>
      </c>
      <c r="H79" s="349">
        <v>0</v>
      </c>
      <c r="I79" s="350" t="s">
        <v>170</v>
      </c>
    </row>
    <row r="80" spans="2:9" ht="18" customHeight="1" x14ac:dyDescent="0.25">
      <c r="B80" s="908"/>
      <c r="C80" s="351" t="s">
        <v>235</v>
      </c>
      <c r="D80" s="352">
        <v>5766.1079799999998</v>
      </c>
      <c r="E80" s="352">
        <v>4437.5077599999995</v>
      </c>
      <c r="F80" s="352">
        <v>3719.0846000000001</v>
      </c>
      <c r="G80" s="352">
        <v>7647.2165300000006</v>
      </c>
      <c r="H80" s="352">
        <v>5174.122589999999</v>
      </c>
      <c r="I80" s="353">
        <v>-0.32339792266873357</v>
      </c>
    </row>
    <row r="81" spans="2:9" ht="18" customHeight="1" x14ac:dyDescent="0.25">
      <c r="B81" s="906" t="s">
        <v>162</v>
      </c>
      <c r="C81" s="347" t="s">
        <v>238</v>
      </c>
      <c r="D81" s="348">
        <v>27986.528119999999</v>
      </c>
      <c r="E81" s="348">
        <v>15130.913589999996</v>
      </c>
      <c r="F81" s="348">
        <v>243006.46292999998</v>
      </c>
      <c r="G81" s="348">
        <v>535470.10414000007</v>
      </c>
      <c r="H81" s="349">
        <v>256623.00785000002</v>
      </c>
      <c r="I81" s="350">
        <v>-0.52075194139520953</v>
      </c>
    </row>
    <row r="82" spans="2:9" ht="18" customHeight="1" x14ac:dyDescent="0.25">
      <c r="B82" s="907"/>
      <c r="C82" s="347" t="s">
        <v>236</v>
      </c>
      <c r="D82" s="348">
        <v>18.175000000000001</v>
      </c>
      <c r="E82" s="348">
        <v>75335.944000000003</v>
      </c>
      <c r="F82" s="348">
        <v>132861.86256000001</v>
      </c>
      <c r="G82" s="348">
        <v>219630.82720999999</v>
      </c>
      <c r="H82" s="349">
        <v>227913.16899999999</v>
      </c>
      <c r="I82" s="350">
        <v>3.7710288192289276E-2</v>
      </c>
    </row>
    <row r="83" spans="2:9" ht="18" customHeight="1" x14ac:dyDescent="0.25">
      <c r="B83" s="907"/>
      <c r="C83" s="347" t="s">
        <v>352</v>
      </c>
      <c r="D83" s="348">
        <v>116</v>
      </c>
      <c r="E83" s="348">
        <v>0</v>
      </c>
      <c r="F83" s="348">
        <v>33150.175539999997</v>
      </c>
      <c r="G83" s="348">
        <v>120883.647</v>
      </c>
      <c r="H83" s="349">
        <v>44708.506999999998</v>
      </c>
      <c r="I83" s="350">
        <v>-0.63015256315024981</v>
      </c>
    </row>
    <row r="84" spans="2:9" ht="18" customHeight="1" x14ac:dyDescent="0.25">
      <c r="B84" s="907"/>
      <c r="C84" s="347" t="s">
        <v>237</v>
      </c>
      <c r="D84" s="348">
        <v>426.38</v>
      </c>
      <c r="E84" s="348">
        <v>765.24300000000005</v>
      </c>
      <c r="F84" s="348">
        <v>900.71900000000005</v>
      </c>
      <c r="G84" s="348">
        <v>4192.0931300000002</v>
      </c>
      <c r="H84" s="349">
        <v>821.18164999999988</v>
      </c>
      <c r="I84" s="350">
        <v>-0.80411178269791928</v>
      </c>
    </row>
    <row r="85" spans="2:9" ht="18" customHeight="1" x14ac:dyDescent="0.25">
      <c r="B85" s="907"/>
      <c r="C85" s="347" t="s">
        <v>466</v>
      </c>
      <c r="D85" s="348">
        <v>0</v>
      </c>
      <c r="E85" s="348">
        <v>0</v>
      </c>
      <c r="F85" s="348">
        <v>0</v>
      </c>
      <c r="G85" s="348">
        <v>0</v>
      </c>
      <c r="H85" s="349">
        <v>291.18</v>
      </c>
      <c r="I85" s="350" t="s">
        <v>170</v>
      </c>
    </row>
    <row r="86" spans="2:9" ht="18" customHeight="1" x14ac:dyDescent="0.25">
      <c r="B86" s="907"/>
      <c r="C86" s="347" t="s">
        <v>241</v>
      </c>
      <c r="D86" s="348">
        <v>371.18</v>
      </c>
      <c r="E86" s="348">
        <v>464.15111999999999</v>
      </c>
      <c r="F86" s="348">
        <v>1.2</v>
      </c>
      <c r="G86" s="348">
        <v>0</v>
      </c>
      <c r="H86" s="349">
        <v>57.88</v>
      </c>
      <c r="I86" s="350" t="s">
        <v>170</v>
      </c>
    </row>
    <row r="87" spans="2:9" ht="18" customHeight="1" x14ac:dyDescent="0.25">
      <c r="B87" s="907"/>
      <c r="C87" s="347" t="s">
        <v>240</v>
      </c>
      <c r="D87" s="348">
        <v>0</v>
      </c>
      <c r="E87" s="348">
        <v>77.62</v>
      </c>
      <c r="F87" s="348">
        <v>190.68700000000001</v>
      </c>
      <c r="G87" s="348">
        <v>1.835</v>
      </c>
      <c r="H87" s="349">
        <v>57.1</v>
      </c>
      <c r="I87" s="350">
        <v>30.117166212534062</v>
      </c>
    </row>
    <row r="88" spans="2:9" ht="18" customHeight="1" x14ac:dyDescent="0.25">
      <c r="B88" s="907"/>
      <c r="C88" s="347" t="s">
        <v>688</v>
      </c>
      <c r="D88" s="348">
        <v>0</v>
      </c>
      <c r="E88" s="348">
        <v>0</v>
      </c>
      <c r="F88" s="348">
        <v>0</v>
      </c>
      <c r="G88" s="348">
        <v>228.47747000000001</v>
      </c>
      <c r="H88" s="349">
        <v>0</v>
      </c>
      <c r="I88" s="350">
        <v>-1</v>
      </c>
    </row>
    <row r="89" spans="2:9" ht="18" customHeight="1" x14ac:dyDescent="0.25">
      <c r="B89" s="907"/>
      <c r="C89" s="347" t="s">
        <v>239</v>
      </c>
      <c r="D89" s="348">
        <v>69</v>
      </c>
      <c r="E89" s="348">
        <v>0</v>
      </c>
      <c r="F89" s="348">
        <v>14.5</v>
      </c>
      <c r="G89" s="348">
        <v>0</v>
      </c>
      <c r="H89" s="349">
        <v>0</v>
      </c>
      <c r="I89" s="350" t="s">
        <v>170</v>
      </c>
    </row>
    <row r="90" spans="2:9" ht="18" customHeight="1" x14ac:dyDescent="0.25">
      <c r="B90" s="907"/>
      <c r="C90" s="347" t="s">
        <v>353</v>
      </c>
      <c r="D90" s="348">
        <v>0</v>
      </c>
      <c r="E90" s="348">
        <v>0</v>
      </c>
      <c r="F90" s="348">
        <v>5.8650000000000002</v>
      </c>
      <c r="G90" s="348">
        <v>0</v>
      </c>
      <c r="H90" s="349">
        <v>0</v>
      </c>
      <c r="I90" s="350" t="s">
        <v>170</v>
      </c>
    </row>
    <row r="91" spans="2:9" ht="18" customHeight="1" x14ac:dyDescent="0.25">
      <c r="B91" s="907"/>
      <c r="C91" s="347" t="s">
        <v>242</v>
      </c>
      <c r="D91" s="348">
        <v>1.9156399999999998</v>
      </c>
      <c r="E91" s="348">
        <v>0.54430000000000001</v>
      </c>
      <c r="F91" s="348">
        <v>0</v>
      </c>
      <c r="G91" s="348">
        <v>0.21557000000000001</v>
      </c>
      <c r="H91" s="349">
        <v>1.92005</v>
      </c>
      <c r="I91" s="350">
        <v>7.9068516027276523</v>
      </c>
    </row>
    <row r="92" spans="2:9" ht="18" customHeight="1" x14ac:dyDescent="0.25">
      <c r="B92" s="908"/>
      <c r="C92" s="351" t="s">
        <v>243</v>
      </c>
      <c r="D92" s="352">
        <v>28989.178759999999</v>
      </c>
      <c r="E92" s="352">
        <v>91774.416009999986</v>
      </c>
      <c r="F92" s="352">
        <v>410131.66302999988</v>
      </c>
      <c r="G92" s="352">
        <v>880407.19952000014</v>
      </c>
      <c r="H92" s="352">
        <v>530473.94555000006</v>
      </c>
      <c r="I92" s="353">
        <v>-0.3974675061276014</v>
      </c>
    </row>
    <row r="93" spans="2:9" ht="18" customHeight="1" x14ac:dyDescent="0.25">
      <c r="B93" s="913" t="s">
        <v>163</v>
      </c>
      <c r="C93" s="347" t="s">
        <v>34</v>
      </c>
      <c r="D93" s="348">
        <v>65.971229999999991</v>
      </c>
      <c r="E93" s="348">
        <v>345.96989000000002</v>
      </c>
      <c r="F93" s="348">
        <v>35.131749999999997</v>
      </c>
      <c r="G93" s="348">
        <v>21.978690000000004</v>
      </c>
      <c r="H93" s="349">
        <v>45.131699999999995</v>
      </c>
      <c r="I93" s="350">
        <v>1.0534299359970949</v>
      </c>
    </row>
    <row r="94" spans="2:9" ht="18" customHeight="1" x14ac:dyDescent="0.25">
      <c r="B94" s="913"/>
      <c r="C94" s="347" t="s">
        <v>244</v>
      </c>
      <c r="D94" s="348">
        <v>3240916.4631599919</v>
      </c>
      <c r="E94" s="348">
        <v>3729204.2848700089</v>
      </c>
      <c r="F94" s="348">
        <v>5626186.4140199926</v>
      </c>
      <c r="G94" s="348">
        <v>4289398.6074800044</v>
      </c>
      <c r="H94" s="349">
        <v>1982375.3591100008</v>
      </c>
      <c r="I94" s="350">
        <v>-0.53784305434960866</v>
      </c>
    </row>
    <row r="95" spans="2:9" ht="18" customHeight="1" x14ac:dyDescent="0.25">
      <c r="B95" s="914" t="s">
        <v>294</v>
      </c>
      <c r="C95" s="914"/>
      <c r="D95" s="355">
        <v>56814041.724009953</v>
      </c>
      <c r="E95" s="355">
        <v>60742344.711379945</v>
      </c>
      <c r="F95" s="355">
        <v>65879583.14606005</v>
      </c>
      <c r="G95" s="355">
        <v>63177484.372369997</v>
      </c>
      <c r="H95" s="355">
        <v>59182220.46754007</v>
      </c>
      <c r="I95" s="356">
        <v>-6.3238730451527947E-2</v>
      </c>
    </row>
    <row r="96" spans="2:9" ht="18" customHeight="1" x14ac:dyDescent="0.25">
      <c r="B96" s="915" t="s">
        <v>689</v>
      </c>
      <c r="C96" s="915"/>
      <c r="D96" s="915"/>
      <c r="E96" s="915"/>
      <c r="F96" s="915"/>
      <c r="G96" s="915"/>
      <c r="H96" s="915"/>
      <c r="I96" s="915"/>
    </row>
    <row r="97" spans="2:9" ht="18" customHeight="1" x14ac:dyDescent="0.25">
      <c r="B97" s="912" t="s">
        <v>690</v>
      </c>
      <c r="C97" s="912"/>
      <c r="D97" s="912"/>
      <c r="E97" s="912"/>
      <c r="F97" s="912"/>
      <c r="G97" s="912"/>
      <c r="H97" s="912"/>
      <c r="I97" s="912"/>
    </row>
    <row r="98" spans="2:9" ht="18" customHeight="1" x14ac:dyDescent="0.25">
      <c r="B98" s="857" t="s">
        <v>618</v>
      </c>
      <c r="C98" s="857"/>
      <c r="D98" s="857"/>
      <c r="E98" s="857"/>
      <c r="F98" s="857"/>
      <c r="G98" s="857"/>
      <c r="H98" s="857"/>
      <c r="I98" s="857"/>
    </row>
    <row r="99" spans="2:9" ht="18" customHeight="1" x14ac:dyDescent="0.25">
      <c r="B99" s="357"/>
      <c r="C99" s="357"/>
      <c r="D99" s="357"/>
      <c r="E99" s="357"/>
      <c r="F99" s="357"/>
      <c r="G99" s="357"/>
      <c r="H99" s="357"/>
      <c r="I99" s="357"/>
    </row>
    <row r="102" spans="2:9" ht="18" customHeight="1" x14ac:dyDescent="0.25">
      <c r="B102" s="337"/>
      <c r="C102" s="337"/>
      <c r="D102" s="358"/>
      <c r="E102" s="358"/>
      <c r="F102" s="359"/>
      <c r="G102" s="358"/>
      <c r="H102" s="358"/>
      <c r="I102" s="337"/>
    </row>
    <row r="103" spans="2:9" ht="18" customHeight="1" x14ac:dyDescent="0.25">
      <c r="B103" s="337"/>
      <c r="C103" s="337"/>
      <c r="D103" s="358"/>
      <c r="E103" s="358"/>
      <c r="F103" s="359"/>
      <c r="G103" s="358"/>
      <c r="H103" s="358"/>
      <c r="I103" s="337"/>
    </row>
    <row r="104" spans="2:9" ht="18" customHeight="1" x14ac:dyDescent="0.25">
      <c r="B104" s="337"/>
      <c r="C104" s="360"/>
      <c r="D104" s="360"/>
      <c r="E104" s="360"/>
      <c r="F104" s="360"/>
      <c r="G104" s="360"/>
      <c r="H104" s="360"/>
      <c r="I104" s="360"/>
    </row>
    <row r="105" spans="2:9" ht="18" customHeight="1" x14ac:dyDescent="0.25">
      <c r="B105" s="361"/>
      <c r="C105" s="362"/>
      <c r="D105" s="363"/>
      <c r="E105" s="363"/>
      <c r="F105" s="363"/>
      <c r="G105" s="363"/>
      <c r="H105" s="363"/>
      <c r="I105" s="364"/>
    </row>
    <row r="106" spans="2:9" ht="18" customHeight="1" x14ac:dyDescent="0.25">
      <c r="B106" s="361"/>
      <c r="C106" s="362"/>
      <c r="D106" s="363"/>
      <c r="E106" s="363"/>
      <c r="F106" s="363"/>
      <c r="G106" s="363"/>
      <c r="H106" s="363"/>
      <c r="I106" s="364"/>
    </row>
    <row r="107" spans="2:9" ht="18" customHeight="1" x14ac:dyDescent="0.25">
      <c r="B107" s="361"/>
      <c r="C107" s="362"/>
      <c r="D107" s="363"/>
      <c r="E107" s="363"/>
      <c r="F107" s="363"/>
      <c r="G107" s="363"/>
      <c r="H107" s="363"/>
      <c r="I107" s="364"/>
    </row>
    <row r="108" spans="2:9" ht="18" customHeight="1" x14ac:dyDescent="0.25">
      <c r="B108" s="361"/>
      <c r="C108" s="365"/>
      <c r="D108" s="366"/>
      <c r="E108" s="366"/>
      <c r="F108" s="366"/>
      <c r="G108" s="366"/>
      <c r="H108" s="366"/>
      <c r="I108" s="367"/>
    </row>
    <row r="109" spans="2:9" ht="18" customHeight="1" x14ac:dyDescent="0.25">
      <c r="B109" s="365"/>
      <c r="C109" s="362"/>
      <c r="D109" s="363"/>
      <c r="E109" s="363"/>
      <c r="F109" s="363"/>
      <c r="G109" s="363"/>
      <c r="H109" s="363"/>
      <c r="I109" s="364"/>
    </row>
    <row r="110" spans="2:9" ht="18" customHeight="1" x14ac:dyDescent="0.25">
      <c r="B110" s="365"/>
      <c r="C110" s="362"/>
      <c r="D110" s="363"/>
      <c r="E110" s="363"/>
      <c r="F110" s="363"/>
      <c r="G110" s="363"/>
      <c r="H110" s="363"/>
      <c r="I110" s="364"/>
    </row>
    <row r="111" spans="2:9" ht="18" customHeight="1" x14ac:dyDescent="0.25">
      <c r="B111" s="365"/>
      <c r="C111" s="365"/>
      <c r="D111" s="366"/>
      <c r="E111" s="366"/>
      <c r="F111" s="366"/>
      <c r="G111" s="366"/>
      <c r="H111" s="366"/>
      <c r="I111" s="367"/>
    </row>
    <row r="112" spans="2:9" ht="18" customHeight="1" x14ac:dyDescent="0.25">
      <c r="B112" s="365"/>
      <c r="C112" s="362"/>
      <c r="D112" s="363"/>
      <c r="E112" s="363"/>
      <c r="F112" s="363"/>
      <c r="G112" s="363"/>
      <c r="H112" s="363"/>
      <c r="I112" s="364"/>
    </row>
    <row r="113" spans="2:9" ht="18" customHeight="1" x14ac:dyDescent="0.25">
      <c r="B113" s="365"/>
      <c r="C113" s="362"/>
      <c r="D113" s="363"/>
      <c r="E113" s="363"/>
      <c r="F113" s="363"/>
      <c r="G113" s="363"/>
      <c r="H113" s="363"/>
      <c r="I113" s="364"/>
    </row>
    <row r="114" spans="2:9" ht="18" customHeight="1" x14ac:dyDescent="0.25">
      <c r="B114" s="365"/>
      <c r="C114" s="362"/>
      <c r="D114" s="363"/>
      <c r="E114" s="363"/>
      <c r="F114" s="363"/>
      <c r="G114" s="363"/>
      <c r="H114" s="363"/>
      <c r="I114" s="364"/>
    </row>
    <row r="115" spans="2:9" ht="18" customHeight="1" x14ac:dyDescent="0.25">
      <c r="B115" s="365"/>
      <c r="C115" s="362"/>
      <c r="D115" s="363"/>
      <c r="E115" s="363"/>
      <c r="F115" s="363"/>
      <c r="G115" s="363"/>
      <c r="H115" s="363"/>
      <c r="I115" s="364"/>
    </row>
    <row r="116" spans="2:9" ht="18" customHeight="1" x14ac:dyDescent="0.25">
      <c r="B116" s="365"/>
      <c r="C116" s="362"/>
      <c r="D116" s="363"/>
      <c r="E116" s="363"/>
      <c r="F116" s="363"/>
      <c r="G116" s="363"/>
      <c r="H116" s="363"/>
      <c r="I116" s="364"/>
    </row>
    <row r="117" spans="2:9" ht="18" customHeight="1" x14ac:dyDescent="0.25">
      <c r="B117" s="365"/>
      <c r="C117" s="362"/>
      <c r="D117" s="363"/>
      <c r="E117" s="363"/>
      <c r="F117" s="363"/>
      <c r="G117" s="363"/>
      <c r="H117" s="363"/>
      <c r="I117" s="364"/>
    </row>
    <row r="118" spans="2:9" ht="18" customHeight="1" x14ac:dyDescent="0.25">
      <c r="B118" s="365"/>
      <c r="C118" s="362"/>
      <c r="D118" s="363"/>
      <c r="E118" s="363"/>
      <c r="F118" s="363"/>
      <c r="G118" s="363"/>
      <c r="H118" s="363"/>
      <c r="I118" s="364"/>
    </row>
    <row r="119" spans="2:9" ht="18" customHeight="1" x14ac:dyDescent="0.25">
      <c r="B119" s="365"/>
      <c r="C119" s="362"/>
      <c r="D119" s="363"/>
      <c r="E119" s="363"/>
      <c r="F119" s="363"/>
      <c r="G119" s="363"/>
      <c r="H119" s="363"/>
      <c r="I119" s="364"/>
    </row>
    <row r="120" spans="2:9" ht="18" customHeight="1" x14ac:dyDescent="0.25">
      <c r="B120" s="365"/>
      <c r="C120" s="362"/>
      <c r="D120" s="363"/>
      <c r="E120" s="363"/>
      <c r="F120" s="363"/>
      <c r="G120" s="363"/>
      <c r="H120" s="363"/>
      <c r="I120" s="364"/>
    </row>
    <row r="121" spans="2:9" ht="18" customHeight="1" x14ac:dyDescent="0.25">
      <c r="B121" s="365"/>
      <c r="C121" s="365"/>
      <c r="D121" s="366"/>
      <c r="E121" s="366"/>
      <c r="F121" s="366"/>
      <c r="G121" s="366"/>
      <c r="H121" s="366"/>
      <c r="I121" s="367"/>
    </row>
    <row r="122" spans="2:9" ht="18" customHeight="1" x14ac:dyDescent="0.25">
      <c r="B122" s="365"/>
      <c r="C122" s="362"/>
      <c r="D122" s="363"/>
      <c r="E122" s="363"/>
      <c r="F122" s="363"/>
      <c r="G122" s="363"/>
      <c r="H122" s="363"/>
      <c r="I122" s="364"/>
    </row>
    <row r="123" spans="2:9" ht="18" customHeight="1" x14ac:dyDescent="0.25">
      <c r="B123" s="365"/>
      <c r="C123" s="362"/>
      <c r="D123" s="363"/>
      <c r="E123" s="363"/>
      <c r="F123" s="363"/>
      <c r="G123" s="363"/>
      <c r="H123" s="363"/>
      <c r="I123" s="364"/>
    </row>
    <row r="124" spans="2:9" ht="18" customHeight="1" x14ac:dyDescent="0.25">
      <c r="B124" s="368"/>
      <c r="C124" s="368"/>
      <c r="D124" s="369"/>
      <c r="E124" s="369"/>
      <c r="F124" s="369"/>
      <c r="G124" s="369"/>
      <c r="H124" s="369"/>
      <c r="I124" s="370"/>
    </row>
    <row r="125" spans="2:9" ht="18" customHeight="1" x14ac:dyDescent="0.25">
      <c r="B125" s="371"/>
      <c r="C125" s="371"/>
      <c r="D125" s="371"/>
      <c r="E125" s="371"/>
      <c r="F125" s="371"/>
      <c r="G125" s="371"/>
      <c r="H125" s="371"/>
      <c r="I125" s="371"/>
    </row>
    <row r="126" spans="2:9" ht="18" customHeight="1" x14ac:dyDescent="0.25">
      <c r="B126" s="371"/>
      <c r="C126" s="371"/>
      <c r="D126" s="371"/>
      <c r="E126" s="371"/>
      <c r="F126" s="371"/>
      <c r="G126" s="371"/>
      <c r="H126" s="371"/>
      <c r="I126" s="371"/>
    </row>
  </sheetData>
  <mergeCells count="19">
    <mergeCell ref="B97:I97"/>
    <mergeCell ref="B98:I98"/>
    <mergeCell ref="B72:B80"/>
    <mergeCell ref="B81:B92"/>
    <mergeCell ref="B93:B94"/>
    <mergeCell ref="B95:C95"/>
    <mergeCell ref="B96:I96"/>
    <mergeCell ref="B61:B63"/>
    <mergeCell ref="B64:B71"/>
    <mergeCell ref="B6:B10"/>
    <mergeCell ref="B11:B17"/>
    <mergeCell ref="B18:B30"/>
    <mergeCell ref="B31:B35"/>
    <mergeCell ref="B36:B38"/>
    <mergeCell ref="B58:B60"/>
    <mergeCell ref="B39:B44"/>
    <mergeCell ref="B45:B46"/>
    <mergeCell ref="B47:B48"/>
    <mergeCell ref="B49:B57"/>
  </mergeCells>
  <pageMargins left="0.7" right="0.7" top="0.75" bottom="0.75" header="0.3" footer="0.3"/>
  <pageSetup paperSize="183" scale="7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L18"/>
  <sheetViews>
    <sheetView workbookViewId="0">
      <selection activeCell="C18" sqref="C18"/>
    </sheetView>
  </sheetViews>
  <sheetFormatPr baseColWidth="10" defaultRowHeight="12.75" x14ac:dyDescent="0.2"/>
  <cols>
    <col min="1" max="1" width="3.7109375" style="289" customWidth="1"/>
    <col min="2" max="2" width="26.28515625" style="372" customWidth="1"/>
    <col min="3" max="12" width="11.42578125" style="372"/>
    <col min="13" max="16384" width="11.42578125" style="289"/>
  </cols>
  <sheetData>
    <row r="2" spans="2:12" ht="15" x14ac:dyDescent="0.2">
      <c r="B2" s="920" t="s">
        <v>691</v>
      </c>
      <c r="C2" s="920"/>
      <c r="D2" s="920"/>
      <c r="E2" s="920"/>
      <c r="F2" s="920"/>
      <c r="G2" s="920"/>
      <c r="H2" s="920"/>
      <c r="I2" s="920"/>
      <c r="J2" s="920"/>
    </row>
    <row r="3" spans="2:12" ht="15" x14ac:dyDescent="0.2">
      <c r="B3" s="373" t="s">
        <v>692</v>
      </c>
      <c r="C3" s="374"/>
      <c r="D3" s="374"/>
      <c r="E3" s="374"/>
      <c r="F3" s="374"/>
      <c r="G3" s="374"/>
      <c r="H3" s="374"/>
      <c r="I3" s="374"/>
      <c r="J3" s="374"/>
    </row>
    <row r="4" spans="2:12" x14ac:dyDescent="0.2">
      <c r="K4" s="375"/>
      <c r="L4" s="375"/>
    </row>
    <row r="5" spans="2:12" x14ac:dyDescent="0.2">
      <c r="B5" s="919" t="s">
        <v>693</v>
      </c>
      <c r="C5" s="919">
        <v>2016</v>
      </c>
      <c r="D5" s="919"/>
      <c r="E5" s="919">
        <v>2017</v>
      </c>
      <c r="F5" s="919"/>
      <c r="G5" s="919">
        <v>2018</v>
      </c>
      <c r="H5" s="919"/>
      <c r="I5" s="919">
        <v>2019</v>
      </c>
      <c r="J5" s="919"/>
      <c r="K5" s="919">
        <v>2020</v>
      </c>
      <c r="L5" s="919"/>
    </row>
    <row r="6" spans="2:12" x14ac:dyDescent="0.2">
      <c r="B6" s="919"/>
      <c r="C6" s="376" t="s">
        <v>694</v>
      </c>
      <c r="D6" s="376" t="s">
        <v>356</v>
      </c>
      <c r="E6" s="376" t="s">
        <v>694</v>
      </c>
      <c r="F6" s="376" t="s">
        <v>356</v>
      </c>
      <c r="G6" s="376" t="s">
        <v>694</v>
      </c>
      <c r="H6" s="376" t="s">
        <v>356</v>
      </c>
      <c r="I6" s="376" t="s">
        <v>694</v>
      </c>
      <c r="J6" s="376" t="s">
        <v>356</v>
      </c>
      <c r="K6" s="376" t="s">
        <v>694</v>
      </c>
      <c r="L6" s="376" t="s">
        <v>356</v>
      </c>
    </row>
    <row r="7" spans="2:12" x14ac:dyDescent="0.2">
      <c r="B7" s="377" t="s">
        <v>695</v>
      </c>
      <c r="C7" s="378">
        <v>11249.810651200061</v>
      </c>
      <c r="D7" s="379">
        <v>4.4911682581311028E-2</v>
      </c>
      <c r="E7" s="378">
        <v>12702.421709230188</v>
      </c>
      <c r="F7" s="379">
        <v>4.5884742185532262E-2</v>
      </c>
      <c r="G7" s="378">
        <v>14617.517095680116</v>
      </c>
      <c r="H7" s="379">
        <v>4.8934219184290417E-2</v>
      </c>
      <c r="I7" s="378">
        <v>13572.989566339878</v>
      </c>
      <c r="J7" s="379">
        <v>4.8058635808630644E-2</v>
      </c>
      <c r="K7" s="380">
        <v>11911.740365050002</v>
      </c>
      <c r="L7" s="381">
        <v>4.7909766597916861E-2</v>
      </c>
    </row>
    <row r="8" spans="2:12" x14ac:dyDescent="0.2">
      <c r="B8" s="377" t="s">
        <v>696</v>
      </c>
      <c r="C8" s="378">
        <v>31594.281515407369</v>
      </c>
      <c r="D8" s="382">
        <v>0.126</v>
      </c>
      <c r="E8" s="378">
        <v>34661</v>
      </c>
      <c r="F8" s="382">
        <v>0.12520298519066222</v>
      </c>
      <c r="G8" s="378">
        <v>38958.298565665224</v>
      </c>
      <c r="H8" s="382">
        <v>0.13041844990368998</v>
      </c>
      <c r="I8" s="378">
        <v>35640.995583302181</v>
      </c>
      <c r="J8" s="382">
        <v>0.1261960468048032</v>
      </c>
      <c r="K8" s="380">
        <v>28863.357461311363</v>
      </c>
      <c r="L8" s="383">
        <v>0.11609023340208315</v>
      </c>
    </row>
    <row r="9" spans="2:12" x14ac:dyDescent="0.2">
      <c r="B9" s="384" t="s">
        <v>697</v>
      </c>
      <c r="C9" s="385">
        <v>42844.092166607428</v>
      </c>
      <c r="D9" s="386">
        <v>0.17104290263461858</v>
      </c>
      <c r="E9" s="385">
        <v>47362.769384622603</v>
      </c>
      <c r="F9" s="386">
        <v>0.17108772737619449</v>
      </c>
      <c r="G9" s="385">
        <v>53575.815661345339</v>
      </c>
      <c r="H9" s="386">
        <v>0.17935266908798039</v>
      </c>
      <c r="I9" s="385">
        <v>49213.98514964206</v>
      </c>
      <c r="J9" s="386">
        <v>0.17425468261343385</v>
      </c>
      <c r="K9" s="385">
        <v>40775.097826361365</v>
      </c>
      <c r="L9" s="386">
        <v>0.16400000000000001</v>
      </c>
    </row>
    <row r="10" spans="2:12" x14ac:dyDescent="0.2">
      <c r="B10" s="918" t="s">
        <v>698</v>
      </c>
      <c r="C10" s="918"/>
      <c r="D10" s="918"/>
      <c r="E10" s="918"/>
      <c r="F10" s="918"/>
      <c r="G10" s="918"/>
      <c r="H10" s="918"/>
      <c r="I10" s="918"/>
      <c r="J10" s="918"/>
      <c r="K10" s="918"/>
      <c r="L10" s="918"/>
    </row>
    <row r="11" spans="2:12" x14ac:dyDescent="0.2">
      <c r="B11" s="916" t="s">
        <v>699</v>
      </c>
      <c r="C11" s="916"/>
      <c r="D11" s="916"/>
      <c r="E11" s="916"/>
      <c r="F11" s="916"/>
      <c r="G11" s="916"/>
      <c r="H11" s="916"/>
      <c r="I11" s="916"/>
      <c r="J11" s="916"/>
      <c r="K11" s="916"/>
      <c r="L11" s="916"/>
    </row>
    <row r="12" spans="2:12" ht="18" customHeight="1" x14ac:dyDescent="0.2">
      <c r="B12" s="917" t="s">
        <v>700</v>
      </c>
      <c r="C12" s="917"/>
      <c r="D12" s="917"/>
      <c r="E12" s="917"/>
      <c r="F12" s="917"/>
      <c r="G12" s="917"/>
      <c r="H12" s="917"/>
      <c r="I12" s="917"/>
      <c r="J12" s="917"/>
      <c r="K12" s="917"/>
      <c r="L12" s="917"/>
    </row>
    <row r="13" spans="2:12" x14ac:dyDescent="0.2">
      <c r="B13" s="387" t="s">
        <v>701</v>
      </c>
      <c r="C13" s="387"/>
      <c r="D13" s="387"/>
      <c r="E13" s="387"/>
      <c r="F13" s="387"/>
      <c r="G13" s="387"/>
      <c r="H13" s="387"/>
      <c r="I13" s="387"/>
      <c r="J13" s="387"/>
      <c r="K13" s="387"/>
      <c r="L13" s="387"/>
    </row>
    <row r="14" spans="2:12" x14ac:dyDescent="0.2">
      <c r="B14" s="388"/>
      <c r="C14" s="388"/>
      <c r="D14" s="388"/>
      <c r="E14" s="388"/>
      <c r="F14" s="388"/>
      <c r="G14" s="388"/>
      <c r="H14" s="388"/>
      <c r="I14" s="388"/>
      <c r="J14" s="388"/>
      <c r="K14" s="388"/>
      <c r="L14" s="388"/>
    </row>
    <row r="18" spans="3:7" x14ac:dyDescent="0.2">
      <c r="C18" s="389"/>
      <c r="D18" s="389"/>
      <c r="E18" s="389"/>
      <c r="F18" s="389"/>
      <c r="G18" s="389"/>
    </row>
  </sheetData>
  <mergeCells count="10">
    <mergeCell ref="B11:L11"/>
    <mergeCell ref="B12:L12"/>
    <mergeCell ref="B10:L10"/>
    <mergeCell ref="K5:L5"/>
    <mergeCell ref="B2:J2"/>
    <mergeCell ref="B5:B6"/>
    <mergeCell ref="C5:D5"/>
    <mergeCell ref="E5:F5"/>
    <mergeCell ref="G5:H5"/>
    <mergeCell ref="I5:J5"/>
  </mergeCells>
  <pageMargins left="0.7" right="0.7" top="0.75" bottom="0.75" header="0.3" footer="0.3"/>
  <pageSetup paperSize="1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44"/>
  <sheetViews>
    <sheetView zoomScaleNormal="100" workbookViewId="0">
      <selection activeCell="F23" sqref="F23"/>
    </sheetView>
  </sheetViews>
  <sheetFormatPr baseColWidth="10" defaultColWidth="11.42578125" defaultRowHeight="12.75" customHeight="1" x14ac:dyDescent="0.2"/>
  <cols>
    <col min="1" max="1" width="3.7109375" style="390" customWidth="1"/>
    <col min="2" max="2" width="40.5703125" style="390" customWidth="1"/>
    <col min="3" max="7" width="8.140625" style="390" bestFit="1" customWidth="1"/>
    <col min="8" max="8" width="11.140625" style="390" bestFit="1" customWidth="1"/>
    <col min="9" max="9" width="9.7109375" style="390" bestFit="1" customWidth="1"/>
    <col min="10" max="16384" width="11.42578125" style="390"/>
  </cols>
  <sheetData>
    <row r="1" spans="2:9" ht="12.75" customHeight="1" x14ac:dyDescent="0.2">
      <c r="B1" s="393"/>
      <c r="C1" s="393"/>
    </row>
    <row r="2" spans="2:9" ht="12.75" customHeight="1" x14ac:dyDescent="0.25">
      <c r="B2" s="342" t="s">
        <v>702</v>
      </c>
      <c r="C2" s="343"/>
      <c r="D2" s="343"/>
      <c r="E2" s="343"/>
      <c r="F2" s="343"/>
      <c r="G2" s="343"/>
      <c r="H2" s="343"/>
      <c r="I2" s="343"/>
    </row>
    <row r="3" spans="2:9" x14ac:dyDescent="0.2">
      <c r="B3" s="343" t="s">
        <v>703</v>
      </c>
      <c r="C3" s="343"/>
      <c r="D3" s="343"/>
      <c r="E3" s="343"/>
      <c r="F3" s="343"/>
      <c r="G3" s="343"/>
      <c r="H3" s="343"/>
      <c r="I3" s="343"/>
    </row>
    <row r="4" spans="2:9" x14ac:dyDescent="0.2">
      <c r="B4" s="343"/>
      <c r="C4" s="343"/>
      <c r="D4" s="343"/>
      <c r="E4" s="343"/>
      <c r="F4" s="343"/>
      <c r="G4" s="343"/>
      <c r="H4" s="343"/>
      <c r="I4" s="343"/>
    </row>
    <row r="5" spans="2:9" ht="22.5" x14ac:dyDescent="0.2">
      <c r="B5" s="394" t="s">
        <v>704</v>
      </c>
      <c r="C5" s="395">
        <v>2016</v>
      </c>
      <c r="D5" s="395">
        <v>2017</v>
      </c>
      <c r="E5" s="395">
        <v>2018</v>
      </c>
      <c r="F5" s="395">
        <v>2019</v>
      </c>
      <c r="G5" s="395">
        <v>2020</v>
      </c>
      <c r="H5" s="395" t="s">
        <v>572</v>
      </c>
      <c r="I5" s="395" t="s">
        <v>573</v>
      </c>
    </row>
    <row r="6" spans="2:9" ht="12.75" customHeight="1" x14ac:dyDescent="0.2">
      <c r="B6" s="396" t="s">
        <v>357</v>
      </c>
      <c r="C6" s="397">
        <v>429.78207102999727</v>
      </c>
      <c r="D6" s="397">
        <v>464.88038148000339</v>
      </c>
      <c r="E6" s="397">
        <v>514.32784642000411</v>
      </c>
      <c r="F6" s="397">
        <v>465.36662463998891</v>
      </c>
      <c r="G6" s="398">
        <v>423.50380138999981</v>
      </c>
      <c r="H6" s="399">
        <v>3.5553478199759445E-2</v>
      </c>
      <c r="I6" s="399">
        <v>-8.9956651451690406E-2</v>
      </c>
    </row>
    <row r="7" spans="2:9" ht="12.75" customHeight="1" x14ac:dyDescent="0.2">
      <c r="B7" s="396" t="s">
        <v>358</v>
      </c>
      <c r="C7" s="397">
        <v>9930.4317464800661</v>
      </c>
      <c r="D7" s="397">
        <v>11206.443354880186</v>
      </c>
      <c r="E7" s="397">
        <v>13001.415007550111</v>
      </c>
      <c r="F7" s="397">
        <v>12130.661049489889</v>
      </c>
      <c r="G7" s="398">
        <v>10328.490666320002</v>
      </c>
      <c r="H7" s="399">
        <v>0.86708493887464322</v>
      </c>
      <c r="I7" s="399">
        <v>-0.14856324612628347</v>
      </c>
    </row>
    <row r="8" spans="2:9" ht="12.75" customHeight="1" x14ac:dyDescent="0.2">
      <c r="B8" s="396" t="s">
        <v>359</v>
      </c>
      <c r="C8" s="397">
        <v>759.72015191000014</v>
      </c>
      <c r="D8" s="397">
        <v>893.2299456500001</v>
      </c>
      <c r="E8" s="397">
        <v>954.53265976999978</v>
      </c>
      <c r="F8" s="397">
        <v>820.05026893000002</v>
      </c>
      <c r="G8" s="398">
        <v>1012.3062482099998</v>
      </c>
      <c r="H8" s="399">
        <v>8.4983908076118525E-2</v>
      </c>
      <c r="I8" s="399">
        <v>0.23444413905364003</v>
      </c>
    </row>
    <row r="9" spans="2:9" ht="12.75" customHeight="1" x14ac:dyDescent="0.2">
      <c r="B9" s="396" t="s">
        <v>360</v>
      </c>
      <c r="C9" s="397">
        <v>37.415259450000001</v>
      </c>
      <c r="D9" s="397">
        <v>40.179727690000007</v>
      </c>
      <c r="E9" s="397">
        <v>43.53070138999999</v>
      </c>
      <c r="F9" s="397">
        <v>45.35448839</v>
      </c>
      <c r="G9" s="398">
        <v>60.388413920000012</v>
      </c>
      <c r="H9" s="399">
        <v>5.0696549848571618E-3</v>
      </c>
      <c r="I9" s="399">
        <v>0.33147602505675655</v>
      </c>
    </row>
    <row r="10" spans="2:9" ht="12.75" customHeight="1" x14ac:dyDescent="0.2">
      <c r="B10" s="396" t="s">
        <v>705</v>
      </c>
      <c r="C10" s="397">
        <v>92.461422329999877</v>
      </c>
      <c r="D10" s="397">
        <v>97.688299530000094</v>
      </c>
      <c r="E10" s="397">
        <v>103.71088055000014</v>
      </c>
      <c r="F10" s="397">
        <v>111.55713489</v>
      </c>
      <c r="G10" s="398">
        <v>87.051235210000101</v>
      </c>
      <c r="H10" s="399">
        <v>7.3080198646215781E-3</v>
      </c>
      <c r="I10" s="399">
        <v>-0.2196712895518852</v>
      </c>
    </row>
    <row r="11" spans="2:9" ht="12.75" customHeight="1" x14ac:dyDescent="0.2">
      <c r="B11" s="400" t="s">
        <v>706</v>
      </c>
      <c r="C11" s="401">
        <v>11249.810651200061</v>
      </c>
      <c r="D11" s="401">
        <v>12702.421709230188</v>
      </c>
      <c r="E11" s="401">
        <v>14617.517095680116</v>
      </c>
      <c r="F11" s="401">
        <v>13572.989566339878</v>
      </c>
      <c r="G11" s="401">
        <v>11911.740365050002</v>
      </c>
      <c r="H11" s="402">
        <v>1</v>
      </c>
      <c r="I11" s="402">
        <v>-0.12239375807152064</v>
      </c>
    </row>
    <row r="12" spans="2:9" ht="12.75" customHeight="1" x14ac:dyDescent="0.2">
      <c r="B12" s="873" t="s">
        <v>503</v>
      </c>
      <c r="C12" s="873"/>
      <c r="D12" s="873"/>
      <c r="E12" s="873"/>
      <c r="F12" s="873"/>
      <c r="G12" s="873"/>
      <c r="H12" s="873"/>
      <c r="I12" s="873"/>
    </row>
    <row r="13" spans="2:9" ht="12.75" customHeight="1" x14ac:dyDescent="0.2">
      <c r="B13" s="858" t="s">
        <v>707</v>
      </c>
      <c r="C13" s="858"/>
      <c r="D13" s="858"/>
      <c r="E13" s="858"/>
      <c r="F13" s="858"/>
      <c r="G13" s="858"/>
      <c r="H13" s="858"/>
      <c r="I13" s="858"/>
    </row>
    <row r="14" spans="2:9" ht="12.75" customHeight="1" x14ac:dyDescent="0.2">
      <c r="C14" s="403"/>
      <c r="D14" s="403"/>
      <c r="E14" s="403"/>
      <c r="F14" s="403"/>
      <c r="G14" s="403"/>
      <c r="I14" s="391"/>
    </row>
    <row r="15" spans="2:9" ht="12.75" customHeight="1" x14ac:dyDescent="0.2">
      <c r="I15" s="391"/>
    </row>
    <row r="16" spans="2:9" ht="12.75" customHeight="1" x14ac:dyDescent="0.2">
      <c r="D16" s="403"/>
    </row>
    <row r="18" spans="2:9" ht="12.75" customHeight="1" x14ac:dyDescent="0.2">
      <c r="B18" s="392"/>
      <c r="C18" s="392"/>
      <c r="D18" s="392"/>
      <c r="E18" s="392"/>
      <c r="F18" s="392"/>
      <c r="G18" s="392"/>
      <c r="H18" s="392"/>
      <c r="I18" s="392"/>
    </row>
    <row r="19" spans="2:9" ht="12.75" customHeight="1" x14ac:dyDescent="0.2">
      <c r="B19" s="392"/>
      <c r="C19" s="392"/>
      <c r="D19" s="392"/>
      <c r="E19" s="392"/>
      <c r="F19" s="392"/>
      <c r="G19" s="392"/>
      <c r="H19" s="392"/>
      <c r="I19" s="392"/>
    </row>
    <row r="20" spans="2:9" ht="12.75" customHeight="1" x14ac:dyDescent="0.2">
      <c r="B20" s="392"/>
      <c r="C20" s="392"/>
      <c r="D20" s="392"/>
      <c r="E20" s="392"/>
      <c r="F20" s="392"/>
      <c r="G20" s="392"/>
      <c r="H20" s="392"/>
      <c r="I20" s="392"/>
    </row>
    <row r="21" spans="2:9" ht="12.75" customHeight="1" x14ac:dyDescent="0.2">
      <c r="B21" s="404"/>
      <c r="C21" s="405"/>
      <c r="D21" s="405"/>
      <c r="E21" s="406"/>
      <c r="F21" s="405"/>
      <c r="G21" s="405"/>
      <c r="H21" s="405"/>
      <c r="I21" s="392"/>
    </row>
    <row r="22" spans="2:9" ht="12.75" customHeight="1" x14ac:dyDescent="0.2">
      <c r="B22" s="404"/>
      <c r="C22" s="405"/>
      <c r="D22" s="405"/>
      <c r="E22" s="406"/>
      <c r="F22" s="405"/>
      <c r="G22" s="405"/>
      <c r="H22" s="405"/>
      <c r="I22" s="392"/>
    </row>
    <row r="23" spans="2:9" ht="12.75" customHeight="1" x14ac:dyDescent="0.2">
      <c r="B23" s="404"/>
      <c r="C23" s="405"/>
      <c r="D23" s="405"/>
      <c r="E23" s="406"/>
      <c r="F23" s="405"/>
      <c r="G23" s="405"/>
      <c r="H23" s="405"/>
      <c r="I23" s="392"/>
    </row>
    <row r="24" spans="2:9" ht="12.75" customHeight="1" x14ac:dyDescent="0.2">
      <c r="B24" s="404"/>
      <c r="C24" s="405"/>
      <c r="D24" s="405"/>
      <c r="E24" s="406"/>
      <c r="F24" s="405"/>
      <c r="G24" s="405"/>
      <c r="H24" s="405"/>
      <c r="I24" s="392"/>
    </row>
    <row r="25" spans="2:9" ht="12.75" customHeight="1" x14ac:dyDescent="0.2">
      <c r="B25" s="407"/>
      <c r="C25" s="408"/>
      <c r="D25" s="408"/>
      <c r="E25" s="409"/>
      <c r="F25" s="408"/>
      <c r="G25" s="408"/>
      <c r="H25" s="408"/>
      <c r="I25" s="392"/>
    </row>
    <row r="26" spans="2:9" ht="12.75" customHeight="1" x14ac:dyDescent="0.2">
      <c r="B26" s="392"/>
      <c r="C26" s="392"/>
      <c r="D26" s="392"/>
      <c r="E26" s="392"/>
      <c r="F26" s="392"/>
      <c r="G26" s="392"/>
      <c r="H26" s="392"/>
      <c r="I26" s="392"/>
    </row>
    <row r="27" spans="2:9" ht="12.75" customHeight="1" x14ac:dyDescent="0.2">
      <c r="B27" s="392"/>
      <c r="C27" s="392"/>
      <c r="D27" s="392"/>
      <c r="E27" s="392"/>
      <c r="F27" s="392"/>
      <c r="G27" s="392"/>
      <c r="H27" s="392"/>
      <c r="I27" s="392"/>
    </row>
    <row r="28" spans="2:9" ht="12.75" customHeight="1" x14ac:dyDescent="0.2">
      <c r="B28" s="392"/>
      <c r="C28" s="392"/>
      <c r="D28" s="392"/>
      <c r="E28" s="392"/>
      <c r="F28" s="392"/>
      <c r="G28" s="392"/>
      <c r="H28" s="392"/>
      <c r="I28" s="392"/>
    </row>
    <row r="29" spans="2:9" ht="12.75" customHeight="1" x14ac:dyDescent="0.2">
      <c r="B29" s="392"/>
      <c r="C29" s="392"/>
      <c r="D29" s="392"/>
      <c r="E29" s="392"/>
      <c r="F29" s="392"/>
      <c r="G29" s="392"/>
      <c r="H29" s="392"/>
      <c r="I29" s="392"/>
    </row>
    <row r="30" spans="2:9" ht="12.75" customHeight="1" x14ac:dyDescent="0.2">
      <c r="B30" s="392"/>
      <c r="C30" s="392"/>
      <c r="D30" s="392"/>
      <c r="E30" s="392"/>
      <c r="F30" s="392"/>
      <c r="G30" s="392"/>
      <c r="H30" s="392"/>
      <c r="I30" s="392"/>
    </row>
    <row r="31" spans="2:9" ht="12.75" customHeight="1" x14ac:dyDescent="0.2">
      <c r="B31" s="392"/>
      <c r="C31" s="392"/>
      <c r="D31" s="392"/>
      <c r="E31" s="392"/>
      <c r="F31" s="392"/>
      <c r="G31" s="392"/>
      <c r="H31" s="392"/>
      <c r="I31" s="392"/>
    </row>
    <row r="32" spans="2:9" ht="12.75" customHeight="1" x14ac:dyDescent="0.2">
      <c r="B32" s="392"/>
      <c r="C32" s="392"/>
      <c r="D32" s="392"/>
      <c r="E32" s="392"/>
      <c r="F32" s="392"/>
      <c r="G32" s="392"/>
      <c r="H32" s="392"/>
      <c r="I32" s="392"/>
    </row>
    <row r="33" spans="2:9" ht="12.75" customHeight="1" x14ac:dyDescent="0.2">
      <c r="B33" s="392"/>
      <c r="C33" s="392"/>
      <c r="D33" s="392"/>
      <c r="E33" s="392"/>
      <c r="F33" s="392"/>
      <c r="G33" s="392"/>
      <c r="H33" s="392"/>
      <c r="I33" s="392"/>
    </row>
    <row r="34" spans="2:9" ht="12.75" customHeight="1" x14ac:dyDescent="0.2">
      <c r="B34" s="392"/>
      <c r="C34" s="392"/>
      <c r="D34" s="392"/>
      <c r="E34" s="392"/>
      <c r="F34" s="392"/>
      <c r="G34" s="392"/>
      <c r="H34" s="392"/>
      <c r="I34" s="392"/>
    </row>
    <row r="35" spans="2:9" ht="12.75" customHeight="1" x14ac:dyDescent="0.2">
      <c r="B35" s="410"/>
      <c r="C35" s="392"/>
      <c r="D35" s="392"/>
      <c r="E35" s="392"/>
      <c r="F35" s="392"/>
      <c r="G35" s="392"/>
      <c r="H35" s="392"/>
      <c r="I35" s="392"/>
    </row>
    <row r="36" spans="2:9" ht="12.75" customHeight="1" x14ac:dyDescent="0.2">
      <c r="B36" s="410"/>
      <c r="C36" s="392"/>
      <c r="D36" s="392"/>
      <c r="E36" s="392"/>
      <c r="F36" s="392"/>
      <c r="G36" s="392"/>
      <c r="H36" s="392"/>
      <c r="I36" s="392"/>
    </row>
    <row r="37" spans="2:9" ht="12.75" customHeight="1" x14ac:dyDescent="0.2">
      <c r="B37" s="410"/>
      <c r="C37" s="392"/>
      <c r="D37" s="392"/>
      <c r="E37" s="392"/>
      <c r="F37" s="392"/>
      <c r="G37" s="392"/>
      <c r="H37" s="392"/>
      <c r="I37" s="392"/>
    </row>
    <row r="38" spans="2:9" ht="12.75" customHeight="1" x14ac:dyDescent="0.2">
      <c r="B38" s="392"/>
      <c r="C38" s="392"/>
      <c r="D38" s="392"/>
      <c r="E38" s="392"/>
      <c r="F38" s="392"/>
      <c r="G38" s="392"/>
      <c r="H38" s="392"/>
      <c r="I38" s="392"/>
    </row>
    <row r="39" spans="2:9" ht="12.75" customHeight="1" x14ac:dyDescent="0.2">
      <c r="B39" s="392"/>
      <c r="C39" s="392"/>
      <c r="D39" s="392"/>
      <c r="E39" s="392"/>
      <c r="F39" s="392"/>
      <c r="G39" s="392"/>
      <c r="H39" s="392"/>
      <c r="I39" s="392"/>
    </row>
    <row r="40" spans="2:9" ht="12.75" customHeight="1" x14ac:dyDescent="0.2">
      <c r="B40" s="392"/>
      <c r="C40" s="392"/>
      <c r="D40" s="392"/>
      <c r="E40" s="392"/>
      <c r="F40" s="392"/>
      <c r="G40" s="392"/>
      <c r="H40" s="392"/>
      <c r="I40" s="392"/>
    </row>
    <row r="41" spans="2:9" ht="12.75" customHeight="1" x14ac:dyDescent="0.2">
      <c r="B41" s="392"/>
      <c r="C41" s="392"/>
      <c r="D41" s="392"/>
      <c r="E41" s="392"/>
      <c r="F41" s="392"/>
      <c r="G41" s="392"/>
      <c r="H41" s="392"/>
      <c r="I41" s="392"/>
    </row>
    <row r="42" spans="2:9" ht="12.75" customHeight="1" x14ac:dyDescent="0.2">
      <c r="B42" s="392"/>
      <c r="C42" s="392"/>
      <c r="D42" s="392"/>
      <c r="E42" s="392"/>
      <c r="F42" s="392"/>
      <c r="G42" s="392"/>
      <c r="H42" s="392"/>
      <c r="I42" s="392"/>
    </row>
    <row r="43" spans="2:9" ht="12.75" customHeight="1" x14ac:dyDescent="0.2">
      <c r="B43" s="392"/>
      <c r="C43" s="392"/>
      <c r="D43" s="392"/>
      <c r="E43" s="392"/>
      <c r="F43" s="392"/>
      <c r="G43" s="392"/>
      <c r="H43" s="392"/>
      <c r="I43" s="392"/>
    </row>
    <row r="44" spans="2:9" ht="12.75" customHeight="1" x14ac:dyDescent="0.2">
      <c r="B44" s="392"/>
      <c r="C44" s="392"/>
      <c r="D44" s="392"/>
      <c r="E44" s="392"/>
      <c r="F44" s="392"/>
      <c r="G44" s="392"/>
      <c r="H44" s="392"/>
      <c r="I44" s="392"/>
    </row>
  </sheetData>
  <mergeCells count="2">
    <mergeCell ref="B12:I12"/>
    <mergeCell ref="B13:I13"/>
  </mergeCells>
  <pageMargins left="0.7" right="0.7" top="0.75" bottom="0.75" header="0.3" footer="0.3"/>
  <pageSetup paperSize="1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12"/>
  <sheetViews>
    <sheetView zoomScaleNormal="100" workbookViewId="0">
      <selection activeCell="C31" sqref="C31"/>
    </sheetView>
  </sheetViews>
  <sheetFormatPr baseColWidth="10" defaultColWidth="11.42578125" defaultRowHeight="15" x14ac:dyDescent="0.25"/>
  <cols>
    <col min="1" max="1" width="3.7109375" style="411" customWidth="1"/>
    <col min="2" max="2" width="42.85546875" style="411" bestFit="1" customWidth="1"/>
    <col min="3" max="4" width="13.85546875" style="417" customWidth="1"/>
    <col min="5" max="5" width="15.7109375" style="416" customWidth="1"/>
    <col min="6" max="7" width="13.85546875" style="417" customWidth="1"/>
    <col min="8" max="8" width="13.85546875" style="411" customWidth="1"/>
    <col min="9" max="9" width="14.7109375" style="411" customWidth="1"/>
    <col min="10" max="16384" width="11.42578125" style="411"/>
  </cols>
  <sheetData>
    <row r="1" spans="1:10" x14ac:dyDescent="0.25">
      <c r="B1" s="414"/>
      <c r="C1" s="414"/>
      <c r="D1" s="415"/>
    </row>
    <row r="2" spans="1:10" x14ac:dyDescent="0.25">
      <c r="B2" s="418" t="s">
        <v>708</v>
      </c>
      <c r="C2" s="419"/>
    </row>
    <row r="3" spans="1:10" x14ac:dyDescent="0.25">
      <c r="B3" s="420" t="s">
        <v>703</v>
      </c>
    </row>
    <row r="4" spans="1:10" x14ac:dyDescent="0.25">
      <c r="B4" s="420"/>
    </row>
    <row r="5" spans="1:10" ht="22.5" x14ac:dyDescent="0.25">
      <c r="A5" s="412"/>
      <c r="B5" s="421" t="s">
        <v>709</v>
      </c>
      <c r="C5" s="422">
        <v>2016</v>
      </c>
      <c r="D5" s="422">
        <v>2017</v>
      </c>
      <c r="E5" s="422">
        <v>2018</v>
      </c>
      <c r="F5" s="422">
        <v>2019</v>
      </c>
      <c r="G5" s="422">
        <v>2020</v>
      </c>
      <c r="H5" s="422" t="s">
        <v>572</v>
      </c>
      <c r="I5" s="422" t="s">
        <v>573</v>
      </c>
    </row>
    <row r="6" spans="1:10" x14ac:dyDescent="0.25">
      <c r="A6" s="412"/>
      <c r="B6" s="423" t="s">
        <v>362</v>
      </c>
      <c r="C6" s="424">
        <v>429.78207102999727</v>
      </c>
      <c r="D6" s="424">
        <v>464.88038148000339</v>
      </c>
      <c r="E6" s="424">
        <v>514.32784642000411</v>
      </c>
      <c r="F6" s="424">
        <v>465.36662463998891</v>
      </c>
      <c r="G6" s="425">
        <v>423.50380138999981</v>
      </c>
      <c r="H6" s="426">
        <v>3.5553478199759445E-2</v>
      </c>
      <c r="I6" s="426">
        <v>-8.9956651451690406E-2</v>
      </c>
      <c r="J6" s="257"/>
    </row>
    <row r="7" spans="1:10" x14ac:dyDescent="0.25">
      <c r="A7" s="412"/>
      <c r="B7" s="423" t="s">
        <v>363</v>
      </c>
      <c r="C7" s="424">
        <v>3.4466156500000009</v>
      </c>
      <c r="D7" s="424">
        <v>3.8148466600000059</v>
      </c>
      <c r="E7" s="424">
        <v>4.1742130800000083</v>
      </c>
      <c r="F7" s="424">
        <v>5.3187026499999899</v>
      </c>
      <c r="G7" s="425">
        <v>3.9997972500000119</v>
      </c>
      <c r="H7" s="426">
        <v>3.3578613430290476E-4</v>
      </c>
      <c r="I7" s="426">
        <v>-0.2479750207505923</v>
      </c>
      <c r="J7" s="257"/>
    </row>
    <row r="8" spans="1:10" x14ac:dyDescent="0.25">
      <c r="A8" s="412"/>
      <c r="B8" s="423" t="s">
        <v>364</v>
      </c>
      <c r="C8" s="424">
        <v>2.2069806000000001</v>
      </c>
      <c r="D8" s="424">
        <v>1.8073965999999999</v>
      </c>
      <c r="E8" s="427">
        <v>8.9292599999999996E-3</v>
      </c>
      <c r="F8" s="424">
        <v>3.14761603</v>
      </c>
      <c r="G8" s="425">
        <v>1.1671527800000001</v>
      </c>
      <c r="H8" s="426">
        <v>9.7983396567685415E-5</v>
      </c>
      <c r="I8" s="426">
        <v>-0.62919467658194628</v>
      </c>
      <c r="J8" s="257"/>
    </row>
    <row r="9" spans="1:10" x14ac:dyDescent="0.25">
      <c r="A9" s="412"/>
      <c r="B9" s="423" t="s">
        <v>365</v>
      </c>
      <c r="C9" s="424">
        <v>0</v>
      </c>
      <c r="D9" s="424">
        <v>0</v>
      </c>
      <c r="E9" s="424">
        <v>0</v>
      </c>
      <c r="F9" s="424">
        <v>0</v>
      </c>
      <c r="G9" s="425">
        <v>0</v>
      </c>
      <c r="H9" s="426">
        <v>0</v>
      </c>
      <c r="I9" s="426" t="s">
        <v>170</v>
      </c>
      <c r="J9" s="257"/>
    </row>
    <row r="10" spans="1:10" x14ac:dyDescent="0.25">
      <c r="A10" s="412"/>
      <c r="B10" s="428" t="s">
        <v>710</v>
      </c>
      <c r="C10" s="429">
        <v>435.43566727999729</v>
      </c>
      <c r="D10" s="429">
        <v>470.5026247400034</v>
      </c>
      <c r="E10" s="429">
        <v>518.51098876000401</v>
      </c>
      <c r="F10" s="429">
        <v>473.83294331998889</v>
      </c>
      <c r="G10" s="429">
        <v>428.67075141999982</v>
      </c>
      <c r="H10" s="430">
        <v>3.5987247730630029E-2</v>
      </c>
      <c r="I10" s="430">
        <v>-9.531247781877028E-2</v>
      </c>
      <c r="J10" s="257"/>
    </row>
    <row r="11" spans="1:10" x14ac:dyDescent="0.25">
      <c r="A11" s="412"/>
      <c r="B11" s="423" t="s">
        <v>711</v>
      </c>
      <c r="C11" s="424">
        <v>9930.4317464800661</v>
      </c>
      <c r="D11" s="424">
        <v>11206.443354880186</v>
      </c>
      <c r="E11" s="424">
        <v>13001.415007550111</v>
      </c>
      <c r="F11" s="424">
        <v>12130.661049489889</v>
      </c>
      <c r="G11" s="425">
        <v>10328.490666320002</v>
      </c>
      <c r="H11" s="426">
        <v>0.86708493887464322</v>
      </c>
      <c r="I11" s="426">
        <v>-0.14856324612628347</v>
      </c>
      <c r="J11" s="257"/>
    </row>
    <row r="12" spans="1:10" x14ac:dyDescent="0.25">
      <c r="A12" s="412"/>
      <c r="B12" s="423" t="s">
        <v>367</v>
      </c>
      <c r="C12" s="424">
        <v>531.47915030000001</v>
      </c>
      <c r="D12" s="424">
        <v>594.9195577700001</v>
      </c>
      <c r="E12" s="424">
        <v>619.15519341999982</v>
      </c>
      <c r="F12" s="424">
        <v>645.96650335000004</v>
      </c>
      <c r="G12" s="425">
        <v>829.87880476999976</v>
      </c>
      <c r="H12" s="426">
        <v>6.9668980294846791E-2</v>
      </c>
      <c r="I12" s="426">
        <v>0.28470872787710433</v>
      </c>
      <c r="J12" s="257"/>
    </row>
    <row r="13" spans="1:10" x14ac:dyDescent="0.25">
      <c r="A13" s="412"/>
      <c r="B13" s="423" t="s">
        <v>368</v>
      </c>
      <c r="C13" s="424">
        <v>228.24100160999998</v>
      </c>
      <c r="D13" s="424">
        <v>298.31038788000001</v>
      </c>
      <c r="E13" s="424">
        <v>335.37746634999991</v>
      </c>
      <c r="F13" s="424">
        <v>174.08376558000001</v>
      </c>
      <c r="G13" s="425">
        <v>182.42744343999993</v>
      </c>
      <c r="H13" s="426">
        <v>1.5314927781271713E-2</v>
      </c>
      <c r="I13" s="426">
        <v>4.7929097996019632E-2</v>
      </c>
      <c r="J13" s="257"/>
    </row>
    <row r="14" spans="1:10" x14ac:dyDescent="0.25">
      <c r="A14" s="412"/>
      <c r="B14" s="423" t="s">
        <v>369</v>
      </c>
      <c r="C14" s="424">
        <v>79.879747709999876</v>
      </c>
      <c r="D14" s="424">
        <v>86.984086540000078</v>
      </c>
      <c r="E14" s="424">
        <v>92.537139180000139</v>
      </c>
      <c r="F14" s="424">
        <v>99.30501455000001</v>
      </c>
      <c r="G14" s="425">
        <v>79.654282040000083</v>
      </c>
      <c r="H14" s="426">
        <v>6.6870398110516335E-3</v>
      </c>
      <c r="I14" s="426">
        <v>-0.19788258024075711</v>
      </c>
      <c r="J14" s="257"/>
    </row>
    <row r="15" spans="1:10" x14ac:dyDescent="0.25">
      <c r="A15" s="412"/>
      <c r="B15" s="423" t="s">
        <v>370</v>
      </c>
      <c r="C15" s="424">
        <v>37.415259450000001</v>
      </c>
      <c r="D15" s="424">
        <v>40.179727690000007</v>
      </c>
      <c r="E15" s="424">
        <v>43.53070138999999</v>
      </c>
      <c r="F15" s="424">
        <v>45.35448839</v>
      </c>
      <c r="G15" s="425">
        <v>60.388413920000012</v>
      </c>
      <c r="H15" s="426">
        <v>5.0696549848571618E-3</v>
      </c>
      <c r="I15" s="426">
        <v>0.33147602505675655</v>
      </c>
      <c r="J15" s="257"/>
    </row>
    <row r="16" spans="1:10" x14ac:dyDescent="0.25">
      <c r="A16" s="412"/>
      <c r="B16" s="423" t="s">
        <v>371</v>
      </c>
      <c r="C16" s="424">
        <v>2.5894429499999991</v>
      </c>
      <c r="D16" s="424">
        <v>2.8998556499999992</v>
      </c>
      <c r="E16" s="424">
        <v>2.511106860000003</v>
      </c>
      <c r="F16" s="424">
        <v>2.3458035200000005</v>
      </c>
      <c r="G16" s="425">
        <v>2.174429120000001</v>
      </c>
      <c r="H16" s="426">
        <v>1.8254503988182532E-4</v>
      </c>
      <c r="I16" s="426">
        <v>-7.3055734863932464E-2</v>
      </c>
      <c r="J16" s="257"/>
    </row>
    <row r="17" spans="1:10" x14ac:dyDescent="0.25">
      <c r="A17" s="412"/>
      <c r="B17" s="423" t="s">
        <v>372</v>
      </c>
      <c r="C17" s="424">
        <v>3.70137166</v>
      </c>
      <c r="D17" s="424">
        <v>2.1385426300000003</v>
      </c>
      <c r="E17" s="424">
        <v>4.3856143100000002</v>
      </c>
      <c r="F17" s="424">
        <v>1.34447465</v>
      </c>
      <c r="G17" s="425">
        <v>0</v>
      </c>
      <c r="H17" s="426">
        <v>0</v>
      </c>
      <c r="I17" s="426">
        <v>-1</v>
      </c>
      <c r="J17" s="257"/>
    </row>
    <row r="18" spans="1:10" x14ac:dyDescent="0.25">
      <c r="A18" s="412"/>
      <c r="B18" s="428" t="s">
        <v>712</v>
      </c>
      <c r="C18" s="429">
        <v>10813.737720160065</v>
      </c>
      <c r="D18" s="429">
        <v>12231.875513040184</v>
      </c>
      <c r="E18" s="429">
        <v>14098.912229060112</v>
      </c>
      <c r="F18" s="429">
        <v>13099.06109952989</v>
      </c>
      <c r="G18" s="429">
        <v>11483.014039610001</v>
      </c>
      <c r="H18" s="430">
        <v>0.96400808678655237</v>
      </c>
      <c r="I18" s="430">
        <v>-0.12337121322213596</v>
      </c>
      <c r="J18" s="257"/>
    </row>
    <row r="19" spans="1:10" x14ac:dyDescent="0.25">
      <c r="A19" s="412"/>
      <c r="B19" s="428" t="s">
        <v>713</v>
      </c>
      <c r="C19" s="429">
        <v>0.63726376000000018</v>
      </c>
      <c r="D19" s="429">
        <v>4.3571450000000018E-2</v>
      </c>
      <c r="E19" s="429">
        <v>9.3877860000000077E-2</v>
      </c>
      <c r="F19" s="429">
        <v>9.5523489999999975E-2</v>
      </c>
      <c r="G19" s="429">
        <v>5.5574020000000009E-2</v>
      </c>
      <c r="H19" s="430">
        <v>4.6654828175283794E-6</v>
      </c>
      <c r="I19" s="430">
        <v>-0.41821618954667561</v>
      </c>
      <c r="J19" s="257"/>
    </row>
    <row r="20" spans="1:10" x14ac:dyDescent="0.25">
      <c r="A20" s="412"/>
      <c r="B20" s="431" t="s">
        <v>373</v>
      </c>
      <c r="C20" s="432">
        <v>11249.810651200061</v>
      </c>
      <c r="D20" s="432">
        <v>12702.421709230188</v>
      </c>
      <c r="E20" s="432">
        <v>14617.517095680116</v>
      </c>
      <c r="F20" s="432">
        <v>13572.989566339878</v>
      </c>
      <c r="G20" s="432">
        <v>11911.740365050002</v>
      </c>
      <c r="H20" s="433">
        <v>1</v>
      </c>
      <c r="I20" s="433">
        <v>-0.12239375807152064</v>
      </c>
      <c r="J20" s="257"/>
    </row>
    <row r="21" spans="1:10" x14ac:dyDescent="0.25">
      <c r="A21" s="413"/>
      <c r="B21" s="921" t="s">
        <v>503</v>
      </c>
      <c r="C21" s="921"/>
      <c r="D21" s="921"/>
      <c r="E21" s="921"/>
      <c r="F21" s="921"/>
      <c r="G21" s="921"/>
      <c r="H21" s="921"/>
      <c r="I21" s="921"/>
    </row>
    <row r="22" spans="1:10" x14ac:dyDescent="0.25">
      <c r="A22" s="413"/>
      <c r="B22" s="922" t="s">
        <v>714</v>
      </c>
      <c r="C22" s="922"/>
      <c r="D22" s="922"/>
      <c r="E22" s="922"/>
      <c r="F22" s="922"/>
      <c r="G22" s="922"/>
      <c r="H22" s="922"/>
      <c r="I22" s="922"/>
    </row>
    <row r="23" spans="1:10" x14ac:dyDescent="0.25">
      <c r="A23" s="413"/>
      <c r="C23" s="411"/>
      <c r="D23" s="411"/>
      <c r="E23" s="411"/>
      <c r="F23" s="411"/>
      <c r="G23" s="411"/>
    </row>
    <row r="24" spans="1:10" x14ac:dyDescent="0.25">
      <c r="A24" s="413"/>
      <c r="C24" s="411"/>
      <c r="D24" s="411"/>
      <c r="E24" s="411"/>
      <c r="F24" s="411"/>
      <c r="G24" s="411"/>
    </row>
    <row r="25" spans="1:10" x14ac:dyDescent="0.25">
      <c r="A25" s="413"/>
      <c r="C25" s="411"/>
      <c r="D25" s="411"/>
      <c r="E25" s="411"/>
      <c r="F25" s="411"/>
      <c r="G25" s="411"/>
    </row>
    <row r="26" spans="1:10" x14ac:dyDescent="0.25">
      <c r="A26" s="413"/>
      <c r="C26" s="411"/>
      <c r="D26" s="411"/>
      <c r="E26" s="411"/>
      <c r="F26" s="411"/>
      <c r="G26" s="411"/>
    </row>
    <row r="27" spans="1:10" x14ac:dyDescent="0.25">
      <c r="A27" s="413"/>
      <c r="C27" s="411"/>
      <c r="D27" s="411"/>
      <c r="E27" s="411"/>
      <c r="F27" s="411"/>
      <c r="G27" s="411"/>
    </row>
    <row r="28" spans="1:10" x14ac:dyDescent="0.25">
      <c r="A28" s="413"/>
      <c r="C28" s="411"/>
      <c r="D28" s="411"/>
      <c r="E28" s="411"/>
      <c r="F28" s="411"/>
      <c r="G28" s="411"/>
    </row>
    <row r="29" spans="1:10" ht="15" customHeight="1" x14ac:dyDescent="0.25">
      <c r="A29" s="413"/>
      <c r="C29" s="411"/>
      <c r="D29" s="411"/>
      <c r="E29" s="411"/>
      <c r="F29" s="411"/>
      <c r="G29" s="411"/>
    </row>
    <row r="30" spans="1:10" ht="15" customHeight="1" x14ac:dyDescent="0.25">
      <c r="A30" s="413"/>
      <c r="C30" s="411"/>
      <c r="D30" s="411"/>
      <c r="E30" s="411"/>
      <c r="F30" s="411"/>
      <c r="G30" s="411"/>
    </row>
    <row r="31" spans="1:10" ht="15" customHeight="1" x14ac:dyDescent="0.25">
      <c r="A31" s="413"/>
      <c r="C31" s="411"/>
      <c r="D31" s="411"/>
      <c r="E31" s="411"/>
      <c r="F31" s="411"/>
      <c r="G31" s="411"/>
    </row>
    <row r="32" spans="1:10" ht="15" customHeight="1" x14ac:dyDescent="0.25">
      <c r="A32" s="413"/>
      <c r="C32" s="411"/>
      <c r="D32" s="411"/>
      <c r="E32" s="411"/>
      <c r="F32" s="411"/>
      <c r="G32" s="411"/>
    </row>
    <row r="33" spans="1:8" ht="15" customHeight="1" x14ac:dyDescent="0.25">
      <c r="A33" s="413"/>
      <c r="B33" s="434"/>
      <c r="C33" s="435"/>
      <c r="D33" s="435"/>
      <c r="E33" s="436"/>
      <c r="F33" s="436"/>
      <c r="G33" s="437"/>
      <c r="H33" s="438"/>
    </row>
    <row r="34" spans="1:8" ht="15" customHeight="1" x14ac:dyDescent="0.25">
      <c r="A34" s="413"/>
      <c r="B34" s="439"/>
      <c r="C34" s="440"/>
      <c r="D34" s="440"/>
      <c r="E34" s="441"/>
      <c r="F34" s="441"/>
      <c r="G34" s="437"/>
      <c r="H34" s="438"/>
    </row>
    <row r="35" spans="1:8" ht="15" customHeight="1" x14ac:dyDescent="0.25">
      <c r="A35" s="413"/>
      <c r="B35" s="434"/>
      <c r="C35" s="435"/>
      <c r="D35" s="435"/>
      <c r="E35" s="436"/>
      <c r="F35" s="436"/>
      <c r="G35" s="437"/>
      <c r="H35" s="438"/>
    </row>
    <row r="36" spans="1:8" ht="15" customHeight="1" x14ac:dyDescent="0.25">
      <c r="A36" s="413"/>
      <c r="B36" s="434"/>
      <c r="C36" s="435"/>
      <c r="D36" s="435"/>
      <c r="E36" s="436"/>
      <c r="F36" s="436"/>
      <c r="G36" s="437"/>
      <c r="H36" s="438"/>
    </row>
    <row r="37" spans="1:8" ht="15" customHeight="1" x14ac:dyDescent="0.25">
      <c r="A37" s="413"/>
      <c r="B37" s="434"/>
      <c r="C37" s="435"/>
      <c r="D37" s="435"/>
      <c r="E37" s="436"/>
      <c r="F37" s="436"/>
      <c r="G37" s="437"/>
      <c r="H37" s="438"/>
    </row>
    <row r="38" spans="1:8" ht="15" customHeight="1" x14ac:dyDescent="0.25">
      <c r="A38" s="413"/>
      <c r="B38" s="434"/>
      <c r="C38" s="435"/>
      <c r="D38" s="435"/>
      <c r="E38" s="436"/>
      <c r="F38" s="436"/>
      <c r="G38" s="437"/>
      <c r="H38" s="438"/>
    </row>
    <row r="39" spans="1:8" ht="15" customHeight="1" x14ac:dyDescent="0.25">
      <c r="A39" s="413"/>
      <c r="B39" s="434"/>
      <c r="C39" s="435"/>
      <c r="D39" s="435"/>
      <c r="E39" s="436"/>
      <c r="F39" s="436"/>
      <c r="G39" s="437"/>
      <c r="H39" s="438"/>
    </row>
    <row r="40" spans="1:8" ht="15" customHeight="1" x14ac:dyDescent="0.25">
      <c r="A40" s="413"/>
      <c r="B40" s="434"/>
      <c r="C40" s="435"/>
      <c r="D40" s="435"/>
      <c r="E40" s="436"/>
      <c r="F40" s="436"/>
      <c r="G40" s="437"/>
      <c r="H40" s="438"/>
    </row>
    <row r="41" spans="1:8" ht="15" customHeight="1" x14ac:dyDescent="0.25">
      <c r="A41" s="413"/>
      <c r="B41" s="434"/>
      <c r="C41" s="435"/>
      <c r="D41" s="435"/>
      <c r="E41" s="436"/>
      <c r="F41" s="436"/>
      <c r="G41" s="437"/>
      <c r="H41" s="438"/>
    </row>
    <row r="42" spans="1:8" ht="15" customHeight="1" x14ac:dyDescent="0.25">
      <c r="A42" s="413"/>
      <c r="B42" s="439"/>
      <c r="C42" s="440"/>
      <c r="D42" s="440"/>
      <c r="E42" s="441"/>
      <c r="F42" s="441"/>
      <c r="G42" s="437"/>
      <c r="H42" s="438"/>
    </row>
    <row r="43" spans="1:8" ht="15" customHeight="1" x14ac:dyDescent="0.25">
      <c r="A43" s="413"/>
      <c r="B43" s="439"/>
      <c r="C43" s="440"/>
      <c r="D43" s="440"/>
      <c r="E43" s="441"/>
      <c r="F43" s="441"/>
      <c r="G43" s="437"/>
      <c r="H43" s="438"/>
    </row>
    <row r="44" spans="1:8" ht="15" customHeight="1" x14ac:dyDescent="0.25">
      <c r="A44" s="413"/>
      <c r="B44" s="438"/>
      <c r="C44" s="437"/>
      <c r="D44" s="437"/>
      <c r="E44" s="442"/>
      <c r="F44" s="437"/>
      <c r="G44" s="437"/>
      <c r="H44" s="438"/>
    </row>
    <row r="45" spans="1:8" ht="15" customHeight="1" x14ac:dyDescent="0.25">
      <c r="A45" s="413"/>
      <c r="B45" s="438"/>
      <c r="C45" s="437"/>
      <c r="D45" s="437"/>
      <c r="E45" s="442"/>
      <c r="F45" s="437"/>
      <c r="G45" s="437"/>
      <c r="H45" s="438"/>
    </row>
    <row r="46" spans="1:8" ht="15" customHeight="1" x14ac:dyDescent="0.25">
      <c r="A46" s="413"/>
      <c r="B46" s="438"/>
      <c r="C46" s="437"/>
      <c r="D46" s="437"/>
      <c r="E46" s="442"/>
      <c r="F46" s="437"/>
      <c r="G46" s="437"/>
      <c r="H46" s="438"/>
    </row>
    <row r="47" spans="1:8" ht="15" customHeight="1" x14ac:dyDescent="0.25">
      <c r="A47" s="413"/>
      <c r="B47" s="438"/>
      <c r="C47" s="437"/>
      <c r="D47" s="437"/>
      <c r="E47" s="442"/>
      <c r="F47" s="437"/>
      <c r="G47" s="437"/>
      <c r="H47" s="438"/>
    </row>
    <row r="48" spans="1:8" ht="15" customHeight="1" x14ac:dyDescent="0.25">
      <c r="A48" s="413"/>
      <c r="B48" s="438"/>
      <c r="C48" s="437"/>
      <c r="D48" s="437"/>
      <c r="E48" s="442"/>
      <c r="F48" s="437"/>
      <c r="G48" s="437"/>
      <c r="H48" s="438"/>
    </row>
    <row r="49" spans="1:8" ht="15" customHeight="1" x14ac:dyDescent="0.25">
      <c r="A49" s="413"/>
      <c r="B49" s="438"/>
      <c r="C49" s="437"/>
      <c r="D49" s="437"/>
      <c r="E49" s="442"/>
      <c r="F49" s="437"/>
      <c r="G49" s="437"/>
      <c r="H49" s="438"/>
    </row>
    <row r="50" spans="1:8" ht="15" customHeight="1" x14ac:dyDescent="0.25">
      <c r="A50" s="413"/>
    </row>
    <row r="51" spans="1:8" ht="15" customHeight="1" x14ac:dyDescent="0.25">
      <c r="A51" s="413"/>
    </row>
    <row r="52" spans="1:8" ht="15" customHeight="1" x14ac:dyDescent="0.25">
      <c r="A52" s="413"/>
    </row>
    <row r="53" spans="1:8" ht="15" customHeight="1" x14ac:dyDescent="0.25">
      <c r="A53" s="413"/>
    </row>
    <row r="54" spans="1:8" ht="15" customHeight="1" x14ac:dyDescent="0.25">
      <c r="A54" s="413"/>
    </row>
    <row r="55" spans="1:8" ht="15" customHeight="1" x14ac:dyDescent="0.25">
      <c r="A55" s="413"/>
    </row>
    <row r="56" spans="1:8" ht="15" customHeight="1" x14ac:dyDescent="0.25">
      <c r="A56" s="413"/>
    </row>
    <row r="57" spans="1:8" ht="15" customHeight="1" x14ac:dyDescent="0.25">
      <c r="A57" s="413"/>
    </row>
    <row r="58" spans="1:8" ht="15" customHeight="1" x14ac:dyDescent="0.25">
      <c r="A58" s="413"/>
    </row>
    <row r="59" spans="1:8" ht="15" customHeight="1" x14ac:dyDescent="0.25">
      <c r="A59" s="413"/>
    </row>
    <row r="60" spans="1:8" ht="15" customHeight="1" x14ac:dyDescent="0.25">
      <c r="A60" s="413"/>
    </row>
    <row r="61" spans="1:8" ht="15" customHeight="1" x14ac:dyDescent="0.25">
      <c r="A61" s="413"/>
    </row>
    <row r="62" spans="1:8" ht="15" customHeight="1" x14ac:dyDescent="0.25">
      <c r="A62" s="413"/>
    </row>
    <row r="63" spans="1:8" ht="15" customHeight="1" x14ac:dyDescent="0.25">
      <c r="A63" s="413"/>
    </row>
    <row r="64" spans="1:8" ht="15" customHeight="1" x14ac:dyDescent="0.25">
      <c r="A64" s="413"/>
    </row>
    <row r="65" spans="1:1" ht="15" customHeight="1" x14ac:dyDescent="0.25">
      <c r="A65" s="413"/>
    </row>
    <row r="66" spans="1:1" ht="15" customHeight="1" x14ac:dyDescent="0.25">
      <c r="A66" s="413"/>
    </row>
    <row r="67" spans="1:1" ht="15" customHeight="1" x14ac:dyDescent="0.25">
      <c r="A67" s="413"/>
    </row>
    <row r="68" spans="1:1" ht="15" customHeight="1" x14ac:dyDescent="0.25">
      <c r="A68" s="413"/>
    </row>
    <row r="69" spans="1:1" ht="15" customHeight="1" x14ac:dyDescent="0.25">
      <c r="A69" s="413"/>
    </row>
    <row r="70" spans="1:1" ht="15" customHeight="1" x14ac:dyDescent="0.25">
      <c r="A70" s="413"/>
    </row>
    <row r="71" spans="1:1" ht="15" customHeight="1" x14ac:dyDescent="0.25">
      <c r="A71" s="413"/>
    </row>
    <row r="72" spans="1:1" ht="15" customHeight="1" x14ac:dyDescent="0.25">
      <c r="A72" s="413"/>
    </row>
    <row r="73" spans="1:1" ht="15" customHeight="1" x14ac:dyDescent="0.25">
      <c r="A73" s="413"/>
    </row>
    <row r="74" spans="1:1" ht="15" customHeight="1" x14ac:dyDescent="0.25">
      <c r="A74" s="413"/>
    </row>
    <row r="75" spans="1:1" ht="15" customHeight="1" x14ac:dyDescent="0.25">
      <c r="A75" s="413"/>
    </row>
    <row r="76" spans="1:1" ht="15" customHeight="1" x14ac:dyDescent="0.25">
      <c r="A76" s="413"/>
    </row>
    <row r="77" spans="1:1" ht="15" customHeight="1" x14ac:dyDescent="0.25">
      <c r="A77" s="413"/>
    </row>
    <row r="78" spans="1:1" ht="15" customHeight="1" x14ac:dyDescent="0.25">
      <c r="A78" s="413"/>
    </row>
    <row r="79" spans="1:1" ht="15" customHeight="1" x14ac:dyDescent="0.25">
      <c r="A79" s="413"/>
    </row>
    <row r="80" spans="1:1" ht="15" customHeight="1" x14ac:dyDescent="0.25">
      <c r="A80" s="413"/>
    </row>
    <row r="81" spans="1:1" ht="15" customHeight="1" x14ac:dyDescent="0.25">
      <c r="A81" s="413"/>
    </row>
    <row r="82" spans="1:1" ht="15" customHeight="1" x14ac:dyDescent="0.25">
      <c r="A82" s="413"/>
    </row>
    <row r="83" spans="1:1" ht="15" customHeight="1" x14ac:dyDescent="0.25">
      <c r="A83" s="413"/>
    </row>
    <row r="84" spans="1:1" ht="15" customHeight="1" x14ac:dyDescent="0.25">
      <c r="A84" s="413"/>
    </row>
    <row r="85" spans="1:1" ht="15" customHeight="1" x14ac:dyDescent="0.25">
      <c r="A85" s="413"/>
    </row>
    <row r="86" spans="1:1" ht="15" customHeight="1" x14ac:dyDescent="0.25">
      <c r="A86" s="413"/>
    </row>
    <row r="87" spans="1:1" ht="15" customHeight="1" x14ac:dyDescent="0.25">
      <c r="A87" s="413"/>
    </row>
    <row r="88" spans="1:1" ht="15" customHeight="1" x14ac:dyDescent="0.25">
      <c r="A88" s="413"/>
    </row>
    <row r="89" spans="1:1" ht="15" customHeight="1" x14ac:dyDescent="0.25">
      <c r="A89" s="413"/>
    </row>
    <row r="90" spans="1:1" ht="15" customHeight="1" x14ac:dyDescent="0.25">
      <c r="A90" s="413"/>
    </row>
    <row r="91" spans="1:1" ht="15" customHeight="1" x14ac:dyDescent="0.25">
      <c r="A91" s="413"/>
    </row>
    <row r="92" spans="1:1" ht="15" customHeight="1" x14ac:dyDescent="0.25">
      <c r="A92" s="413"/>
    </row>
    <row r="93" spans="1:1" ht="15" customHeight="1" x14ac:dyDescent="0.25">
      <c r="A93" s="413"/>
    </row>
    <row r="94" spans="1:1" ht="15" customHeight="1" x14ac:dyDescent="0.25">
      <c r="A94" s="413"/>
    </row>
    <row r="95" spans="1:1" ht="15" customHeight="1" x14ac:dyDescent="0.25">
      <c r="A95" s="413"/>
    </row>
    <row r="96" spans="1:1" ht="15" customHeight="1" x14ac:dyDescent="0.25">
      <c r="A96" s="413"/>
    </row>
    <row r="97" spans="1:1" ht="15" customHeight="1" x14ac:dyDescent="0.25">
      <c r="A97" s="413"/>
    </row>
    <row r="98" spans="1:1" ht="15" customHeight="1" x14ac:dyDescent="0.25">
      <c r="A98" s="413"/>
    </row>
    <row r="99" spans="1:1" ht="15" customHeight="1" x14ac:dyDescent="0.25">
      <c r="A99" s="413"/>
    </row>
    <row r="100" spans="1:1" ht="15" customHeight="1" x14ac:dyDescent="0.25">
      <c r="A100" s="413"/>
    </row>
    <row r="101" spans="1:1" ht="15" customHeight="1" x14ac:dyDescent="0.25">
      <c r="A101" s="413"/>
    </row>
    <row r="102" spans="1:1" ht="15" customHeight="1" x14ac:dyDescent="0.25">
      <c r="A102" s="413"/>
    </row>
    <row r="103" spans="1:1" ht="15" customHeight="1" x14ac:dyDescent="0.25">
      <c r="A103" s="413"/>
    </row>
    <row r="104" spans="1:1" ht="15" customHeight="1" x14ac:dyDescent="0.25">
      <c r="A104" s="413"/>
    </row>
    <row r="105" spans="1:1" ht="15" customHeight="1" x14ac:dyDescent="0.25">
      <c r="A105" s="413"/>
    </row>
    <row r="106" spans="1:1" ht="15" customHeight="1" x14ac:dyDescent="0.25">
      <c r="A106" s="413"/>
    </row>
    <row r="107" spans="1:1" ht="15" customHeight="1" x14ac:dyDescent="0.25">
      <c r="A107" s="413"/>
    </row>
    <row r="108" spans="1:1" ht="15" customHeight="1" x14ac:dyDescent="0.25">
      <c r="A108" s="413"/>
    </row>
    <row r="109" spans="1:1" ht="15" customHeight="1" x14ac:dyDescent="0.25">
      <c r="A109" s="413"/>
    </row>
    <row r="110" spans="1:1" x14ac:dyDescent="0.25">
      <c r="A110" s="413"/>
    </row>
    <row r="111" spans="1:1" x14ac:dyDescent="0.25">
      <c r="A111" s="413"/>
    </row>
    <row r="112" spans="1:1" x14ac:dyDescent="0.25">
      <c r="A112" s="413"/>
    </row>
  </sheetData>
  <mergeCells count="2">
    <mergeCell ref="B21:I21"/>
    <mergeCell ref="B22:I22"/>
  </mergeCells>
  <pageMargins left="0.7" right="0.7" top="0.75" bottom="0.75" header="0.3" footer="0.3"/>
  <pageSetup paperSize="1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16"/>
  <sheetViews>
    <sheetView zoomScaleNormal="100" workbookViewId="0">
      <selection activeCell="E33" sqref="E33"/>
    </sheetView>
  </sheetViews>
  <sheetFormatPr baseColWidth="10" defaultColWidth="11.42578125" defaultRowHeight="12.75" x14ac:dyDescent="0.2"/>
  <cols>
    <col min="1" max="1" width="3.7109375" style="21" customWidth="1"/>
    <col min="2" max="2" width="13.140625" style="21" customWidth="1"/>
    <col min="3" max="3" width="20.7109375" style="21" customWidth="1"/>
    <col min="4" max="4" width="17" style="21" customWidth="1"/>
    <col min="5" max="5" width="14.42578125" style="21" customWidth="1"/>
    <col min="6" max="8" width="13" style="21" bestFit="1" customWidth="1"/>
    <col min="9" max="9" width="13.140625" style="21" customWidth="1"/>
    <col min="10" max="10" width="11.42578125" style="21"/>
    <col min="11" max="12" width="17.140625" style="21" bestFit="1" customWidth="1"/>
    <col min="13" max="16384" width="11.42578125" style="21"/>
  </cols>
  <sheetData>
    <row r="1" spans="2:12" x14ac:dyDescent="0.2">
      <c r="B1" s="18"/>
      <c r="C1" s="18"/>
      <c r="D1" s="19"/>
      <c r="E1" s="20"/>
      <c r="F1" s="20"/>
      <c r="G1" s="20"/>
      <c r="H1" s="20"/>
      <c r="I1" s="20"/>
      <c r="J1" s="20"/>
      <c r="K1" s="20"/>
      <c r="L1" s="20"/>
    </row>
    <row r="2" spans="2:12" ht="15" x14ac:dyDescent="0.25">
      <c r="B2" s="819" t="s">
        <v>1053</v>
      </c>
      <c r="C2" s="819"/>
      <c r="D2" s="819"/>
      <c r="E2" s="819"/>
      <c r="F2" s="819"/>
      <c r="G2" s="819"/>
      <c r="H2" s="819"/>
      <c r="I2" s="819"/>
      <c r="J2" s="22"/>
    </row>
    <row r="3" spans="2:12" x14ac:dyDescent="0.2">
      <c r="B3" s="820" t="s">
        <v>1052</v>
      </c>
      <c r="C3" s="820"/>
      <c r="D3" s="820"/>
      <c r="E3" s="820"/>
      <c r="F3" s="820"/>
      <c r="G3" s="820"/>
      <c r="H3" s="820"/>
      <c r="I3" s="820"/>
      <c r="J3" s="22"/>
    </row>
    <row r="4" spans="2:12" ht="20.25" customHeight="1" x14ac:dyDescent="0.2">
      <c r="B4" s="29"/>
      <c r="C4" s="29"/>
      <c r="D4" s="30"/>
      <c r="E4" s="30"/>
      <c r="F4" s="30"/>
      <c r="G4" s="30"/>
      <c r="H4" s="30"/>
      <c r="I4" s="30"/>
      <c r="J4" s="22"/>
    </row>
    <row r="5" spans="2:12" ht="27" customHeight="1" x14ac:dyDescent="0.2">
      <c r="B5" s="823" t="s">
        <v>485</v>
      </c>
      <c r="C5" s="824"/>
      <c r="D5" s="106">
        <v>2016</v>
      </c>
      <c r="E5" s="106">
        <f>+D5+1</f>
        <v>2017</v>
      </c>
      <c r="F5" s="106">
        <f>+E5+1</f>
        <v>2018</v>
      </c>
      <c r="G5" s="106">
        <f>+F5+1</f>
        <v>2019</v>
      </c>
      <c r="H5" s="106">
        <f>+G5+1</f>
        <v>2020</v>
      </c>
      <c r="I5" s="106" t="s">
        <v>572</v>
      </c>
      <c r="J5" s="106" t="s">
        <v>573</v>
      </c>
    </row>
    <row r="6" spans="2:12" x14ac:dyDescent="0.2">
      <c r="B6" s="827" t="s">
        <v>7</v>
      </c>
      <c r="C6" s="23" t="s">
        <v>8</v>
      </c>
      <c r="D6" s="243">
        <v>30091.791276159951</v>
      </c>
      <c r="E6" s="243">
        <v>36705.820091000009</v>
      </c>
      <c r="F6" s="243">
        <v>40206.439972200002</v>
      </c>
      <c r="G6" s="243">
        <v>36157.06837547999</v>
      </c>
      <c r="H6" s="244">
        <v>37670.386250919983</v>
      </c>
      <c r="I6" s="815">
        <v>0.54671622361001382</v>
      </c>
      <c r="J6" s="815">
        <v>4.1853998220338307E-2</v>
      </c>
      <c r="K6" s="24"/>
    </row>
    <row r="7" spans="2:12" x14ac:dyDescent="0.2">
      <c r="B7" s="828"/>
      <c r="C7" s="25" t="s">
        <v>9</v>
      </c>
      <c r="D7" s="243">
        <v>31756.569666100029</v>
      </c>
      <c r="E7" s="243">
        <v>31472.581059279913</v>
      </c>
      <c r="F7" s="243">
        <v>35991.645174099503</v>
      </c>
      <c r="G7" s="243">
        <v>34996.29763901019</v>
      </c>
      <c r="H7" s="244">
        <v>31232.610631410014</v>
      </c>
      <c r="I7" s="815">
        <v>0.45328377638998696</v>
      </c>
      <c r="J7" s="815">
        <v>-0.10754529083113107</v>
      </c>
      <c r="K7" s="24"/>
    </row>
    <row r="8" spans="2:12" ht="12.75" customHeight="1" x14ac:dyDescent="0.2">
      <c r="B8" s="825" t="s">
        <v>10</v>
      </c>
      <c r="C8" s="826"/>
      <c r="D8" s="814">
        <v>61848.3609422597</v>
      </c>
      <c r="E8" s="814">
        <v>68178.401150279446</v>
      </c>
      <c r="F8" s="814">
        <v>76198.085146300276</v>
      </c>
      <c r="G8" s="814">
        <v>71153.366014489206</v>
      </c>
      <c r="H8" s="814">
        <v>68902.996882329942</v>
      </c>
      <c r="I8" s="813">
        <v>1</v>
      </c>
      <c r="J8" s="813">
        <v>-3.1627022841069996E-2</v>
      </c>
      <c r="K8" s="24"/>
    </row>
    <row r="9" spans="2:12" x14ac:dyDescent="0.2">
      <c r="B9" s="827" t="s">
        <v>11</v>
      </c>
      <c r="C9" s="25" t="s">
        <v>1051</v>
      </c>
      <c r="D9" s="243">
        <v>7385.6553119599967</v>
      </c>
      <c r="E9" s="243">
        <v>9460.7823264499912</v>
      </c>
      <c r="F9" s="243">
        <v>11977.981204749998</v>
      </c>
      <c r="G9" s="243">
        <v>10839.995369500002</v>
      </c>
      <c r="H9" s="244">
        <v>7192.2768558999978</v>
      </c>
      <c r="I9" s="815">
        <v>0.12877997795222701</v>
      </c>
      <c r="J9" s="815">
        <v>-0.33650554167794411</v>
      </c>
      <c r="K9" s="24"/>
    </row>
    <row r="10" spans="2:12" x14ac:dyDescent="0.2">
      <c r="B10" s="828"/>
      <c r="C10" s="26" t="s">
        <v>1050</v>
      </c>
      <c r="D10" s="243">
        <v>46436.843267690827</v>
      </c>
      <c r="E10" s="243">
        <v>50507.339964859879</v>
      </c>
      <c r="F10" s="243">
        <v>57219.613902319543</v>
      </c>
      <c r="G10" s="243">
        <v>53717.237845607844</v>
      </c>
      <c r="H10" s="244">
        <v>48657.063781260149</v>
      </c>
      <c r="I10" s="815">
        <v>0.87122002204775939</v>
      </c>
      <c r="J10" s="815">
        <v>-9.4200190986950316E-2</v>
      </c>
      <c r="K10" s="24"/>
    </row>
    <row r="11" spans="2:12" ht="21" customHeight="1" x14ac:dyDescent="0.2">
      <c r="B11" s="825" t="s">
        <v>12</v>
      </c>
      <c r="C11" s="826"/>
      <c r="D11" s="814">
        <v>53822.49857965015</v>
      </c>
      <c r="E11" s="814">
        <v>59968.122291310363</v>
      </c>
      <c r="F11" s="814">
        <v>69197.595107071247</v>
      </c>
      <c r="G11" s="814">
        <v>64557.233215108397</v>
      </c>
      <c r="H11" s="814">
        <v>55849.340637160909</v>
      </c>
      <c r="I11" s="813">
        <v>1</v>
      </c>
      <c r="J11" s="813">
        <v>-0.13488639683383408</v>
      </c>
      <c r="K11" s="24"/>
    </row>
    <row r="12" spans="2:12" x14ac:dyDescent="0.2">
      <c r="B12" s="821" t="s">
        <v>575</v>
      </c>
      <c r="C12" s="821"/>
      <c r="D12" s="821"/>
      <c r="E12" s="821"/>
      <c r="F12" s="821"/>
      <c r="G12" s="821"/>
      <c r="H12" s="821"/>
      <c r="I12" s="821"/>
      <c r="J12" s="821"/>
    </row>
    <row r="13" spans="2:12" ht="30" customHeight="1" x14ac:dyDescent="0.2">
      <c r="B13" s="822"/>
      <c r="C13" s="822"/>
      <c r="D13" s="822"/>
      <c r="E13" s="822"/>
      <c r="F13" s="822"/>
      <c r="G13" s="822"/>
      <c r="H13" s="27"/>
      <c r="I13" s="27"/>
      <c r="J13" s="27"/>
    </row>
    <row r="14" spans="2:12" ht="21.75" customHeight="1" x14ac:dyDescent="0.2">
      <c r="E14" s="28"/>
    </row>
    <row r="15" spans="2:12" x14ac:dyDescent="0.2">
      <c r="E15" s="28"/>
    </row>
    <row r="16" spans="2:12" x14ac:dyDescent="0.2">
      <c r="E16" s="28"/>
    </row>
  </sheetData>
  <mergeCells count="9">
    <mergeCell ref="B2:I2"/>
    <mergeCell ref="B3:I3"/>
    <mergeCell ref="B12:J12"/>
    <mergeCell ref="B13:G13"/>
    <mergeCell ref="B5:C5"/>
    <mergeCell ref="B8:C8"/>
    <mergeCell ref="B11:C11"/>
    <mergeCell ref="B6:B7"/>
    <mergeCell ref="B9:B10"/>
  </mergeCells>
  <pageMargins left="0.7" right="0.4" top="0.75" bottom="0.75" header="0.3" footer="0.3"/>
  <pageSetup paperSize="18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N56"/>
  <sheetViews>
    <sheetView zoomScaleNormal="100" workbookViewId="0">
      <selection activeCell="D20" sqref="D20"/>
    </sheetView>
  </sheetViews>
  <sheetFormatPr baseColWidth="10" defaultColWidth="11.42578125" defaultRowHeight="12.75" customHeight="1" x14ac:dyDescent="0.25"/>
  <cols>
    <col min="1" max="1" width="3.7109375" style="15" customWidth="1"/>
    <col min="2" max="2" width="11.42578125" style="444"/>
    <col min="3" max="3" width="19" style="460" customWidth="1"/>
    <col min="4" max="6" width="11.42578125" style="461"/>
    <col min="7" max="8" width="11.42578125" style="444"/>
    <col min="9" max="9" width="11.42578125" style="462"/>
    <col min="10" max="10" width="11.42578125" style="444"/>
    <col min="11" max="11" width="16.5703125" style="444" bestFit="1" customWidth="1"/>
    <col min="12" max="12" width="16.42578125" style="444" bestFit="1" customWidth="1"/>
    <col min="13" max="14" width="11.42578125" style="444"/>
    <col min="15" max="16384" width="11.42578125" style="15"/>
  </cols>
  <sheetData>
    <row r="1" spans="2:12" ht="12.75" customHeight="1" x14ac:dyDescent="0.25">
      <c r="B1" s="443"/>
      <c r="C1" s="443"/>
      <c r="D1" s="443"/>
      <c r="E1" s="443"/>
      <c r="F1" s="443"/>
      <c r="G1" s="443"/>
      <c r="H1" s="443"/>
      <c r="I1" s="443"/>
      <c r="J1" s="443"/>
      <c r="K1" s="443"/>
      <c r="L1" s="443"/>
    </row>
    <row r="2" spans="2:12" ht="12.75" customHeight="1" x14ac:dyDescent="0.25">
      <c r="B2" s="923" t="s">
        <v>715</v>
      </c>
      <c r="C2" s="923"/>
      <c r="D2" s="923"/>
      <c r="E2" s="923"/>
      <c r="F2" s="923"/>
      <c r="G2" s="923"/>
      <c r="H2" s="923"/>
      <c r="I2" s="923"/>
      <c r="J2" s="923"/>
      <c r="K2" s="923"/>
      <c r="L2" s="923"/>
    </row>
    <row r="3" spans="2:12" ht="12.75" customHeight="1" x14ac:dyDescent="0.25">
      <c r="B3" s="445"/>
      <c r="C3" s="445"/>
      <c r="D3" s="445"/>
      <c r="E3" s="445"/>
      <c r="F3" s="445"/>
      <c r="G3" s="445"/>
      <c r="H3" s="445"/>
      <c r="I3" s="445"/>
      <c r="J3" s="445"/>
      <c r="K3" s="445"/>
      <c r="L3" s="445"/>
    </row>
    <row r="4" spans="2:12" ht="32.25" customHeight="1" x14ac:dyDescent="0.25">
      <c r="B4" s="924" t="s">
        <v>716</v>
      </c>
      <c r="C4" s="926" t="s">
        <v>717</v>
      </c>
      <c r="D4" s="928" t="s">
        <v>374</v>
      </c>
      <c r="E4" s="928"/>
      <c r="F4" s="928"/>
      <c r="G4" s="928" t="s">
        <v>375</v>
      </c>
      <c r="H4" s="928"/>
      <c r="I4" s="928"/>
      <c r="J4" s="929" t="s">
        <v>718</v>
      </c>
      <c r="K4" s="929"/>
      <c r="L4" s="929"/>
    </row>
    <row r="5" spans="2:12" ht="22.5" x14ac:dyDescent="0.25">
      <c r="B5" s="925"/>
      <c r="C5" s="927"/>
      <c r="D5" s="277">
        <v>2018</v>
      </c>
      <c r="E5" s="277">
        <v>2019</v>
      </c>
      <c r="F5" s="277">
        <v>2020</v>
      </c>
      <c r="G5" s="277">
        <v>2018</v>
      </c>
      <c r="H5" s="277">
        <v>2019</v>
      </c>
      <c r="I5" s="277">
        <v>2020</v>
      </c>
      <c r="J5" s="276" t="s">
        <v>376</v>
      </c>
      <c r="K5" s="277" t="s">
        <v>377</v>
      </c>
      <c r="L5" s="277" t="s">
        <v>378</v>
      </c>
    </row>
    <row r="6" spans="2:12" ht="12.75" customHeight="1" x14ac:dyDescent="0.25">
      <c r="B6" s="891" t="s">
        <v>379</v>
      </c>
      <c r="C6" s="279" t="s">
        <v>49</v>
      </c>
      <c r="D6" s="446">
        <v>0.88253573149806241</v>
      </c>
      <c r="E6" s="446">
        <v>0.87282194948395964</v>
      </c>
      <c r="F6" s="447">
        <v>0.84926702091761397</v>
      </c>
      <c r="G6" s="448">
        <v>1.3494799980891406E-3</v>
      </c>
      <c r="H6" s="448">
        <v>1.4366911414318067E-3</v>
      </c>
      <c r="I6" s="449">
        <v>2.3750682966843881E-3</v>
      </c>
      <c r="J6" s="450">
        <v>9.8544549217942566E-5</v>
      </c>
      <c r="K6" s="450">
        <v>4.6562723493145377E-5</v>
      </c>
      <c r="L6" s="450">
        <v>1.5564089030739385E-2</v>
      </c>
    </row>
    <row r="7" spans="2:12" ht="12.75" customHeight="1" x14ac:dyDescent="0.25">
      <c r="B7" s="891"/>
      <c r="C7" s="279" t="s">
        <v>300</v>
      </c>
      <c r="D7" s="446">
        <v>0.99293571969880279</v>
      </c>
      <c r="E7" s="446">
        <v>0.99523501009741178</v>
      </c>
      <c r="F7" s="447">
        <v>0.99499808649560906</v>
      </c>
      <c r="G7" s="448">
        <v>4.1564117024860066E-4</v>
      </c>
      <c r="H7" s="448">
        <v>2.4853714464428544E-4</v>
      </c>
      <c r="I7" s="449">
        <v>2.9147524305609502E-4</v>
      </c>
      <c r="J7" s="450">
        <v>3.806117659535809E-9</v>
      </c>
      <c r="K7" s="450">
        <v>0</v>
      </c>
      <c r="L7" s="450">
        <v>5.8389248038491465E-2</v>
      </c>
    </row>
    <row r="8" spans="2:12" ht="12.75" customHeight="1" x14ac:dyDescent="0.25">
      <c r="B8" s="891"/>
      <c r="C8" s="279" t="s">
        <v>380</v>
      </c>
      <c r="D8" s="446">
        <v>0.78974958870089651</v>
      </c>
      <c r="E8" s="446">
        <v>0.85005307054851509</v>
      </c>
      <c r="F8" s="447">
        <v>0.79709469546601719</v>
      </c>
      <c r="G8" s="448">
        <v>9.6020736462899096E-3</v>
      </c>
      <c r="H8" s="448">
        <v>6.1203645706307212E-3</v>
      </c>
      <c r="I8" s="449">
        <v>9.7330290556598663E-3</v>
      </c>
      <c r="J8" s="450">
        <v>0</v>
      </c>
      <c r="K8" s="450">
        <v>0</v>
      </c>
      <c r="L8" s="450">
        <v>4.9745607318637045E-2</v>
      </c>
    </row>
    <row r="9" spans="2:12" ht="12.75" customHeight="1" x14ac:dyDescent="0.25">
      <c r="B9" s="891"/>
      <c r="C9" s="279" t="s">
        <v>54</v>
      </c>
      <c r="D9" s="446">
        <v>0.87506300419989802</v>
      </c>
      <c r="E9" s="446">
        <v>0.88474577748417027</v>
      </c>
      <c r="F9" s="447">
        <v>0.91310286259447504</v>
      </c>
      <c r="G9" s="448">
        <v>6.9346374974073302E-3</v>
      </c>
      <c r="H9" s="448">
        <v>6.7727861642887487E-3</v>
      </c>
      <c r="I9" s="449">
        <v>5.2247431307675838E-3</v>
      </c>
      <c r="J9" s="450">
        <v>3.4891869209399906E-4</v>
      </c>
      <c r="K9" s="450">
        <v>0</v>
      </c>
      <c r="L9" s="450">
        <v>5.7394523811617922E-2</v>
      </c>
    </row>
    <row r="10" spans="2:12" ht="12.75" customHeight="1" x14ac:dyDescent="0.25">
      <c r="B10" s="891"/>
      <c r="C10" s="451" t="s">
        <v>381</v>
      </c>
      <c r="D10" s="452">
        <v>0.88558661985231923</v>
      </c>
      <c r="E10" s="452">
        <v>0.88538679934113296</v>
      </c>
      <c r="F10" s="453">
        <v>0.88670928981908803</v>
      </c>
      <c r="G10" s="454">
        <v>3.1059883695927831E-3</v>
      </c>
      <c r="H10" s="454">
        <v>3.2719635495970824E-3</v>
      </c>
      <c r="I10" s="455">
        <v>3.3945188638181815E-3</v>
      </c>
      <c r="J10" s="456">
        <v>1.8660451637869457E-4</v>
      </c>
      <c r="K10" s="456">
        <v>3.3988314789638448E-5</v>
      </c>
      <c r="L10" s="456">
        <v>2.9128324133890448E-2</v>
      </c>
    </row>
    <row r="11" spans="2:12" ht="12.75" customHeight="1" x14ac:dyDescent="0.25">
      <c r="B11" s="891" t="s">
        <v>719</v>
      </c>
      <c r="C11" s="279" t="s">
        <v>69</v>
      </c>
      <c r="D11" s="446">
        <v>0.66589979348875927</v>
      </c>
      <c r="E11" s="446">
        <v>0.64510757472555202</v>
      </c>
      <c r="F11" s="447">
        <v>0.61072358000673987</v>
      </c>
      <c r="G11" s="448">
        <v>9.8060651025533765E-3</v>
      </c>
      <c r="H11" s="448">
        <v>1.0202121742647412E-2</v>
      </c>
      <c r="I11" s="449">
        <v>1.1132131692504743E-2</v>
      </c>
      <c r="J11" s="457">
        <v>1.0910401444801689E-5</v>
      </c>
      <c r="K11" s="457">
        <v>4.1846877456800416E-4</v>
      </c>
      <c r="L11" s="457">
        <v>3.0806300576084134E-2</v>
      </c>
    </row>
    <row r="12" spans="2:12" ht="12.75" customHeight="1" x14ac:dyDescent="0.25">
      <c r="B12" s="891"/>
      <c r="C12" s="279" t="s">
        <v>65</v>
      </c>
      <c r="D12" s="446">
        <v>0.76001887110964073</v>
      </c>
      <c r="E12" s="446">
        <v>0.70347604229019478</v>
      </c>
      <c r="F12" s="447">
        <v>0.73244351588921941</v>
      </c>
      <c r="G12" s="448">
        <v>5.8969522154932426E-3</v>
      </c>
      <c r="H12" s="448">
        <v>4.4506698224420979E-3</v>
      </c>
      <c r="I12" s="449">
        <v>4.4272507719034637E-3</v>
      </c>
      <c r="J12" s="457">
        <v>1.0276336877556884E-5</v>
      </c>
      <c r="K12" s="457">
        <v>7.6306877949320056E-6</v>
      </c>
      <c r="L12" s="457">
        <v>3.0497482986338521E-2</v>
      </c>
    </row>
    <row r="13" spans="2:12" ht="12.75" customHeight="1" x14ac:dyDescent="0.25">
      <c r="B13" s="891"/>
      <c r="C13" s="279" t="s">
        <v>70</v>
      </c>
      <c r="D13" s="446">
        <v>0.82010439570255789</v>
      </c>
      <c r="E13" s="446">
        <v>0.79725771033689885</v>
      </c>
      <c r="F13" s="447">
        <v>0.76958394666632635</v>
      </c>
      <c r="G13" s="448">
        <v>6.4612232954511569E-3</v>
      </c>
      <c r="H13" s="448">
        <v>6.6513154887073867E-3</v>
      </c>
      <c r="I13" s="449">
        <v>7.0298433343376418E-3</v>
      </c>
      <c r="J13" s="457">
        <v>6.1849185145203119E-6</v>
      </c>
      <c r="K13" s="457">
        <v>1.515986913585449E-4</v>
      </c>
      <c r="L13" s="457">
        <v>3.3142359281178251E-2</v>
      </c>
    </row>
    <row r="14" spans="2:12" ht="12.75" customHeight="1" x14ac:dyDescent="0.25">
      <c r="B14" s="891"/>
      <c r="C14" s="279" t="s">
        <v>67</v>
      </c>
      <c r="D14" s="446">
        <v>0.82810259638549466</v>
      </c>
      <c r="E14" s="446">
        <v>0.80137432813393827</v>
      </c>
      <c r="F14" s="447">
        <v>0.75293385799309409</v>
      </c>
      <c r="G14" s="448">
        <v>7.3411541243248038E-3</v>
      </c>
      <c r="H14" s="448">
        <v>8.9686998071774552E-3</v>
      </c>
      <c r="I14" s="449">
        <v>1.2153699331514115E-2</v>
      </c>
      <c r="J14" s="457">
        <v>1.6019294547256199E-6</v>
      </c>
      <c r="K14" s="457">
        <v>1.6274665428848593E-4</v>
      </c>
      <c r="L14" s="457">
        <v>5.0339466329929458E-2</v>
      </c>
    </row>
    <row r="15" spans="2:12" ht="12.75" customHeight="1" x14ac:dyDescent="0.25">
      <c r="B15" s="891"/>
      <c r="C15" s="279" t="s">
        <v>72</v>
      </c>
      <c r="D15" s="446">
        <v>0.71529823176998064</v>
      </c>
      <c r="E15" s="446">
        <v>0.62532705452326309</v>
      </c>
      <c r="F15" s="447">
        <v>0.55570803494150844</v>
      </c>
      <c r="G15" s="448">
        <v>1.1646633519771535E-2</v>
      </c>
      <c r="H15" s="448">
        <v>1.3365222185635876E-2</v>
      </c>
      <c r="I15" s="449">
        <v>1.7541972383615868E-2</v>
      </c>
      <c r="J15" s="457">
        <v>3.4064253113388706E-5</v>
      </c>
      <c r="K15" s="457">
        <v>1.5359324378806435E-4</v>
      </c>
      <c r="L15" s="457">
        <v>4.116806382913115E-2</v>
      </c>
    </row>
    <row r="16" spans="2:12" ht="12.75" customHeight="1" x14ac:dyDescent="0.25">
      <c r="B16" s="891"/>
      <c r="C16" s="279" t="s">
        <v>308</v>
      </c>
      <c r="D16" s="446">
        <v>0.79097173660958042</v>
      </c>
      <c r="E16" s="446">
        <v>0.62949496347818379</v>
      </c>
      <c r="F16" s="447">
        <v>0.45421029189832401</v>
      </c>
      <c r="G16" s="448">
        <v>3.6436778807730254E-3</v>
      </c>
      <c r="H16" s="448">
        <v>4.3294781928897609E-3</v>
      </c>
      <c r="I16" s="449">
        <v>4.0128196574217775E-3</v>
      </c>
      <c r="J16" s="457">
        <v>0</v>
      </c>
      <c r="K16" s="457">
        <v>0</v>
      </c>
      <c r="L16" s="457">
        <v>7.386970146007559E-3</v>
      </c>
    </row>
    <row r="17" spans="2:12" ht="12.75" customHeight="1" x14ac:dyDescent="0.25">
      <c r="B17" s="891"/>
      <c r="C17" s="279" t="s">
        <v>307</v>
      </c>
      <c r="D17" s="446">
        <v>0.80565631166197893</v>
      </c>
      <c r="E17" s="446">
        <v>0.80577206453587391</v>
      </c>
      <c r="F17" s="447">
        <v>0.76709596174062045</v>
      </c>
      <c r="G17" s="448">
        <v>7.9049357792338442E-3</v>
      </c>
      <c r="H17" s="448">
        <v>6.8017844207551234E-3</v>
      </c>
      <c r="I17" s="449">
        <v>6.4739484765340147E-3</v>
      </c>
      <c r="J17" s="457">
        <v>0</v>
      </c>
      <c r="K17" s="457">
        <v>3.2144742940113877E-4</v>
      </c>
      <c r="L17" s="457">
        <v>2.8206395671253121E-2</v>
      </c>
    </row>
    <row r="18" spans="2:12" ht="12.75" customHeight="1" x14ac:dyDescent="0.25">
      <c r="B18" s="891"/>
      <c r="C18" s="279" t="s">
        <v>73</v>
      </c>
      <c r="D18" s="446">
        <v>0.86103744686720884</v>
      </c>
      <c r="E18" s="446">
        <v>0.8897197222749611</v>
      </c>
      <c r="F18" s="447">
        <v>0.84439186852029036</v>
      </c>
      <c r="G18" s="448">
        <v>6.9376707981839382E-3</v>
      </c>
      <c r="H18" s="448">
        <v>5.5049225493151608E-3</v>
      </c>
      <c r="I18" s="449">
        <v>7.017122264012709E-3</v>
      </c>
      <c r="J18" s="457">
        <v>0</v>
      </c>
      <c r="K18" s="457">
        <v>0</v>
      </c>
      <c r="L18" s="457">
        <v>4.5499476418870498E-2</v>
      </c>
    </row>
    <row r="19" spans="2:12" ht="12.75" customHeight="1" x14ac:dyDescent="0.25">
      <c r="B19" s="891"/>
      <c r="C19" s="279" t="s">
        <v>382</v>
      </c>
      <c r="D19" s="446">
        <v>0.81881266491435378</v>
      </c>
      <c r="E19" s="446">
        <v>0.7815672849216152</v>
      </c>
      <c r="F19" s="447">
        <v>0.77112710608949253</v>
      </c>
      <c r="G19" s="448">
        <v>4.9953383968339947E-3</v>
      </c>
      <c r="H19" s="448">
        <v>6.9638860531205903E-3</v>
      </c>
      <c r="I19" s="449">
        <v>7.2024348781170528E-3</v>
      </c>
      <c r="J19" s="457">
        <v>0</v>
      </c>
      <c r="K19" s="457">
        <v>0</v>
      </c>
      <c r="L19" s="457">
        <v>3.2673692225002916E-2</v>
      </c>
    </row>
    <row r="20" spans="2:12" ht="12.75" customHeight="1" x14ac:dyDescent="0.25">
      <c r="B20" s="891"/>
      <c r="C20" s="279" t="s">
        <v>386</v>
      </c>
      <c r="D20" s="446">
        <v>0.82664937308424569</v>
      </c>
      <c r="E20" s="446">
        <v>0.78301132593311029</v>
      </c>
      <c r="F20" s="447">
        <v>0.71915598897223165</v>
      </c>
      <c r="G20" s="448">
        <v>5.888253881525177E-3</v>
      </c>
      <c r="H20" s="448">
        <v>7.3224340374676263E-3</v>
      </c>
      <c r="I20" s="449">
        <v>6.1194060056363828E-3</v>
      </c>
      <c r="J20" s="457">
        <v>0</v>
      </c>
      <c r="K20" s="457">
        <v>0</v>
      </c>
      <c r="L20" s="457">
        <v>3.9366010357498843E-2</v>
      </c>
    </row>
    <row r="21" spans="2:12" ht="12.75" customHeight="1" x14ac:dyDescent="0.25">
      <c r="B21" s="891"/>
      <c r="C21" s="279" t="s">
        <v>391</v>
      </c>
      <c r="D21" s="446">
        <v>0.56298959278111693</v>
      </c>
      <c r="E21" s="446">
        <v>0.61994979168274711</v>
      </c>
      <c r="F21" s="447">
        <v>0.56847264777758932</v>
      </c>
      <c r="G21" s="448">
        <v>1.352762943291335E-2</v>
      </c>
      <c r="H21" s="448">
        <v>1.6273786523900977E-2</v>
      </c>
      <c r="I21" s="449">
        <v>2.1613558563797972E-2</v>
      </c>
      <c r="J21" s="457">
        <v>0</v>
      </c>
      <c r="K21" s="457">
        <v>0</v>
      </c>
      <c r="L21" s="457">
        <v>5.0086888937707338E-2</v>
      </c>
    </row>
    <row r="22" spans="2:12" ht="12.75" customHeight="1" x14ac:dyDescent="0.25">
      <c r="B22" s="891"/>
      <c r="C22" s="279" t="s">
        <v>396</v>
      </c>
      <c r="D22" s="446">
        <v>0.64178701448974407</v>
      </c>
      <c r="E22" s="446">
        <v>0.61928413229574031</v>
      </c>
      <c r="F22" s="447">
        <v>0.62750641436761545</v>
      </c>
      <c r="G22" s="448">
        <v>1.831523268256852E-2</v>
      </c>
      <c r="H22" s="448">
        <v>1.7050646911665419E-2</v>
      </c>
      <c r="I22" s="449">
        <v>1.3601614670051301E-2</v>
      </c>
      <c r="J22" s="457">
        <v>6.8898714860021862E-6</v>
      </c>
      <c r="K22" s="457">
        <v>0</v>
      </c>
      <c r="L22" s="457">
        <v>3.9659303635973156E-2</v>
      </c>
    </row>
    <row r="23" spans="2:12" ht="12.75" customHeight="1" x14ac:dyDescent="0.25">
      <c r="B23" s="891"/>
      <c r="C23" s="279" t="s">
        <v>397</v>
      </c>
      <c r="D23" s="446">
        <v>0.69455984284649219</v>
      </c>
      <c r="E23" s="446">
        <v>0.8980970292482352</v>
      </c>
      <c r="F23" s="447">
        <v>0.83959712214888171</v>
      </c>
      <c r="G23" s="448">
        <v>4.5197767074095464E-3</v>
      </c>
      <c r="H23" s="448">
        <v>3.6661719658932636E-3</v>
      </c>
      <c r="I23" s="449">
        <v>3.259363846799404E-3</v>
      </c>
      <c r="J23" s="457">
        <v>0</v>
      </c>
      <c r="K23" s="457">
        <v>0</v>
      </c>
      <c r="L23" s="457">
        <v>2.2266039699952767E-2</v>
      </c>
    </row>
    <row r="24" spans="2:12" ht="12.75" customHeight="1" x14ac:dyDescent="0.25">
      <c r="B24" s="891"/>
      <c r="C24" s="279" t="s">
        <v>398</v>
      </c>
      <c r="D24" s="446">
        <v>0.70910355246315493</v>
      </c>
      <c r="E24" s="446">
        <v>0.59894692245662573</v>
      </c>
      <c r="F24" s="447">
        <v>0.73674947388973411</v>
      </c>
      <c r="G24" s="448">
        <v>8.3070543003339655E-3</v>
      </c>
      <c r="H24" s="448">
        <v>6.4813397867109586E-3</v>
      </c>
      <c r="I24" s="449">
        <v>7.0259226953719106E-3</v>
      </c>
      <c r="J24" s="457">
        <v>0</v>
      </c>
      <c r="K24" s="457">
        <v>0</v>
      </c>
      <c r="L24" s="457">
        <v>2.7920716368336092E-2</v>
      </c>
    </row>
    <row r="25" spans="2:12" ht="12.75" customHeight="1" x14ac:dyDescent="0.25">
      <c r="B25" s="891"/>
      <c r="C25" s="279" t="s">
        <v>390</v>
      </c>
      <c r="D25" s="446">
        <v>0.78990103725418215</v>
      </c>
      <c r="E25" s="446">
        <v>0.75739611339410562</v>
      </c>
      <c r="F25" s="447">
        <v>0.70631839298676169</v>
      </c>
      <c r="G25" s="448">
        <v>8.4138210006471613E-3</v>
      </c>
      <c r="H25" s="448">
        <v>1.510694935917543E-2</v>
      </c>
      <c r="I25" s="449">
        <v>1.2312420429438416E-2</v>
      </c>
      <c r="J25" s="457">
        <v>6.0965059309015791E-5</v>
      </c>
      <c r="K25" s="457">
        <v>2.8499262445713536E-2</v>
      </c>
      <c r="L25" s="457">
        <v>4.1787385274381125E-2</v>
      </c>
    </row>
    <row r="26" spans="2:12" ht="12.75" customHeight="1" x14ac:dyDescent="0.25">
      <c r="B26" s="891"/>
      <c r="C26" s="279" t="s">
        <v>389</v>
      </c>
      <c r="D26" s="446">
        <v>0.93030513960158678</v>
      </c>
      <c r="E26" s="446">
        <v>0.69684355515476393</v>
      </c>
      <c r="F26" s="447">
        <v>0.82754031331438627</v>
      </c>
      <c r="G26" s="448">
        <v>3.1384996111584302E-3</v>
      </c>
      <c r="H26" s="448">
        <v>5.1735678510195001E-3</v>
      </c>
      <c r="I26" s="449">
        <v>2.4672833436684403E-3</v>
      </c>
      <c r="J26" s="457">
        <v>0</v>
      </c>
      <c r="K26" s="457">
        <v>0</v>
      </c>
      <c r="L26" s="457">
        <v>2.1023738471949542E-2</v>
      </c>
    </row>
    <row r="27" spans="2:12" ht="12.75" customHeight="1" x14ac:dyDescent="0.25">
      <c r="B27" s="891"/>
      <c r="C27" s="279" t="s">
        <v>399</v>
      </c>
      <c r="D27" s="446">
        <v>0.46854489993327691</v>
      </c>
      <c r="E27" s="446">
        <v>0.71342288451911373</v>
      </c>
      <c r="F27" s="447">
        <v>0.64325641704400449</v>
      </c>
      <c r="G27" s="448">
        <v>4.5992727286606576E-3</v>
      </c>
      <c r="H27" s="448">
        <v>8.2964602310859822E-3</v>
      </c>
      <c r="I27" s="449">
        <v>1.119968822306083E-2</v>
      </c>
      <c r="J27" s="457">
        <v>2.6324221275666154E-6</v>
      </c>
      <c r="K27" s="457">
        <v>0</v>
      </c>
      <c r="L27" s="457">
        <v>3.2901572798665915E-2</v>
      </c>
    </row>
    <row r="28" spans="2:12" ht="12.75" customHeight="1" x14ac:dyDescent="0.25">
      <c r="B28" s="891"/>
      <c r="C28" s="279" t="s">
        <v>720</v>
      </c>
      <c r="D28" s="446">
        <v>0.87965799714611337</v>
      </c>
      <c r="E28" s="446">
        <v>0.88408275844362705</v>
      </c>
      <c r="F28" s="447">
        <v>0.80716269341211033</v>
      </c>
      <c r="G28" s="448">
        <v>5.7420971795980559E-3</v>
      </c>
      <c r="H28" s="448">
        <v>3.9549911140333615E-3</v>
      </c>
      <c r="I28" s="449">
        <v>4.9163953603286251E-3</v>
      </c>
      <c r="J28" s="457">
        <v>0</v>
      </c>
      <c r="K28" s="457">
        <v>0</v>
      </c>
      <c r="L28" s="457">
        <v>2.5496474360702629E-2</v>
      </c>
    </row>
    <row r="29" spans="2:12" ht="12.75" customHeight="1" x14ac:dyDescent="0.25">
      <c r="B29" s="891"/>
      <c r="C29" s="279" t="s">
        <v>393</v>
      </c>
      <c r="D29" s="446">
        <v>0.76343701033826694</v>
      </c>
      <c r="E29" s="446">
        <v>0.70469721207979974</v>
      </c>
      <c r="F29" s="447">
        <v>0.75149174628125348</v>
      </c>
      <c r="G29" s="448">
        <v>8.1079758154466251E-3</v>
      </c>
      <c r="H29" s="448">
        <v>1.1306855514107216E-2</v>
      </c>
      <c r="I29" s="449">
        <v>8.9710547122766118E-3</v>
      </c>
      <c r="J29" s="457">
        <v>0</v>
      </c>
      <c r="K29" s="457">
        <v>0</v>
      </c>
      <c r="L29" s="457">
        <v>3.6101012340783674E-2</v>
      </c>
    </row>
    <row r="30" spans="2:12" ht="12.75" customHeight="1" x14ac:dyDescent="0.25">
      <c r="B30" s="891"/>
      <c r="C30" s="279" t="s">
        <v>387</v>
      </c>
      <c r="D30" s="446">
        <v>0.83298151113711938</v>
      </c>
      <c r="E30" s="446">
        <v>0.81804121354420167</v>
      </c>
      <c r="F30" s="447">
        <v>0.80249372596890423</v>
      </c>
      <c r="G30" s="448">
        <v>8.5256090851163705E-3</v>
      </c>
      <c r="H30" s="448">
        <v>1.000948409202241E-2</v>
      </c>
      <c r="I30" s="449">
        <v>1.1673791472155536E-2</v>
      </c>
      <c r="J30" s="457">
        <v>0</v>
      </c>
      <c r="K30" s="457">
        <v>0</v>
      </c>
      <c r="L30" s="457">
        <v>5.912468417261587E-2</v>
      </c>
    </row>
    <row r="31" spans="2:12" ht="12.75" customHeight="1" x14ac:dyDescent="0.25">
      <c r="B31" s="891"/>
      <c r="C31" s="279" t="s">
        <v>385</v>
      </c>
      <c r="D31" s="446">
        <v>0.45153676381625379</v>
      </c>
      <c r="E31" s="446">
        <v>0.62356864181213467</v>
      </c>
      <c r="F31" s="447">
        <v>0.21742592904313016</v>
      </c>
      <c r="G31" s="448">
        <v>2.6463630499294937E-2</v>
      </c>
      <c r="H31" s="448">
        <v>4.9987660492162196E-3</v>
      </c>
      <c r="I31" s="449">
        <v>5.5625230448560553E-3</v>
      </c>
      <c r="J31" s="457">
        <v>0</v>
      </c>
      <c r="K31" s="457">
        <v>0</v>
      </c>
      <c r="L31" s="457">
        <v>7.1104396642990729E-3</v>
      </c>
    </row>
    <row r="32" spans="2:12" ht="12.75" customHeight="1" x14ac:dyDescent="0.25">
      <c r="B32" s="891"/>
      <c r="C32" s="279" t="s">
        <v>388</v>
      </c>
      <c r="D32" s="446">
        <v>0.34385055400915648</v>
      </c>
      <c r="E32" s="446">
        <v>0.43396788821541471</v>
      </c>
      <c r="F32" s="447">
        <v>0.33727511056408443</v>
      </c>
      <c r="G32" s="448">
        <v>1.425657219864406E-2</v>
      </c>
      <c r="H32" s="448">
        <v>4.5955561625758666E-3</v>
      </c>
      <c r="I32" s="449">
        <v>5.9525851663146338E-3</v>
      </c>
      <c r="J32" s="457">
        <v>0</v>
      </c>
      <c r="K32" s="457">
        <v>0</v>
      </c>
      <c r="L32" s="457">
        <v>8.9841718772602427E-3</v>
      </c>
    </row>
    <row r="33" spans="2:12" ht="12.75" customHeight="1" x14ac:dyDescent="0.25">
      <c r="B33" s="891"/>
      <c r="C33" s="279" t="s">
        <v>394</v>
      </c>
      <c r="D33" s="446">
        <v>0.93124042832841181</v>
      </c>
      <c r="E33" s="446">
        <v>0.95869258287543968</v>
      </c>
      <c r="F33" s="447">
        <v>0.76471362766934414</v>
      </c>
      <c r="G33" s="448">
        <v>4.316171454692294E-3</v>
      </c>
      <c r="H33" s="448">
        <v>2.4246405934725125E-3</v>
      </c>
      <c r="I33" s="449">
        <v>7.2149506599405366E-3</v>
      </c>
      <c r="J33" s="457">
        <v>0</v>
      </c>
      <c r="K33" s="457">
        <v>5.7583458341039291E-2</v>
      </c>
      <c r="L33" s="457">
        <v>3.062989707657893E-2</v>
      </c>
    </row>
    <row r="34" spans="2:12" ht="12.75" customHeight="1" x14ac:dyDescent="0.25">
      <c r="B34" s="891"/>
      <c r="C34" s="279" t="s">
        <v>392</v>
      </c>
      <c r="D34" s="446">
        <v>0.36988377203489525</v>
      </c>
      <c r="E34" s="446">
        <v>0.52082629993981433</v>
      </c>
      <c r="F34" s="447">
        <v>0.23626129242104305</v>
      </c>
      <c r="G34" s="448">
        <v>2.6328728848008107E-2</v>
      </c>
      <c r="H34" s="448">
        <v>1.7647890124691524E-2</v>
      </c>
      <c r="I34" s="449">
        <v>5.8321069276591328E-3</v>
      </c>
      <c r="J34" s="457">
        <v>0</v>
      </c>
      <c r="K34" s="457">
        <v>0</v>
      </c>
      <c r="L34" s="457">
        <v>7.6364670883497269E-3</v>
      </c>
    </row>
    <row r="35" spans="2:12" ht="12.75" customHeight="1" x14ac:dyDescent="0.25">
      <c r="B35" s="891"/>
      <c r="C35" s="279" t="s">
        <v>395</v>
      </c>
      <c r="D35" s="446">
        <v>1.9154362549534707E-2</v>
      </c>
      <c r="E35" s="446">
        <v>4.2708357461916729E-2</v>
      </c>
      <c r="F35" s="447">
        <v>4.4527064558051263E-2</v>
      </c>
      <c r="G35" s="448">
        <v>4.5290507879735577E-3</v>
      </c>
      <c r="H35" s="448">
        <v>3.1659468500636924E-3</v>
      </c>
      <c r="I35" s="449">
        <v>5.1490729923845723E-3</v>
      </c>
      <c r="J35" s="457">
        <v>0</v>
      </c>
      <c r="K35" s="457">
        <v>0</v>
      </c>
      <c r="L35" s="457">
        <v>5.389030710747339E-3</v>
      </c>
    </row>
    <row r="36" spans="2:12" ht="12.75" customHeight="1" x14ac:dyDescent="0.25">
      <c r="B36" s="891"/>
      <c r="C36" s="279" t="s">
        <v>383</v>
      </c>
      <c r="D36" s="446">
        <v>0.62219857502666898</v>
      </c>
      <c r="E36" s="446">
        <v>0.57139189358821119</v>
      </c>
      <c r="F36" s="447">
        <v>0.61775983816325819</v>
      </c>
      <c r="G36" s="448">
        <v>1.1277135613173008E-2</v>
      </c>
      <c r="H36" s="448">
        <v>1.4540262165685748E-2</v>
      </c>
      <c r="I36" s="449">
        <v>1.176850151220111E-2</v>
      </c>
      <c r="J36" s="457">
        <v>0</v>
      </c>
      <c r="K36" s="457">
        <v>0</v>
      </c>
      <c r="L36" s="457">
        <v>3.0815966509097341E-2</v>
      </c>
    </row>
    <row r="37" spans="2:12" ht="12.75" customHeight="1" x14ac:dyDescent="0.25">
      <c r="B37" s="891"/>
      <c r="C37" s="279" t="s">
        <v>384</v>
      </c>
      <c r="D37" s="446">
        <v>0.57403485825010425</v>
      </c>
      <c r="E37" s="446">
        <v>0.53079296529976716</v>
      </c>
      <c r="F37" s="447">
        <v>0.33372708186206174</v>
      </c>
      <c r="G37" s="448">
        <v>2.1167069167993342E-2</v>
      </c>
      <c r="H37" s="448">
        <v>2.4052056756891819E-2</v>
      </c>
      <c r="I37" s="449">
        <v>3.9712466773441306E-2</v>
      </c>
      <c r="J37" s="457">
        <v>0</v>
      </c>
      <c r="K37" s="457">
        <v>0</v>
      </c>
      <c r="L37" s="457">
        <v>5.960390358417602E-2</v>
      </c>
    </row>
    <row r="38" spans="2:12" ht="12.75" customHeight="1" x14ac:dyDescent="0.25">
      <c r="B38" s="891"/>
      <c r="C38" s="451" t="s">
        <v>721</v>
      </c>
      <c r="D38" s="452">
        <v>0.74726402682325821</v>
      </c>
      <c r="E38" s="452">
        <v>0.71941224080238875</v>
      </c>
      <c r="F38" s="453">
        <v>0.68190579866897394</v>
      </c>
      <c r="G38" s="454">
        <v>8.0190467544990433E-3</v>
      </c>
      <c r="H38" s="454">
        <v>8.1756091500720367E-3</v>
      </c>
      <c r="I38" s="455">
        <v>9.031155963283289E-3</v>
      </c>
      <c r="J38" s="456">
        <v>7.6674358648596073E-6</v>
      </c>
      <c r="K38" s="456">
        <v>1.1153714730552111E-4</v>
      </c>
      <c r="L38" s="456">
        <v>3.2004099802672867E-2</v>
      </c>
    </row>
    <row r="39" spans="2:12" ht="12.75" customHeight="1" x14ac:dyDescent="0.25">
      <c r="B39" s="891" t="s">
        <v>722</v>
      </c>
      <c r="C39" s="279" t="s">
        <v>51</v>
      </c>
      <c r="D39" s="446">
        <v>0.79428987117170535</v>
      </c>
      <c r="E39" s="446">
        <v>0.78743931896856023</v>
      </c>
      <c r="F39" s="447">
        <v>0.77452905249821635</v>
      </c>
      <c r="G39" s="448">
        <v>6.3657381115355596E-3</v>
      </c>
      <c r="H39" s="448">
        <v>6.6864423869816003E-3</v>
      </c>
      <c r="I39" s="449">
        <v>7.2651046107024535E-3</v>
      </c>
      <c r="J39" s="457">
        <v>2.5086372125050477E-5</v>
      </c>
      <c r="K39" s="457">
        <v>1.7677480040015711E-4</v>
      </c>
      <c r="L39" s="457">
        <v>3.2478293937900679E-2</v>
      </c>
    </row>
    <row r="40" spans="2:12" ht="12.75" customHeight="1" x14ac:dyDescent="0.25">
      <c r="B40" s="891"/>
      <c r="C40" s="279" t="s">
        <v>53</v>
      </c>
      <c r="D40" s="446">
        <v>0.9506048783731571</v>
      </c>
      <c r="E40" s="446">
        <v>0.95242886665869364</v>
      </c>
      <c r="F40" s="447">
        <v>0.87679577705791134</v>
      </c>
      <c r="G40" s="448">
        <v>2.2920558052995114E-3</v>
      </c>
      <c r="H40" s="448">
        <v>2.4649966377843432E-3</v>
      </c>
      <c r="I40" s="449">
        <v>3.8516094692722324E-3</v>
      </c>
      <c r="J40" s="457">
        <v>9.122495945888132E-7</v>
      </c>
      <c r="K40" s="457">
        <v>0</v>
      </c>
      <c r="L40" s="457">
        <v>3.1772070941841084E-2</v>
      </c>
    </row>
    <row r="41" spans="2:12" ht="12.75" customHeight="1" x14ac:dyDescent="0.25">
      <c r="B41" s="891"/>
      <c r="C41" s="279" t="s">
        <v>50</v>
      </c>
      <c r="D41" s="446">
        <v>0.91808344640700068</v>
      </c>
      <c r="E41" s="446">
        <v>0.92626943948517237</v>
      </c>
      <c r="F41" s="447">
        <v>0.93507678991744581</v>
      </c>
      <c r="G41" s="448">
        <v>3.9666862249317057E-3</v>
      </c>
      <c r="H41" s="448">
        <v>3.4502661850241874E-3</v>
      </c>
      <c r="I41" s="449">
        <v>3.2242609242365068E-3</v>
      </c>
      <c r="J41" s="457">
        <v>8.5320356094816624E-6</v>
      </c>
      <c r="K41" s="457">
        <v>2.7005083203702125E-3</v>
      </c>
      <c r="L41" s="457">
        <v>4.9777538960828351E-2</v>
      </c>
    </row>
    <row r="42" spans="2:12" ht="12.75" customHeight="1" x14ac:dyDescent="0.25">
      <c r="B42" s="891"/>
      <c r="C42" s="451" t="s">
        <v>723</v>
      </c>
      <c r="D42" s="452">
        <v>0.86823358068415868</v>
      </c>
      <c r="E42" s="452">
        <v>0.87180959487862963</v>
      </c>
      <c r="F42" s="453">
        <v>0.85069843358424935</v>
      </c>
      <c r="G42" s="454">
        <v>4.6290064790962069E-3</v>
      </c>
      <c r="H42" s="454">
        <v>4.6110622805971679E-3</v>
      </c>
      <c r="I42" s="455">
        <v>5.0998820859966031E-3</v>
      </c>
      <c r="J42" s="456">
        <v>1.2515501391215484E-5</v>
      </c>
      <c r="K42" s="456">
        <v>2.5515791260666423E-4</v>
      </c>
      <c r="L42" s="456">
        <v>3.44733600987467E-2</v>
      </c>
    </row>
    <row r="43" spans="2:12" ht="12.75" customHeight="1" x14ac:dyDescent="0.25">
      <c r="B43" s="892" t="s">
        <v>400</v>
      </c>
      <c r="C43" s="279" t="s">
        <v>68</v>
      </c>
      <c r="D43" s="446">
        <v>0.56582629549639163</v>
      </c>
      <c r="E43" s="446">
        <v>0.52588349491964848</v>
      </c>
      <c r="F43" s="447">
        <v>0.5407378136897516</v>
      </c>
      <c r="G43" s="448">
        <v>2.2894750812792672E-2</v>
      </c>
      <c r="H43" s="448">
        <v>2.2236609706096866E-2</v>
      </c>
      <c r="I43" s="449">
        <v>2.1634103512315959E-2</v>
      </c>
      <c r="J43" s="457">
        <v>1.0215209167479316E-3</v>
      </c>
      <c r="K43" s="457">
        <v>1.6764258667052682E-4</v>
      </c>
      <c r="L43" s="457">
        <v>4.7543031907920551E-2</v>
      </c>
    </row>
    <row r="44" spans="2:12" ht="12.75" customHeight="1" x14ac:dyDescent="0.25">
      <c r="B44" s="892"/>
      <c r="C44" s="279" t="s">
        <v>401</v>
      </c>
      <c r="D44" s="446">
        <v>0.58952866876601284</v>
      </c>
      <c r="E44" s="446">
        <v>0.24975875610306467</v>
      </c>
      <c r="F44" s="447">
        <v>0.40978429503089819</v>
      </c>
      <c r="G44" s="448">
        <v>2.177384054227087E-2</v>
      </c>
      <c r="H44" s="448">
        <v>2.8209682527666629E-2</v>
      </c>
      <c r="I44" s="449">
        <v>2.2701274390942681E-2</v>
      </c>
      <c r="J44" s="457">
        <v>1.8807044861295557E-4</v>
      </c>
      <c r="K44" s="457">
        <v>0</v>
      </c>
      <c r="L44" s="457">
        <v>3.9555567671048265E-2</v>
      </c>
    </row>
    <row r="45" spans="2:12" ht="12.75" customHeight="1" x14ac:dyDescent="0.25">
      <c r="B45" s="892"/>
      <c r="C45" s="279" t="s">
        <v>402</v>
      </c>
      <c r="D45" s="446">
        <v>0.86114855751470087</v>
      </c>
      <c r="E45" s="446">
        <v>0.89767695653759938</v>
      </c>
      <c r="F45" s="447">
        <v>0.58191629957812618</v>
      </c>
      <c r="G45" s="448">
        <v>4.6485893595325858E-3</v>
      </c>
      <c r="H45" s="448">
        <v>2.8883646100551549E-3</v>
      </c>
      <c r="I45" s="449">
        <v>8.8147445739072978E-3</v>
      </c>
      <c r="J45" s="457">
        <v>0</v>
      </c>
      <c r="K45" s="457">
        <v>0</v>
      </c>
      <c r="L45" s="457">
        <v>2.1201262711820223E-2</v>
      </c>
    </row>
    <row r="46" spans="2:12" ht="12.75" customHeight="1" x14ac:dyDescent="0.25">
      <c r="B46" s="892"/>
      <c r="C46" s="279" t="s">
        <v>403</v>
      </c>
      <c r="D46" s="446">
        <v>2.5037425181849943E-2</v>
      </c>
      <c r="E46" s="446">
        <v>2.7056676779007773E-2</v>
      </c>
      <c r="F46" s="447">
        <v>0</v>
      </c>
      <c r="G46" s="448">
        <v>5.8528149920682684E-2</v>
      </c>
      <c r="H46" s="448">
        <v>5.8409105769409504E-2</v>
      </c>
      <c r="I46" s="449">
        <v>6.0000003107745691E-2</v>
      </c>
      <c r="J46" s="457">
        <v>0</v>
      </c>
      <c r="K46" s="457">
        <v>0</v>
      </c>
      <c r="L46" s="457">
        <v>6.0000003107745691E-2</v>
      </c>
    </row>
    <row r="47" spans="2:12" ht="12.75" customHeight="1" x14ac:dyDescent="0.25">
      <c r="B47" s="892"/>
      <c r="C47" s="451" t="s">
        <v>404</v>
      </c>
      <c r="D47" s="452">
        <v>0.57724338063158454</v>
      </c>
      <c r="E47" s="452">
        <v>0.45290496682617226</v>
      </c>
      <c r="F47" s="453">
        <v>0.48907471225825644</v>
      </c>
      <c r="G47" s="454">
        <v>2.2319776485898814E-2</v>
      </c>
      <c r="H47" s="454">
        <v>2.3545235831798003E-2</v>
      </c>
      <c r="I47" s="455">
        <v>2.1928421600189159E-2</v>
      </c>
      <c r="J47" s="456">
        <v>7.3098899827359629E-4</v>
      </c>
      <c r="K47" s="456">
        <v>9.4628094837254765E-5</v>
      </c>
      <c r="L47" s="456">
        <v>4.3639875699484319E-2</v>
      </c>
    </row>
    <row r="48" spans="2:12" ht="12.75" customHeight="1" x14ac:dyDescent="0.25">
      <c r="B48" s="892" t="s">
        <v>405</v>
      </c>
      <c r="C48" s="279" t="s">
        <v>77</v>
      </c>
      <c r="D48" s="446">
        <v>0.89745870479090339</v>
      </c>
      <c r="E48" s="446">
        <v>0.81070522375290544</v>
      </c>
      <c r="F48" s="447">
        <v>0.94012411099500004</v>
      </c>
      <c r="G48" s="448">
        <v>2.0251354604802056E-3</v>
      </c>
      <c r="H48" s="448">
        <v>3.0432024357118751E-3</v>
      </c>
      <c r="I48" s="449">
        <v>2.04403395128815E-3</v>
      </c>
      <c r="J48" s="457">
        <v>0</v>
      </c>
      <c r="K48" s="457">
        <v>2.1597235553849105E-2</v>
      </c>
      <c r="L48" s="457">
        <v>3.4154311032470248E-2</v>
      </c>
    </row>
    <row r="49" spans="2:12" ht="12.75" customHeight="1" x14ac:dyDescent="0.25">
      <c r="B49" s="892"/>
      <c r="C49" s="279" t="s">
        <v>406</v>
      </c>
      <c r="D49" s="446">
        <v>0.28359471566084882</v>
      </c>
      <c r="E49" s="446">
        <v>0.3618591873448207</v>
      </c>
      <c r="F49" s="447">
        <v>0.39212508598948559</v>
      </c>
      <c r="G49" s="448">
        <v>3.0704698283054006E-2</v>
      </c>
      <c r="H49" s="448">
        <v>2.8065980418380394E-2</v>
      </c>
      <c r="I49" s="449">
        <v>2.4229747143086448E-2</v>
      </c>
      <c r="J49" s="457">
        <v>7.0266011535820863E-5</v>
      </c>
      <c r="K49" s="457">
        <v>3.0981108184945436E-4</v>
      </c>
      <c r="L49" s="457">
        <v>3.9993931187448623E-2</v>
      </c>
    </row>
    <row r="50" spans="2:12" ht="12.75" customHeight="1" x14ac:dyDescent="0.25">
      <c r="B50" s="892"/>
      <c r="C50" s="279" t="s">
        <v>407</v>
      </c>
      <c r="D50" s="446">
        <v>0</v>
      </c>
      <c r="E50" s="446">
        <v>0</v>
      </c>
      <c r="F50" s="447">
        <v>0</v>
      </c>
      <c r="G50" s="448">
        <v>6.0000316165544285E-2</v>
      </c>
      <c r="H50" s="448">
        <v>6.0000289162997059E-2</v>
      </c>
      <c r="I50" s="449">
        <v>5.9996501661710687E-2</v>
      </c>
      <c r="J50" s="457">
        <v>0</v>
      </c>
      <c r="K50" s="457">
        <v>0</v>
      </c>
      <c r="L50" s="457">
        <v>5.9996501661710687E-2</v>
      </c>
    </row>
    <row r="51" spans="2:12" ht="12.75" customHeight="1" x14ac:dyDescent="0.25">
      <c r="B51" s="892"/>
      <c r="C51" s="451" t="s">
        <v>408</v>
      </c>
      <c r="D51" s="452">
        <v>0.66523781385803349</v>
      </c>
      <c r="E51" s="452">
        <v>0.62179913637850148</v>
      </c>
      <c r="F51" s="453">
        <v>0.73395295351486767</v>
      </c>
      <c r="G51" s="454">
        <v>1.28745239926431E-2</v>
      </c>
      <c r="H51" s="454">
        <v>1.3575839432386631E-2</v>
      </c>
      <c r="I51" s="455">
        <v>1.0390869051787162E-2</v>
      </c>
      <c r="J51" s="456">
        <v>1.4123724116106488E-5</v>
      </c>
      <c r="K51" s="456">
        <v>1.2719745309285782E-3</v>
      </c>
      <c r="L51" s="456">
        <v>3.9171885077528223E-2</v>
      </c>
    </row>
    <row r="52" spans="2:12" ht="12.75" customHeight="1" x14ac:dyDescent="0.25">
      <c r="B52" s="930" t="s">
        <v>294</v>
      </c>
      <c r="C52" s="930"/>
      <c r="D52" s="255">
        <v>0.78272567813250693</v>
      </c>
      <c r="E52" s="255">
        <v>0.78186370622859813</v>
      </c>
      <c r="F52" s="255">
        <v>0.74029028974786082</v>
      </c>
      <c r="G52" s="458">
        <v>7.7938103934900131E-3</v>
      </c>
      <c r="H52" s="458">
        <v>7.570869664154125E-3</v>
      </c>
      <c r="I52" s="458">
        <v>8.0412532013168624E-3</v>
      </c>
      <c r="J52" s="459">
        <v>3.4723037103063858E-4</v>
      </c>
      <c r="K52" s="459">
        <v>1.2949681579824937E-4</v>
      </c>
      <c r="L52" s="459">
        <v>3.4693883017739305E-2</v>
      </c>
    </row>
    <row r="53" spans="2:12" ht="12.75" customHeight="1" x14ac:dyDescent="0.25">
      <c r="B53" s="931" t="s">
        <v>724</v>
      </c>
      <c r="C53" s="931"/>
      <c r="D53" s="931"/>
      <c r="E53" s="931"/>
      <c r="F53" s="931"/>
      <c r="G53" s="931"/>
      <c r="H53" s="931"/>
      <c r="I53" s="931"/>
      <c r="J53" s="931"/>
      <c r="K53" s="931"/>
      <c r="L53" s="931"/>
    </row>
    <row r="54" spans="2:12" ht="12.75" customHeight="1" x14ac:dyDescent="0.25">
      <c r="B54" s="932" t="s">
        <v>725</v>
      </c>
      <c r="C54" s="932"/>
      <c r="D54" s="932"/>
      <c r="E54" s="932"/>
      <c r="F54" s="932"/>
      <c r="G54" s="932"/>
      <c r="H54" s="932"/>
      <c r="I54" s="932"/>
      <c r="J54" s="932"/>
      <c r="K54" s="932"/>
      <c r="L54" s="932"/>
    </row>
    <row r="55" spans="2:12" ht="12.75" customHeight="1" x14ac:dyDescent="0.25">
      <c r="B55" s="932" t="s">
        <v>726</v>
      </c>
      <c r="C55" s="932"/>
      <c r="D55" s="932"/>
      <c r="E55" s="932"/>
      <c r="F55" s="932"/>
      <c r="G55" s="932"/>
      <c r="H55" s="932"/>
      <c r="I55" s="932"/>
      <c r="J55" s="932"/>
      <c r="K55" s="932"/>
      <c r="L55" s="932"/>
    </row>
    <row r="56" spans="2:12" ht="15" x14ac:dyDescent="0.25">
      <c r="B56" s="889" t="s">
        <v>727</v>
      </c>
      <c r="C56" s="889"/>
      <c r="D56" s="889"/>
      <c r="E56" s="889"/>
      <c r="F56" s="889"/>
      <c r="G56" s="889"/>
      <c r="H56" s="889"/>
      <c r="I56" s="889"/>
      <c r="J56" s="889"/>
      <c r="K56" s="889"/>
      <c r="L56" s="889"/>
    </row>
  </sheetData>
  <mergeCells count="16">
    <mergeCell ref="B52:C52"/>
    <mergeCell ref="B53:L53"/>
    <mergeCell ref="B54:L54"/>
    <mergeCell ref="B55:L55"/>
    <mergeCell ref="B56:L56"/>
    <mergeCell ref="B2:L2"/>
    <mergeCell ref="B4:B5"/>
    <mergeCell ref="C4:C5"/>
    <mergeCell ref="D4:F4"/>
    <mergeCell ref="G4:I4"/>
    <mergeCell ref="J4:L4"/>
    <mergeCell ref="B6:B10"/>
    <mergeCell ref="B11:B38"/>
    <mergeCell ref="B39:B42"/>
    <mergeCell ref="B43:B47"/>
    <mergeCell ref="B48:B51"/>
  </mergeCells>
  <pageMargins left="0.7" right="0.7" top="0.75" bottom="0.75" header="0.3" footer="0.3"/>
  <pageSetup paperSize="183" scale="6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132"/>
  <sheetViews>
    <sheetView workbookViewId="0">
      <selection activeCell="C14" sqref="C14:D14"/>
    </sheetView>
  </sheetViews>
  <sheetFormatPr baseColWidth="10" defaultRowHeight="12.75" x14ac:dyDescent="0.2"/>
  <cols>
    <col min="1" max="1" width="3.7109375" style="289" customWidth="1"/>
    <col min="2" max="2" width="11.42578125" style="104"/>
    <col min="3" max="3" width="28" style="480" customWidth="1"/>
    <col min="4" max="4" width="32" style="480" customWidth="1"/>
    <col min="5" max="11" width="11.42578125" style="104"/>
    <col min="12" max="12" width="11.42578125" style="482"/>
    <col min="13" max="16384" width="11.42578125" style="289"/>
  </cols>
  <sheetData>
    <row r="2" spans="2:12" ht="12.75" customHeight="1" x14ac:dyDescent="0.2">
      <c r="B2" s="933" t="s">
        <v>728</v>
      </c>
      <c r="C2" s="933"/>
      <c r="D2" s="933"/>
      <c r="E2" s="933"/>
      <c r="F2" s="933"/>
      <c r="G2" s="933"/>
      <c r="H2" s="933"/>
      <c r="I2" s="933"/>
      <c r="J2" s="933"/>
      <c r="K2" s="933"/>
      <c r="L2" s="933"/>
    </row>
    <row r="3" spans="2:12" ht="12.75" customHeight="1" x14ac:dyDescent="0.2">
      <c r="B3" s="463"/>
      <c r="C3" s="463"/>
      <c r="D3" s="463"/>
      <c r="E3" s="463"/>
      <c r="F3" s="463"/>
      <c r="G3" s="463"/>
      <c r="H3" s="463"/>
      <c r="I3" s="463"/>
      <c r="J3" s="463"/>
      <c r="K3" s="463"/>
      <c r="L3" s="463"/>
    </row>
    <row r="4" spans="2:12" x14ac:dyDescent="0.2">
      <c r="B4" s="934" t="s">
        <v>296</v>
      </c>
      <c r="C4" s="935" t="s">
        <v>729</v>
      </c>
      <c r="D4" s="935"/>
      <c r="E4" s="941" t="s">
        <v>730</v>
      </c>
      <c r="F4" s="942"/>
      <c r="G4" s="943" t="s">
        <v>731</v>
      </c>
      <c r="H4" s="944"/>
      <c r="I4" s="945" t="s">
        <v>732</v>
      </c>
      <c r="J4" s="946"/>
      <c r="K4" s="947" t="s">
        <v>375</v>
      </c>
      <c r="L4" s="948"/>
    </row>
    <row r="5" spans="2:12" x14ac:dyDescent="0.2">
      <c r="B5" s="934"/>
      <c r="C5" s="935"/>
      <c r="D5" s="935"/>
      <c r="E5" s="6">
        <v>2019</v>
      </c>
      <c r="F5" s="6">
        <v>2020</v>
      </c>
      <c r="G5" s="6">
        <v>2019</v>
      </c>
      <c r="H5" s="6">
        <v>2020</v>
      </c>
      <c r="I5" s="6">
        <v>2019</v>
      </c>
      <c r="J5" s="6">
        <v>2020</v>
      </c>
      <c r="K5" s="6">
        <v>2019</v>
      </c>
      <c r="L5" s="6">
        <v>2020</v>
      </c>
    </row>
    <row r="6" spans="2:12" x14ac:dyDescent="0.2">
      <c r="B6" s="853" t="s">
        <v>59</v>
      </c>
      <c r="C6" s="938" t="s">
        <v>733</v>
      </c>
      <c r="D6" s="938"/>
      <c r="E6" s="464">
        <v>2737.2540643299985</v>
      </c>
      <c r="F6" s="465">
        <v>3305.6354396900124</v>
      </c>
      <c r="G6" s="466">
        <v>0.18609944669140774</v>
      </c>
      <c r="H6" s="467">
        <v>0.21684761316988402</v>
      </c>
      <c r="I6" s="464">
        <v>79.163167699999718</v>
      </c>
      <c r="J6" s="465">
        <v>82.347341329999168</v>
      </c>
      <c r="K6" s="466">
        <v>2.8920650345029844E-2</v>
      </c>
      <c r="L6" s="468">
        <v>2.4911198718791969E-2</v>
      </c>
    </row>
    <row r="7" spans="2:12" x14ac:dyDescent="0.2">
      <c r="B7" s="853"/>
      <c r="C7" s="469" t="s">
        <v>734</v>
      </c>
      <c r="D7" s="469" t="s">
        <v>409</v>
      </c>
      <c r="E7" s="464">
        <v>11724.250279720045</v>
      </c>
      <c r="F7" s="465">
        <v>10794.902307930011</v>
      </c>
      <c r="G7" s="466">
        <v>0.79710411918286572</v>
      </c>
      <c r="H7" s="467">
        <v>0.70813882613026724</v>
      </c>
      <c r="I7" s="464">
        <v>4.3755304900000001</v>
      </c>
      <c r="J7" s="465">
        <v>3.4091691000000024</v>
      </c>
      <c r="K7" s="466">
        <v>3.7320343609250213E-4</v>
      </c>
      <c r="L7" s="468">
        <v>3.1581287192340805E-4</v>
      </c>
    </row>
    <row r="8" spans="2:12" x14ac:dyDescent="0.2">
      <c r="B8" s="853"/>
      <c r="C8" s="938" t="s">
        <v>410</v>
      </c>
      <c r="D8" s="938"/>
      <c r="E8" s="464">
        <v>247.05128571999995</v>
      </c>
      <c r="F8" s="465">
        <v>1143.5103254399996</v>
      </c>
      <c r="G8" s="466">
        <v>1.6796434125725377E-2</v>
      </c>
      <c r="H8" s="467">
        <v>7.5013560699855791E-2</v>
      </c>
      <c r="I8" s="464">
        <v>8.7750000000000005E-5</v>
      </c>
      <c r="J8" s="465">
        <v>1.5150000000000001E-5</v>
      </c>
      <c r="K8" s="466">
        <v>3.551894083216918E-7</v>
      </c>
      <c r="L8" s="468">
        <v>1.3248677920044654E-8</v>
      </c>
    </row>
    <row r="9" spans="2:12" ht="12.75" customHeight="1" x14ac:dyDescent="0.2">
      <c r="B9" s="954" t="s">
        <v>411</v>
      </c>
      <c r="C9" s="955"/>
      <c r="D9" s="955"/>
      <c r="E9" s="470">
        <v>14708.55562977006</v>
      </c>
      <c r="F9" s="470">
        <v>15244.048073059916</v>
      </c>
      <c r="G9" s="471">
        <v>1</v>
      </c>
      <c r="H9" s="471">
        <v>1</v>
      </c>
      <c r="I9" s="470">
        <v>83.538785939999983</v>
      </c>
      <c r="J9" s="470">
        <v>85.75652557999922</v>
      </c>
      <c r="K9" s="471">
        <v>5.6796049892837742E-3</v>
      </c>
      <c r="L9" s="472">
        <v>5.6255743336018904E-3</v>
      </c>
    </row>
    <row r="10" spans="2:12" x14ac:dyDescent="0.2">
      <c r="B10" s="853" t="s">
        <v>299</v>
      </c>
      <c r="C10" s="938" t="s">
        <v>733</v>
      </c>
      <c r="D10" s="938"/>
      <c r="E10" s="464">
        <v>1892.719246100005</v>
      </c>
      <c r="F10" s="465">
        <v>1819.5549387399935</v>
      </c>
      <c r="G10" s="466">
        <v>0.14784545364970134</v>
      </c>
      <c r="H10" s="467">
        <v>0.18059928651254445</v>
      </c>
      <c r="I10" s="464">
        <v>55.786773090000075</v>
      </c>
      <c r="J10" s="465">
        <v>59.640012700000213</v>
      </c>
      <c r="K10" s="466">
        <v>2.9474404724815953E-2</v>
      </c>
      <c r="L10" s="468">
        <v>3.2777253068983873E-2</v>
      </c>
    </row>
    <row r="11" spans="2:12" ht="12.75" customHeight="1" x14ac:dyDescent="0.2">
      <c r="B11" s="853"/>
      <c r="C11" s="469" t="s">
        <v>734</v>
      </c>
      <c r="D11" s="473" t="s">
        <v>412</v>
      </c>
      <c r="E11" s="464">
        <v>10729.164903240031</v>
      </c>
      <c r="F11" s="465">
        <v>8174.795082940007</v>
      </c>
      <c r="G11" s="466">
        <v>0.83808428306020599</v>
      </c>
      <c r="H11" s="467">
        <v>0.8113864153986875</v>
      </c>
      <c r="I11" s="464">
        <v>8.1079305400000052</v>
      </c>
      <c r="J11" s="465">
        <v>0.11797117000000001</v>
      </c>
      <c r="K11" s="466">
        <v>7.5569073764087118E-4</v>
      </c>
      <c r="L11" s="468">
        <v>1.4431085893051219E-5</v>
      </c>
    </row>
    <row r="12" spans="2:12" ht="12.75" customHeight="1" x14ac:dyDescent="0.2">
      <c r="B12" s="853"/>
      <c r="C12" s="938" t="s">
        <v>410</v>
      </c>
      <c r="D12" s="938"/>
      <c r="E12" s="464">
        <v>180.12767704000018</v>
      </c>
      <c r="F12" s="465">
        <v>80.744813279999974</v>
      </c>
      <c r="G12" s="466">
        <v>1.4070263290088942E-2</v>
      </c>
      <c r="H12" s="467">
        <v>8.0142980887703708E-3</v>
      </c>
      <c r="I12" s="464">
        <v>8.0394930000000003E-2</v>
      </c>
      <c r="J12" s="465">
        <v>3.080478E-2</v>
      </c>
      <c r="K12" s="466">
        <v>4.4632191632686769E-4</v>
      </c>
      <c r="L12" s="468">
        <v>3.8150784859923836E-4</v>
      </c>
    </row>
    <row r="13" spans="2:12" x14ac:dyDescent="0.2">
      <c r="B13" s="936" t="s">
        <v>735</v>
      </c>
      <c r="C13" s="937"/>
      <c r="D13" s="937"/>
      <c r="E13" s="470">
        <v>12802.011826380083</v>
      </c>
      <c r="F13" s="470">
        <v>10075.094834959977</v>
      </c>
      <c r="G13" s="471">
        <v>1</v>
      </c>
      <c r="H13" s="471">
        <v>1</v>
      </c>
      <c r="I13" s="470">
        <v>63.975098560000099</v>
      </c>
      <c r="J13" s="470">
        <v>59.788788650000185</v>
      </c>
      <c r="K13" s="471">
        <v>4.9972691345411607E-3</v>
      </c>
      <c r="L13" s="472">
        <v>5.9343152227745452E-3</v>
      </c>
    </row>
    <row r="14" spans="2:12" x14ac:dyDescent="0.2">
      <c r="B14" s="853" t="s">
        <v>49</v>
      </c>
      <c r="C14" s="949" t="s">
        <v>733</v>
      </c>
      <c r="D14" s="950"/>
      <c r="E14" s="464">
        <v>662.59887072000095</v>
      </c>
      <c r="F14" s="465">
        <v>631.49307553999927</v>
      </c>
      <c r="G14" s="466">
        <v>0.11738701878524892</v>
      </c>
      <c r="H14" s="467">
        <v>0.14721155148609938</v>
      </c>
      <c r="I14" s="464">
        <v>7.8443724499999838</v>
      </c>
      <c r="J14" s="465">
        <v>9.8286144500000212</v>
      </c>
      <c r="K14" s="466">
        <v>1.183879538079508E-2</v>
      </c>
      <c r="L14" s="468">
        <v>1.5564089030739449E-2</v>
      </c>
    </row>
    <row r="15" spans="2:12" x14ac:dyDescent="0.2">
      <c r="B15" s="940"/>
      <c r="C15" s="951" t="s">
        <v>734</v>
      </c>
      <c r="D15" s="473" t="s">
        <v>413</v>
      </c>
      <c r="E15" s="464">
        <v>4925.3349652500165</v>
      </c>
      <c r="F15" s="465">
        <v>3638.6498732999898</v>
      </c>
      <c r="G15" s="466">
        <v>0.87257979697609311</v>
      </c>
      <c r="H15" s="467">
        <v>0.84822987600481115</v>
      </c>
      <c r="I15" s="464">
        <v>0.19153879000000004</v>
      </c>
      <c r="J15" s="465">
        <v>0.12409830999999999</v>
      </c>
      <c r="K15" s="466">
        <v>3.888847994123731E-5</v>
      </c>
      <c r="L15" s="468">
        <v>3.4105592547010265E-5</v>
      </c>
    </row>
    <row r="16" spans="2:12" x14ac:dyDescent="0.2">
      <c r="B16" s="940"/>
      <c r="C16" s="952"/>
      <c r="D16" s="473" t="s">
        <v>414</v>
      </c>
      <c r="E16" s="464">
        <v>1.3668460100000002</v>
      </c>
      <c r="F16" s="465">
        <v>4.4490382999999998</v>
      </c>
      <c r="G16" s="466">
        <v>2.4215250786356233E-4</v>
      </c>
      <c r="H16" s="467">
        <v>1.0371449127989576E-3</v>
      </c>
      <c r="I16" s="464">
        <v>7.2792220000000005E-2</v>
      </c>
      <c r="J16" s="465">
        <v>0.23490923</v>
      </c>
      <c r="K16" s="466">
        <v>5.3255611434970644E-2</v>
      </c>
      <c r="L16" s="468">
        <v>5.2800001744197168E-2</v>
      </c>
    </row>
    <row r="17" spans="2:12" ht="12.75" customHeight="1" x14ac:dyDescent="0.2">
      <c r="B17" s="940"/>
      <c r="C17" s="953" t="s">
        <v>736</v>
      </c>
      <c r="D17" s="953"/>
      <c r="E17" s="474">
        <v>4926.7018112600172</v>
      </c>
      <c r="F17" s="474">
        <v>3643.0989115999896</v>
      </c>
      <c r="G17" s="475">
        <v>0.87282194948395675</v>
      </c>
      <c r="H17" s="475">
        <v>0.84926702091761008</v>
      </c>
      <c r="I17" s="474">
        <v>0.26433101000000025</v>
      </c>
      <c r="J17" s="474">
        <v>0.35900754000000024</v>
      </c>
      <c r="K17" s="475">
        <v>5.3652731609587081E-5</v>
      </c>
      <c r="L17" s="476">
        <v>9.8544549217943135E-5</v>
      </c>
    </row>
    <row r="18" spans="2:12" x14ac:dyDescent="0.2">
      <c r="B18" s="940"/>
      <c r="C18" s="938" t="s">
        <v>410</v>
      </c>
      <c r="D18" s="938"/>
      <c r="E18" s="464">
        <v>55.266132790000007</v>
      </c>
      <c r="F18" s="465">
        <v>15.105860380000001</v>
      </c>
      <c r="G18" s="466">
        <v>9.7910317307939865E-3</v>
      </c>
      <c r="H18" s="467">
        <v>3.5214275962893666E-3</v>
      </c>
      <c r="I18" s="464">
        <v>7.9568E-4</v>
      </c>
      <c r="J18" s="465">
        <v>7.0337000000000004E-4</v>
      </c>
      <c r="K18" s="466">
        <v>1.4397244023268665E-5</v>
      </c>
      <c r="L18" s="468">
        <v>4.6562723493145377E-5</v>
      </c>
    </row>
    <row r="19" spans="2:12" x14ac:dyDescent="0.2">
      <c r="B19" s="936" t="s">
        <v>415</v>
      </c>
      <c r="C19" s="937"/>
      <c r="D19" s="937"/>
      <c r="E19" s="470">
        <v>5644.5668147700198</v>
      </c>
      <c r="F19" s="470">
        <v>4289.697847519994</v>
      </c>
      <c r="G19" s="471">
        <v>1</v>
      </c>
      <c r="H19" s="471">
        <v>1</v>
      </c>
      <c r="I19" s="470">
        <v>8.1094991399999792</v>
      </c>
      <c r="J19" s="470">
        <v>10.188325360000018</v>
      </c>
      <c r="K19" s="471">
        <v>1.4366911414317963E-3</v>
      </c>
      <c r="L19" s="472">
        <v>2.3750682966843929E-3</v>
      </c>
    </row>
    <row r="20" spans="2:12" x14ac:dyDescent="0.2">
      <c r="B20" s="853" t="s">
        <v>54</v>
      </c>
      <c r="C20" s="938" t="s">
        <v>733</v>
      </c>
      <c r="D20" s="938"/>
      <c r="E20" s="464">
        <v>394.67894171</v>
      </c>
      <c r="F20" s="465">
        <v>280.60772179000026</v>
      </c>
      <c r="G20" s="466">
        <v>0.11379766856914597</v>
      </c>
      <c r="H20" s="467">
        <v>8.5481055480256751E-2</v>
      </c>
      <c r="I20" s="464">
        <v>22.454630119999997</v>
      </c>
      <c r="J20" s="465">
        <v>16.105346569999991</v>
      </c>
      <c r="K20" s="466">
        <v>5.6893408152743769E-2</v>
      </c>
      <c r="L20" s="468">
        <v>5.7394523811617797E-2</v>
      </c>
    </row>
    <row r="21" spans="2:12" x14ac:dyDescent="0.2">
      <c r="B21" s="940"/>
      <c r="C21" s="938" t="s">
        <v>734</v>
      </c>
      <c r="D21" s="473" t="s">
        <v>413</v>
      </c>
      <c r="E21" s="464">
        <v>3049.4146519099995</v>
      </c>
      <c r="F21" s="465">
        <v>2980.6476099400011</v>
      </c>
      <c r="G21" s="466">
        <v>0.87923687132750661</v>
      </c>
      <c r="H21" s="467">
        <v>0.90798963794393905</v>
      </c>
      <c r="I21" s="464">
        <v>3.0795760000000005E-2</v>
      </c>
      <c r="J21" s="465">
        <v>0.16441063</v>
      </c>
      <c r="K21" s="466">
        <v>1.0098908648160097E-5</v>
      </c>
      <c r="L21" s="468">
        <v>5.5159365183497657E-5</v>
      </c>
    </row>
    <row r="22" spans="2:12" x14ac:dyDescent="0.2">
      <c r="B22" s="940"/>
      <c r="C22" s="938"/>
      <c r="D22" s="473" t="s">
        <v>414</v>
      </c>
      <c r="E22" s="464">
        <v>19.106272379999997</v>
      </c>
      <c r="F22" s="465">
        <v>16.785126389999999</v>
      </c>
      <c r="G22" s="466">
        <v>5.5089061566620141E-3</v>
      </c>
      <c r="H22" s="467">
        <v>5.1132246505336282E-3</v>
      </c>
      <c r="I22" s="464">
        <v>1.0035074899999998</v>
      </c>
      <c r="J22" s="465">
        <v>0.88144967999999979</v>
      </c>
      <c r="K22" s="466">
        <v>5.2522410967533795E-2</v>
      </c>
      <c r="L22" s="468">
        <v>5.2513735048497295E-2</v>
      </c>
    </row>
    <row r="23" spans="2:12" ht="12.75" customHeight="1" x14ac:dyDescent="0.2">
      <c r="B23" s="940"/>
      <c r="C23" s="953" t="s">
        <v>736</v>
      </c>
      <c r="D23" s="953"/>
      <c r="E23" s="474">
        <v>3068.52092429</v>
      </c>
      <c r="F23" s="474">
        <v>2997.4327363300013</v>
      </c>
      <c r="G23" s="475">
        <v>0.88474577748416872</v>
      </c>
      <c r="H23" s="475">
        <v>0.91310286259447271</v>
      </c>
      <c r="I23" s="474">
        <v>1.0343032499999996</v>
      </c>
      <c r="J23" s="474">
        <v>1.0458603099999997</v>
      </c>
      <c r="K23" s="475">
        <v>3.3706899040922088E-4</v>
      </c>
      <c r="L23" s="476">
        <v>3.4891869209399868E-4</v>
      </c>
    </row>
    <row r="24" spans="2:12" ht="12.75" customHeight="1" x14ac:dyDescent="0.2">
      <c r="B24" s="940"/>
      <c r="C24" s="938" t="s">
        <v>410</v>
      </c>
      <c r="D24" s="938"/>
      <c r="E24" s="464">
        <v>5.0516955000000001</v>
      </c>
      <c r="F24" s="465">
        <v>4.648556580000001</v>
      </c>
      <c r="G24" s="466">
        <v>1.4565539466852193E-3</v>
      </c>
      <c r="H24" s="467">
        <v>1.4160819252702871E-3</v>
      </c>
      <c r="I24" s="464">
        <v>7.9281999999999996E-4</v>
      </c>
      <c r="J24" s="465">
        <v>0</v>
      </c>
      <c r="K24" s="466">
        <v>1.5694136750720624E-4</v>
      </c>
      <c r="L24" s="468">
        <v>0</v>
      </c>
    </row>
    <row r="25" spans="2:12" ht="12.75" customHeight="1" x14ac:dyDescent="0.2">
      <c r="B25" s="936" t="s">
        <v>416</v>
      </c>
      <c r="C25" s="937"/>
      <c r="D25" s="937"/>
      <c r="E25" s="470">
        <v>3468.2515615000002</v>
      </c>
      <c r="F25" s="470">
        <v>3282.6890147000022</v>
      </c>
      <c r="G25" s="471">
        <v>1</v>
      </c>
      <c r="H25" s="471">
        <v>1</v>
      </c>
      <c r="I25" s="470">
        <v>23.489726189999992</v>
      </c>
      <c r="J25" s="470">
        <v>17.151206879999993</v>
      </c>
      <c r="K25" s="471">
        <v>6.7727861642887322E-3</v>
      </c>
      <c r="L25" s="472">
        <v>5.2247431307675682E-3</v>
      </c>
    </row>
    <row r="26" spans="2:12" ht="12.75" customHeight="1" x14ac:dyDescent="0.2">
      <c r="B26" s="853" t="s">
        <v>51</v>
      </c>
      <c r="C26" s="938" t="s">
        <v>733</v>
      </c>
      <c r="D26" s="939"/>
      <c r="E26" s="464">
        <v>407.83679992000168</v>
      </c>
      <c r="F26" s="465">
        <v>347.42421450999973</v>
      </c>
      <c r="G26" s="466">
        <v>0.20963684937407681</v>
      </c>
      <c r="H26" s="467">
        <v>0.22307981473736768</v>
      </c>
      <c r="I26" s="464">
        <v>12.825071600000056</v>
      </c>
      <c r="J26" s="465">
        <v>11.283745760000002</v>
      </c>
      <c r="K26" s="466">
        <v>3.1446577656836582E-2</v>
      </c>
      <c r="L26" s="468">
        <v>3.2478293937900603E-2</v>
      </c>
    </row>
    <row r="27" spans="2:12" ht="12.75" customHeight="1" x14ac:dyDescent="0.2">
      <c r="B27" s="940"/>
      <c r="C27" s="938" t="s">
        <v>734</v>
      </c>
      <c r="D27" s="473" t="s">
        <v>419</v>
      </c>
      <c r="E27" s="464">
        <v>1414.607881339999</v>
      </c>
      <c r="F27" s="465">
        <v>1048.4959180599981</v>
      </c>
      <c r="G27" s="466">
        <v>0.72713874618971408</v>
      </c>
      <c r="H27" s="467">
        <v>0.67323538597790644</v>
      </c>
      <c r="I27" s="464">
        <v>4.5360390000000007E-2</v>
      </c>
      <c r="J27" s="465">
        <v>2.8471420000000001E-2</v>
      </c>
      <c r="K27" s="466">
        <v>3.20656986281117E-5</v>
      </c>
      <c r="L27" s="468">
        <v>2.7154535854254782E-5</v>
      </c>
    </row>
    <row r="28" spans="2:12" ht="12.75" customHeight="1" x14ac:dyDescent="0.2">
      <c r="B28" s="940"/>
      <c r="C28" s="956"/>
      <c r="D28" s="473" t="s">
        <v>420</v>
      </c>
      <c r="E28" s="464">
        <v>117.16191916999999</v>
      </c>
      <c r="F28" s="465">
        <v>157.75462503</v>
      </c>
      <c r="G28" s="466">
        <v>6.0223735587952944E-2</v>
      </c>
      <c r="H28" s="467">
        <v>0.1012936665203064</v>
      </c>
      <c r="I28" s="464">
        <v>0.12429130000000001</v>
      </c>
      <c r="J28" s="465">
        <v>1.78903E-3</v>
      </c>
      <c r="K28" s="466">
        <v>1.0608506661593294E-3</v>
      </c>
      <c r="L28" s="468">
        <v>1.1340586684287592E-5</v>
      </c>
    </row>
    <row r="29" spans="2:12" ht="12.75" customHeight="1" x14ac:dyDescent="0.2">
      <c r="B29" s="940"/>
      <c r="C29" s="956"/>
      <c r="D29" s="473" t="s">
        <v>414</v>
      </c>
      <c r="E29" s="464">
        <v>0.14948247000000001</v>
      </c>
      <c r="F29" s="465">
        <v>0</v>
      </c>
      <c r="G29" s="466">
        <v>7.6837190890085948E-5</v>
      </c>
      <c r="H29" s="467">
        <v>0</v>
      </c>
      <c r="I29" s="464">
        <v>7.8926700000000009E-3</v>
      </c>
      <c r="J29" s="465">
        <v>0</v>
      </c>
      <c r="K29" s="466">
        <v>5.2799970458074455E-2</v>
      </c>
      <c r="L29" s="468">
        <v>0</v>
      </c>
    </row>
    <row r="30" spans="2:12" ht="12.75" customHeight="1" x14ac:dyDescent="0.2">
      <c r="B30" s="940"/>
      <c r="C30" s="953" t="s">
        <v>736</v>
      </c>
      <c r="D30" s="957"/>
      <c r="E30" s="474">
        <v>1531.9192829800011</v>
      </c>
      <c r="F30" s="474">
        <v>1206.2505430899996</v>
      </c>
      <c r="G30" s="475">
        <v>0.78743931896855812</v>
      </c>
      <c r="H30" s="475">
        <v>0.7745290524982138</v>
      </c>
      <c r="I30" s="474">
        <v>0.17754435999999996</v>
      </c>
      <c r="J30" s="474">
        <v>3.0260450000000005E-2</v>
      </c>
      <c r="K30" s="475">
        <v>1.1589668070149736E-4</v>
      </c>
      <c r="L30" s="476">
        <v>2.5086372125050511E-5</v>
      </c>
    </row>
    <row r="31" spans="2:12" ht="12.75" customHeight="1" x14ac:dyDescent="0.2">
      <c r="B31" s="940"/>
      <c r="C31" s="938" t="s">
        <v>410</v>
      </c>
      <c r="D31" s="939"/>
      <c r="E31" s="464">
        <v>5.6881514399999986</v>
      </c>
      <c r="F31" s="465">
        <v>3.7239470699999995</v>
      </c>
      <c r="G31" s="466">
        <v>2.9238316573642186E-3</v>
      </c>
      <c r="H31" s="467">
        <v>2.3911327644189073E-3</v>
      </c>
      <c r="I31" s="464">
        <v>5.4848299999999996E-3</v>
      </c>
      <c r="J31" s="465">
        <v>6.582999999999999E-4</v>
      </c>
      <c r="K31" s="466">
        <v>9.6425526954676177E-4</v>
      </c>
      <c r="L31" s="468">
        <v>1.7677480040015713E-4</v>
      </c>
    </row>
    <row r="32" spans="2:12" ht="12.75" customHeight="1" x14ac:dyDescent="0.2">
      <c r="B32" s="936" t="s">
        <v>421</v>
      </c>
      <c r="C32" s="937"/>
      <c r="D32" s="937"/>
      <c r="E32" s="470">
        <v>1945.4442343400044</v>
      </c>
      <c r="F32" s="470">
        <v>1557.3987046699988</v>
      </c>
      <c r="G32" s="471">
        <v>1</v>
      </c>
      <c r="H32" s="471">
        <v>1</v>
      </c>
      <c r="I32" s="470">
        <v>13.008100790000055</v>
      </c>
      <c r="J32" s="470">
        <v>11.314664510000004</v>
      </c>
      <c r="K32" s="471">
        <v>6.6864423869816437E-3</v>
      </c>
      <c r="L32" s="472">
        <v>7.2651046107024319E-3</v>
      </c>
    </row>
    <row r="33" spans="2:12" ht="12.75" customHeight="1" x14ac:dyDescent="0.2">
      <c r="B33" s="853" t="s">
        <v>53</v>
      </c>
      <c r="C33" s="938" t="s">
        <v>733</v>
      </c>
      <c r="D33" s="939"/>
      <c r="E33" s="464">
        <v>57.709346110000006</v>
      </c>
      <c r="F33" s="465">
        <v>133.36328525000025</v>
      </c>
      <c r="G33" s="466">
        <v>4.5792511276767346E-2</v>
      </c>
      <c r="H33" s="467">
        <v>0.12120108946404541</v>
      </c>
      <c r="I33" s="464">
        <v>3.098676969999997</v>
      </c>
      <c r="J33" s="465">
        <v>4.2372277599999943</v>
      </c>
      <c r="K33" s="466">
        <v>5.3694543065755711E-2</v>
      </c>
      <c r="L33" s="468">
        <v>3.177207094184107E-2</v>
      </c>
    </row>
    <row r="34" spans="2:12" ht="12.75" customHeight="1" x14ac:dyDescent="0.2">
      <c r="B34" s="940"/>
      <c r="C34" s="938" t="s">
        <v>734</v>
      </c>
      <c r="D34" s="473" t="s">
        <v>425</v>
      </c>
      <c r="E34" s="464">
        <v>1181.8436417899993</v>
      </c>
      <c r="F34" s="465">
        <v>961.98363858000073</v>
      </c>
      <c r="G34" s="466">
        <v>0.93779590208641028</v>
      </c>
      <c r="H34" s="467">
        <v>0.87425459581262366</v>
      </c>
      <c r="I34" s="464">
        <v>5.466920000000001E-3</v>
      </c>
      <c r="J34" s="465">
        <v>8.6373999999999999E-4</v>
      </c>
      <c r="K34" s="466">
        <v>4.6257557317141388E-6</v>
      </c>
      <c r="L34" s="468">
        <v>8.9787389864029315E-7</v>
      </c>
    </row>
    <row r="35" spans="2:12" ht="12.75" customHeight="1" x14ac:dyDescent="0.2">
      <c r="B35" s="940"/>
      <c r="C35" s="956"/>
      <c r="D35" s="473" t="s">
        <v>420</v>
      </c>
      <c r="E35" s="464">
        <v>18.396084710000004</v>
      </c>
      <c r="F35" s="465">
        <v>2.7961817900000003</v>
      </c>
      <c r="G35" s="466">
        <v>1.459733948337129E-2</v>
      </c>
      <c r="H35" s="467">
        <v>2.5411812452897269E-3</v>
      </c>
      <c r="I35" s="464">
        <v>1.7725E-4</v>
      </c>
      <c r="J35" s="465">
        <v>1.6379999999999999E-5</v>
      </c>
      <c r="K35" s="466">
        <v>9.6352024245489553E-6</v>
      </c>
      <c r="L35" s="468">
        <v>5.8579882247212538E-6</v>
      </c>
    </row>
    <row r="36" spans="2:12" ht="12.75" customHeight="1" x14ac:dyDescent="0.2">
      <c r="B36" s="940"/>
      <c r="C36" s="956"/>
      <c r="D36" s="473" t="s">
        <v>414</v>
      </c>
      <c r="E36" s="464">
        <v>4.4895999999999998E-2</v>
      </c>
      <c r="F36" s="465">
        <v>0</v>
      </c>
      <c r="G36" s="466">
        <v>3.5625088913033022E-5</v>
      </c>
      <c r="H36" s="467">
        <v>0</v>
      </c>
      <c r="I36" s="464">
        <v>2.1550100000000002E-3</v>
      </c>
      <c r="J36" s="465">
        <v>0</v>
      </c>
      <c r="K36" s="466">
        <v>4.8000044547398438E-2</v>
      </c>
      <c r="L36" s="468">
        <v>0</v>
      </c>
    </row>
    <row r="37" spans="2:12" x14ac:dyDescent="0.2">
      <c r="B37" s="940"/>
      <c r="C37" s="953" t="s">
        <v>736</v>
      </c>
      <c r="D37" s="957"/>
      <c r="E37" s="474">
        <v>1200.2846224999992</v>
      </c>
      <c r="F37" s="474">
        <v>964.77982037000083</v>
      </c>
      <c r="G37" s="475">
        <v>0.95242886665869453</v>
      </c>
      <c r="H37" s="475">
        <v>0.87679577705791345</v>
      </c>
      <c r="I37" s="474">
        <v>7.799180000000001E-3</v>
      </c>
      <c r="J37" s="474">
        <v>8.8011999999999997E-4</v>
      </c>
      <c r="K37" s="475">
        <v>6.4977754890798881E-6</v>
      </c>
      <c r="L37" s="476">
        <v>9.1224959458881182E-7</v>
      </c>
    </row>
    <row r="38" spans="2:12" x14ac:dyDescent="0.2">
      <c r="B38" s="940"/>
      <c r="C38" s="938" t="s">
        <v>410</v>
      </c>
      <c r="D38" s="939"/>
      <c r="E38" s="464">
        <v>2.2414825800000004</v>
      </c>
      <c r="F38" s="465">
        <v>2.2041424100000002</v>
      </c>
      <c r="G38" s="466">
        <v>1.7786220645383702E-3</v>
      </c>
      <c r="H38" s="467">
        <v>2.0031334780417475E-3</v>
      </c>
      <c r="I38" s="464">
        <v>0</v>
      </c>
      <c r="J38" s="465">
        <v>0</v>
      </c>
      <c r="K38" s="466">
        <v>0</v>
      </c>
      <c r="L38" s="468">
        <v>0</v>
      </c>
    </row>
    <row r="39" spans="2:12" ht="12.75" customHeight="1" x14ac:dyDescent="0.2">
      <c r="B39" s="936" t="s">
        <v>426</v>
      </c>
      <c r="C39" s="937"/>
      <c r="D39" s="937"/>
      <c r="E39" s="470">
        <v>1260.2354511899989</v>
      </c>
      <c r="F39" s="470">
        <v>1100.3472480300004</v>
      </c>
      <c r="G39" s="471">
        <v>1</v>
      </c>
      <c r="H39" s="471">
        <v>1</v>
      </c>
      <c r="I39" s="470">
        <v>3.1064761499999971</v>
      </c>
      <c r="J39" s="470">
        <v>4.2381078799999949</v>
      </c>
      <c r="K39" s="471">
        <v>2.464996637784355E-3</v>
      </c>
      <c r="L39" s="472">
        <v>3.8516094692722358E-3</v>
      </c>
    </row>
    <row r="40" spans="2:12" x14ac:dyDescent="0.2">
      <c r="B40" s="853" t="s">
        <v>50</v>
      </c>
      <c r="C40" s="938" t="s">
        <v>733</v>
      </c>
      <c r="D40" s="939"/>
      <c r="E40" s="464">
        <v>83.926678070000094</v>
      </c>
      <c r="F40" s="465">
        <v>68.830030000000079</v>
      </c>
      <c r="G40" s="466">
        <v>7.3085235076834634E-2</v>
      </c>
      <c r="H40" s="467">
        <v>6.4595347356951591E-2</v>
      </c>
      <c r="I40" s="464">
        <v>3.9487695499999971</v>
      </c>
      <c r="J40" s="465">
        <v>3.4261895000000018</v>
      </c>
      <c r="K40" s="466">
        <v>4.7050230520341539E-2</v>
      </c>
      <c r="L40" s="468">
        <v>4.9777538960828552E-2</v>
      </c>
    </row>
    <row r="41" spans="2:12" x14ac:dyDescent="0.2">
      <c r="B41" s="940"/>
      <c r="C41" s="938" t="s">
        <v>734</v>
      </c>
      <c r="D41" s="473" t="s">
        <v>414</v>
      </c>
      <c r="E41" s="464">
        <v>1055.1202607200009</v>
      </c>
      <c r="F41" s="465">
        <v>953.5997811499974</v>
      </c>
      <c r="G41" s="466">
        <v>0.91882240620479061</v>
      </c>
      <c r="H41" s="467">
        <v>0.89493073158470249</v>
      </c>
      <c r="I41" s="464">
        <v>1.3217019999999999E-2</v>
      </c>
      <c r="J41" s="465">
        <v>8.5011299999999991E-3</v>
      </c>
      <c r="K41" s="466">
        <v>1.2526553125783852E-5</v>
      </c>
      <c r="L41" s="468">
        <v>8.9147776331785938E-6</v>
      </c>
    </row>
    <row r="42" spans="2:12" x14ac:dyDescent="0.2">
      <c r="B42" s="940"/>
      <c r="C42" s="956"/>
      <c r="D42" s="473" t="s">
        <v>420</v>
      </c>
      <c r="E42" s="464">
        <v>8.5517240799999961</v>
      </c>
      <c r="F42" s="465">
        <v>42.777916869999991</v>
      </c>
      <c r="G42" s="466">
        <v>7.4470332803799767E-3</v>
      </c>
      <c r="H42" s="467">
        <v>4.0146058332742922E-2</v>
      </c>
      <c r="I42" s="464">
        <v>3.9759999999999999E-5</v>
      </c>
      <c r="J42" s="465">
        <v>0</v>
      </c>
      <c r="K42" s="466">
        <v>4.6493548702053088E-6</v>
      </c>
      <c r="L42" s="468">
        <v>0</v>
      </c>
    </row>
    <row r="43" spans="2:12" ht="12.75" customHeight="1" x14ac:dyDescent="0.2">
      <c r="B43" s="940"/>
      <c r="C43" s="953" t="s">
        <v>736</v>
      </c>
      <c r="D43" s="957"/>
      <c r="E43" s="474">
        <v>1063.6719848000012</v>
      </c>
      <c r="F43" s="474">
        <v>996.37769801999696</v>
      </c>
      <c r="G43" s="475">
        <v>0.92626943948517071</v>
      </c>
      <c r="H43" s="475">
        <v>0.93507678991744503</v>
      </c>
      <c r="I43" s="474">
        <v>1.3256779999999999E-2</v>
      </c>
      <c r="J43" s="474">
        <v>8.5011299999999991E-3</v>
      </c>
      <c r="K43" s="475">
        <v>1.2463221923150142E-5</v>
      </c>
      <c r="L43" s="476">
        <v>8.5320356094816811E-6</v>
      </c>
    </row>
    <row r="44" spans="2:12" x14ac:dyDescent="0.2">
      <c r="B44" s="940"/>
      <c r="C44" s="938" t="s">
        <v>410</v>
      </c>
      <c r="D44" s="939"/>
      <c r="E44" s="464">
        <v>0.74105283</v>
      </c>
      <c r="F44" s="465">
        <v>0.34935644999999999</v>
      </c>
      <c r="G44" s="466">
        <v>6.4532543799399197E-4</v>
      </c>
      <c r="H44" s="467">
        <v>3.2786272560307562E-4</v>
      </c>
      <c r="I44" s="464">
        <v>5.1359999999999996E-5</v>
      </c>
      <c r="J44" s="465">
        <v>9.4344000000000003E-4</v>
      </c>
      <c r="K44" s="466">
        <v>6.9306799624528785E-5</v>
      </c>
      <c r="L44" s="468">
        <v>2.7005083203702125E-3</v>
      </c>
    </row>
    <row r="45" spans="2:12" x14ac:dyDescent="0.2">
      <c r="B45" s="936" t="s">
        <v>427</v>
      </c>
      <c r="C45" s="937"/>
      <c r="D45" s="937"/>
      <c r="E45" s="470">
        <v>1148.339715700002</v>
      </c>
      <c r="F45" s="470">
        <v>1065.5570844699973</v>
      </c>
      <c r="G45" s="471">
        <v>1</v>
      </c>
      <c r="H45" s="471">
        <v>1</v>
      </c>
      <c r="I45" s="470">
        <v>3.9620776899999965</v>
      </c>
      <c r="J45" s="470">
        <v>3.4356340700000021</v>
      </c>
      <c r="K45" s="471">
        <v>3.4502661850241791E-3</v>
      </c>
      <c r="L45" s="472">
        <v>3.2242609242365172E-3</v>
      </c>
    </row>
    <row r="46" spans="2:12" ht="12.75" customHeight="1" x14ac:dyDescent="0.2">
      <c r="B46" s="853" t="s">
        <v>60</v>
      </c>
      <c r="C46" s="938" t="s">
        <v>733</v>
      </c>
      <c r="D46" s="939"/>
      <c r="E46" s="464">
        <v>440.50990151000104</v>
      </c>
      <c r="F46" s="465">
        <v>312.3435583899996</v>
      </c>
      <c r="G46" s="466">
        <v>0.21776455371479989</v>
      </c>
      <c r="H46" s="467">
        <v>0.32231575815917785</v>
      </c>
      <c r="I46" s="464">
        <v>15.07992192000005</v>
      </c>
      <c r="J46" s="465">
        <v>12.364011829999994</v>
      </c>
      <c r="K46" s="466">
        <v>3.423287846268238E-2</v>
      </c>
      <c r="L46" s="468">
        <v>3.9584654454637394E-2</v>
      </c>
    </row>
    <row r="47" spans="2:12" x14ac:dyDescent="0.2">
      <c r="B47" s="853"/>
      <c r="C47" s="469" t="s">
        <v>734</v>
      </c>
      <c r="D47" s="473" t="s">
        <v>417</v>
      </c>
      <c r="E47" s="464">
        <v>1580.9145711600006</v>
      </c>
      <c r="F47" s="465">
        <v>654.57591547000095</v>
      </c>
      <c r="G47" s="466">
        <v>0.78151967724172888</v>
      </c>
      <c r="H47" s="467">
        <v>0.67547457535210775</v>
      </c>
      <c r="I47" s="464">
        <v>9.9552699999999987E-3</v>
      </c>
      <c r="J47" s="465">
        <v>2.0831500000000002E-3</v>
      </c>
      <c r="K47" s="466">
        <v>6.2971587343238233E-6</v>
      </c>
      <c r="L47" s="468">
        <v>3.1824421747999228E-6</v>
      </c>
    </row>
    <row r="48" spans="2:12" x14ac:dyDescent="0.2">
      <c r="B48" s="853"/>
      <c r="C48" s="938" t="s">
        <v>410</v>
      </c>
      <c r="D48" s="939"/>
      <c r="E48" s="464">
        <v>1.4479094300000002</v>
      </c>
      <c r="F48" s="465">
        <v>2.1413011200000001</v>
      </c>
      <c r="G48" s="466">
        <v>7.1576904347118726E-4</v>
      </c>
      <c r="H48" s="467">
        <v>2.2096664887134554E-3</v>
      </c>
      <c r="I48" s="464">
        <v>4.2855009999999992E-2</v>
      </c>
      <c r="J48" s="465">
        <v>2.5566539999999999E-2</v>
      </c>
      <c r="K48" s="466">
        <v>2.9597852677843244E-2</v>
      </c>
      <c r="L48" s="468">
        <v>1.1939721957461078E-2</v>
      </c>
    </row>
    <row r="49" spans="2:12" x14ac:dyDescent="0.2">
      <c r="B49" s="936" t="s">
        <v>418</v>
      </c>
      <c r="C49" s="937"/>
      <c r="D49" s="937"/>
      <c r="E49" s="470">
        <v>2022.8723821000017</v>
      </c>
      <c r="F49" s="470">
        <v>969.0607749800015</v>
      </c>
      <c r="G49" s="471">
        <v>1</v>
      </c>
      <c r="H49" s="471">
        <v>1</v>
      </c>
      <c r="I49" s="470">
        <v>15.132732200000049</v>
      </c>
      <c r="J49" s="470">
        <v>12.391661519999996</v>
      </c>
      <c r="K49" s="471">
        <v>7.4808140809606224E-3</v>
      </c>
      <c r="L49" s="472">
        <v>1.2787290374286095E-2</v>
      </c>
    </row>
    <row r="50" spans="2:12" ht="12.75" customHeight="1" x14ac:dyDescent="0.2">
      <c r="B50" s="853" t="s">
        <v>61</v>
      </c>
      <c r="C50" s="938" t="s">
        <v>733</v>
      </c>
      <c r="D50" s="939"/>
      <c r="E50" s="464">
        <v>87.110432429999975</v>
      </c>
      <c r="F50" s="465">
        <v>116.42088595000025</v>
      </c>
      <c r="G50" s="466">
        <v>6.6897586131066986E-2</v>
      </c>
      <c r="H50" s="467">
        <v>0.1264705532267193</v>
      </c>
      <c r="I50" s="464">
        <v>3.1115992700000099</v>
      </c>
      <c r="J50" s="465">
        <v>3.4621974400000024</v>
      </c>
      <c r="K50" s="466">
        <v>3.5720167874271805E-2</v>
      </c>
      <c r="L50" s="468">
        <v>2.9738628182978493E-2</v>
      </c>
    </row>
    <row r="51" spans="2:12" ht="12.75" customHeight="1" x14ac:dyDescent="0.2">
      <c r="B51" s="853"/>
      <c r="C51" s="469" t="s">
        <v>734</v>
      </c>
      <c r="D51" s="473" t="s">
        <v>423</v>
      </c>
      <c r="E51" s="464">
        <v>1200.0691726499995</v>
      </c>
      <c r="F51" s="465">
        <v>785.80972723000139</v>
      </c>
      <c r="G51" s="466">
        <v>0.92160868223337389</v>
      </c>
      <c r="H51" s="467">
        <v>0.85364228353662908</v>
      </c>
      <c r="I51" s="464">
        <v>0.13298492999999997</v>
      </c>
      <c r="J51" s="465">
        <v>4.3421860000000014E-2</v>
      </c>
      <c r="K51" s="466">
        <v>1.1081438722931438E-4</v>
      </c>
      <c r="L51" s="468">
        <v>5.5257473272904289E-5</v>
      </c>
    </row>
    <row r="52" spans="2:12" x14ac:dyDescent="0.2">
      <c r="B52" s="853"/>
      <c r="C52" s="938" t="s">
        <v>410</v>
      </c>
      <c r="D52" s="939"/>
      <c r="E52" s="464">
        <v>14.966518089999999</v>
      </c>
      <c r="F52" s="465">
        <v>18.306879380000002</v>
      </c>
      <c r="G52" s="466">
        <v>1.1493731635559364E-2</v>
      </c>
      <c r="H52" s="467">
        <v>1.988716323665303E-2</v>
      </c>
      <c r="I52" s="464">
        <v>0.22926092999999997</v>
      </c>
      <c r="J52" s="465">
        <v>0.13386542999999998</v>
      </c>
      <c r="K52" s="466">
        <v>1.5318254294108831E-2</v>
      </c>
      <c r="L52" s="468">
        <v>7.3123019615372572E-3</v>
      </c>
    </row>
    <row r="53" spans="2:12" x14ac:dyDescent="0.2">
      <c r="B53" s="936" t="s">
        <v>424</v>
      </c>
      <c r="C53" s="937"/>
      <c r="D53" s="937"/>
      <c r="E53" s="470">
        <v>1302.1461231699991</v>
      </c>
      <c r="F53" s="470">
        <v>920.53749256000037</v>
      </c>
      <c r="G53" s="471">
        <v>1</v>
      </c>
      <c r="H53" s="471">
        <v>1</v>
      </c>
      <c r="I53" s="470">
        <v>3.473845130000011</v>
      </c>
      <c r="J53" s="470">
        <v>3.6394847300000017</v>
      </c>
      <c r="K53" s="471">
        <v>2.66778441235392E-3</v>
      </c>
      <c r="L53" s="472">
        <v>3.9536518169169315E-3</v>
      </c>
    </row>
    <row r="54" spans="2:12" x14ac:dyDescent="0.2">
      <c r="B54" s="853" t="s">
        <v>55</v>
      </c>
      <c r="C54" s="938" t="s">
        <v>733</v>
      </c>
      <c r="D54" s="939"/>
      <c r="E54" s="464">
        <v>9.6128489900000069</v>
      </c>
      <c r="F54" s="465">
        <v>4.2563732199999995</v>
      </c>
      <c r="G54" s="466">
        <v>5.8889489429195365E-3</v>
      </c>
      <c r="H54" s="467">
        <v>4.7201106758553643E-3</v>
      </c>
      <c r="I54" s="464">
        <v>0.36676015999999956</v>
      </c>
      <c r="J54" s="465">
        <v>0.23653687999999998</v>
      </c>
      <c r="K54" s="466">
        <v>3.8153117809457994E-2</v>
      </c>
      <c r="L54" s="468">
        <v>5.5572401143901572E-2</v>
      </c>
    </row>
    <row r="55" spans="2:12" x14ac:dyDescent="0.2">
      <c r="B55" s="853"/>
      <c r="C55" s="469" t="s">
        <v>734</v>
      </c>
      <c r="D55" s="473" t="s">
        <v>414</v>
      </c>
      <c r="E55" s="464">
        <v>1622.6943059099997</v>
      </c>
      <c r="F55" s="465">
        <v>897.45284954000044</v>
      </c>
      <c r="G55" s="466">
        <v>0.99408239195383807</v>
      </c>
      <c r="H55" s="467">
        <v>0.99523151689000022</v>
      </c>
      <c r="I55" s="464">
        <v>5.799793000000001E-2</v>
      </c>
      <c r="J55" s="465">
        <v>2.5811360000000002E-2</v>
      </c>
      <c r="K55" s="466">
        <v>3.574174740662261E-5</v>
      </c>
      <c r="L55" s="468">
        <v>2.8760686439660765E-5</v>
      </c>
    </row>
    <row r="56" spans="2:12" x14ac:dyDescent="0.2">
      <c r="B56" s="853"/>
      <c r="C56" s="938" t="s">
        <v>410</v>
      </c>
      <c r="D56" s="939"/>
      <c r="E56" s="464">
        <v>4.6781800000000005E-2</v>
      </c>
      <c r="F56" s="465">
        <v>4.3619979999999996E-2</v>
      </c>
      <c r="G56" s="466">
        <v>2.8659103242385691E-5</v>
      </c>
      <c r="H56" s="467">
        <v>4.8372434144437519E-5</v>
      </c>
      <c r="I56" s="464">
        <v>0</v>
      </c>
      <c r="J56" s="465">
        <v>0</v>
      </c>
      <c r="K56" s="466">
        <v>0</v>
      </c>
      <c r="L56" s="468">
        <v>0</v>
      </c>
    </row>
    <row r="57" spans="2:12" x14ac:dyDescent="0.2">
      <c r="B57" s="936" t="s">
        <v>422</v>
      </c>
      <c r="C57" s="937"/>
      <c r="D57" s="937"/>
      <c r="E57" s="470">
        <v>1632.3539366999996</v>
      </c>
      <c r="F57" s="470">
        <v>901.75284274000046</v>
      </c>
      <c r="G57" s="471">
        <v>1</v>
      </c>
      <c r="H57" s="471">
        <v>1</v>
      </c>
      <c r="I57" s="470">
        <v>0.42475808999999964</v>
      </c>
      <c r="J57" s="470">
        <v>0.26234824000000001</v>
      </c>
      <c r="K57" s="471">
        <v>2.6021200454767756E-4</v>
      </c>
      <c r="L57" s="472">
        <v>2.9093142551438791E-4</v>
      </c>
    </row>
    <row r="58" spans="2:12" ht="12.75" customHeight="1" x14ac:dyDescent="0.2">
      <c r="B58" s="853" t="s">
        <v>52</v>
      </c>
      <c r="C58" s="938" t="s">
        <v>733</v>
      </c>
      <c r="D58" s="939"/>
      <c r="E58" s="464">
        <v>202.15710639000031</v>
      </c>
      <c r="F58" s="465">
        <v>213.78767006999965</v>
      </c>
      <c r="G58" s="466">
        <v>0.28102604513590324</v>
      </c>
      <c r="H58" s="467">
        <v>0.26719375079012314</v>
      </c>
      <c r="I58" s="464">
        <v>8.6091722600000136</v>
      </c>
      <c r="J58" s="465">
        <v>10.791341609999984</v>
      </c>
      <c r="K58" s="466">
        <v>4.2586542782182726E-2</v>
      </c>
      <c r="L58" s="468">
        <v>5.0476912941081295E-2</v>
      </c>
    </row>
    <row r="59" spans="2:12" x14ac:dyDescent="0.2">
      <c r="B59" s="853"/>
      <c r="C59" s="469" t="s">
        <v>734</v>
      </c>
      <c r="D59" s="473" t="s">
        <v>737</v>
      </c>
      <c r="E59" s="464">
        <v>498.65745634999962</v>
      </c>
      <c r="F59" s="465">
        <v>576.9713117799995</v>
      </c>
      <c r="G59" s="466">
        <v>0.69320211066545756</v>
      </c>
      <c r="H59" s="467">
        <v>0.72110392915699306</v>
      </c>
      <c r="I59" s="464">
        <v>6.0079779999999999E-2</v>
      </c>
      <c r="J59" s="465">
        <v>1.1725E-4</v>
      </c>
      <c r="K59" s="466">
        <v>1.2048306755455587E-4</v>
      </c>
      <c r="L59" s="468">
        <v>2.032163430072026E-7</v>
      </c>
    </row>
    <row r="60" spans="2:12" x14ac:dyDescent="0.2">
      <c r="B60" s="853"/>
      <c r="C60" s="938" t="s">
        <v>410</v>
      </c>
      <c r="D60" s="939"/>
      <c r="E60" s="464">
        <v>18.539069739999995</v>
      </c>
      <c r="F60" s="465">
        <v>9.3632868699999978</v>
      </c>
      <c r="G60" s="466">
        <v>2.577184419863959E-2</v>
      </c>
      <c r="H60" s="467">
        <v>1.1702320052882626E-2</v>
      </c>
      <c r="I60" s="464">
        <v>5.6356999999999996E-3</v>
      </c>
      <c r="J60" s="465">
        <v>2.4088899999999999E-3</v>
      </c>
      <c r="K60" s="466">
        <v>3.0399044175557436E-4</v>
      </c>
      <c r="L60" s="468">
        <v>2.5726969956651563E-4</v>
      </c>
    </row>
    <row r="61" spans="2:12" ht="12.75" customHeight="1" x14ac:dyDescent="0.2">
      <c r="B61" s="936" t="s">
        <v>738</v>
      </c>
      <c r="C61" s="937"/>
      <c r="D61" s="937"/>
      <c r="E61" s="470">
        <v>719.35363247999965</v>
      </c>
      <c r="F61" s="470">
        <v>800.12226872000008</v>
      </c>
      <c r="G61" s="471">
        <v>1</v>
      </c>
      <c r="H61" s="471">
        <v>1</v>
      </c>
      <c r="I61" s="470">
        <v>8.6748877400000097</v>
      </c>
      <c r="J61" s="470">
        <v>10.793867749999984</v>
      </c>
      <c r="K61" s="471">
        <v>1.2059281205118818E-2</v>
      </c>
      <c r="L61" s="472">
        <v>1.3490272889501666E-2</v>
      </c>
    </row>
    <row r="62" spans="2:12" x14ac:dyDescent="0.2">
      <c r="B62" s="853" t="s">
        <v>302</v>
      </c>
      <c r="C62" s="938" t="s">
        <v>733</v>
      </c>
      <c r="D62" s="939"/>
      <c r="E62" s="464">
        <v>107.67585848000019</v>
      </c>
      <c r="F62" s="465">
        <v>217.26760173999983</v>
      </c>
      <c r="G62" s="466">
        <v>0.15698273054859024</v>
      </c>
      <c r="H62" s="467">
        <v>0.28825217863743707</v>
      </c>
      <c r="I62" s="464">
        <v>4.1037560500000039</v>
      </c>
      <c r="J62" s="465">
        <v>9.9433613100000056</v>
      </c>
      <c r="K62" s="466">
        <v>3.8112127527288202E-2</v>
      </c>
      <c r="L62" s="468">
        <v>4.5765504062124478E-2</v>
      </c>
    </row>
    <row r="63" spans="2:12" ht="12.75" customHeight="1" x14ac:dyDescent="0.2">
      <c r="B63" s="853"/>
      <c r="C63" s="469" t="s">
        <v>734</v>
      </c>
      <c r="D63" s="473" t="s">
        <v>739</v>
      </c>
      <c r="E63" s="464">
        <v>578.23290162999967</v>
      </c>
      <c r="F63" s="465">
        <v>515.69076950999977</v>
      </c>
      <c r="G63" s="466">
        <v>0.84301700559714521</v>
      </c>
      <c r="H63" s="467">
        <v>0.68417466121966664</v>
      </c>
      <c r="I63" s="464">
        <v>1.2582969400000004</v>
      </c>
      <c r="J63" s="465">
        <v>0.75581119000000019</v>
      </c>
      <c r="K63" s="466">
        <v>2.1761074758163117E-3</v>
      </c>
      <c r="L63" s="468">
        <v>1.465628695891064E-3</v>
      </c>
    </row>
    <row r="64" spans="2:12" x14ac:dyDescent="0.2">
      <c r="B64" s="853"/>
      <c r="C64" s="938" t="s">
        <v>410</v>
      </c>
      <c r="D64" s="939"/>
      <c r="E64" s="464">
        <v>1.8098000000000002E-4</v>
      </c>
      <c r="F64" s="465">
        <v>20.783032429999999</v>
      </c>
      <c r="G64" s="466">
        <v>2.6385426571696107E-7</v>
      </c>
      <c r="H64" s="467">
        <v>2.7573160142896198E-2</v>
      </c>
      <c r="I64" s="464">
        <v>0</v>
      </c>
      <c r="J64" s="465">
        <v>0</v>
      </c>
      <c r="K64" s="466">
        <v>0</v>
      </c>
      <c r="L64" s="468">
        <v>0</v>
      </c>
    </row>
    <row r="65" spans="2:12" x14ac:dyDescent="0.2">
      <c r="B65" s="936" t="s">
        <v>740</v>
      </c>
      <c r="C65" s="937"/>
      <c r="D65" s="937"/>
      <c r="E65" s="470">
        <v>685.90894108999908</v>
      </c>
      <c r="F65" s="470">
        <v>753.74140367999962</v>
      </c>
      <c r="G65" s="471">
        <v>1</v>
      </c>
      <c r="H65" s="471">
        <v>1</v>
      </c>
      <c r="I65" s="470">
        <v>5.3620529900000067</v>
      </c>
      <c r="J65" s="470">
        <v>10.699172499999994</v>
      </c>
      <c r="K65" s="471">
        <v>7.8174414543700256E-3</v>
      </c>
      <c r="L65" s="472">
        <v>1.4194752268832933E-2</v>
      </c>
    </row>
    <row r="66" spans="2:12" x14ac:dyDescent="0.2">
      <c r="B66" s="853" t="s">
        <v>63</v>
      </c>
      <c r="C66" s="938" t="s">
        <v>733</v>
      </c>
      <c r="D66" s="939"/>
      <c r="E66" s="464">
        <v>322.10274820999922</v>
      </c>
      <c r="F66" s="465">
        <v>254.9486485599995</v>
      </c>
      <c r="G66" s="466">
        <v>0.35976211122282908</v>
      </c>
      <c r="H66" s="467">
        <v>0.3594506393539319</v>
      </c>
      <c r="I66" s="464">
        <v>16.113772339999965</v>
      </c>
      <c r="J66" s="465">
        <v>12.399925480000022</v>
      </c>
      <c r="K66" s="466">
        <v>5.0026807996976091E-2</v>
      </c>
      <c r="L66" s="468">
        <v>4.8636953166989738E-2</v>
      </c>
    </row>
    <row r="67" spans="2:12" x14ac:dyDescent="0.2">
      <c r="B67" s="853"/>
      <c r="C67" s="469" t="s">
        <v>734</v>
      </c>
      <c r="D67" s="473" t="s">
        <v>428</v>
      </c>
      <c r="E67" s="464">
        <v>570.13766511999904</v>
      </c>
      <c r="F67" s="465">
        <v>426.5175408099991</v>
      </c>
      <c r="G67" s="466">
        <v>0.63679658503720182</v>
      </c>
      <c r="H67" s="467">
        <v>0.60134463785455416</v>
      </c>
      <c r="I67" s="464">
        <v>10.146800849999993</v>
      </c>
      <c r="J67" s="465">
        <v>7.4237492099999889</v>
      </c>
      <c r="K67" s="466">
        <v>1.7797106682759429E-2</v>
      </c>
      <c r="L67" s="468">
        <v>1.7405495670592006E-2</v>
      </c>
    </row>
    <row r="68" spans="2:12" x14ac:dyDescent="0.2">
      <c r="B68" s="853"/>
      <c r="C68" s="938" t="s">
        <v>410</v>
      </c>
      <c r="D68" s="939"/>
      <c r="E68" s="464">
        <v>3.0810731800000002</v>
      </c>
      <c r="F68" s="465">
        <v>27.806853009999998</v>
      </c>
      <c r="G68" s="466">
        <v>3.4413037399673618E-3</v>
      </c>
      <c r="H68" s="467">
        <v>3.9204722791511645E-2</v>
      </c>
      <c r="I68" s="464">
        <v>4.6115000000000001E-4</v>
      </c>
      <c r="J68" s="465">
        <v>9.0100000000000001E-6</v>
      </c>
      <c r="K68" s="466">
        <v>1.4967187504452589E-4</v>
      </c>
      <c r="L68" s="468">
        <v>3.2402084467306647E-7</v>
      </c>
    </row>
    <row r="69" spans="2:12" x14ac:dyDescent="0.2">
      <c r="B69" s="936" t="s">
        <v>429</v>
      </c>
      <c r="C69" s="937"/>
      <c r="D69" s="937"/>
      <c r="E69" s="470">
        <v>895.32148650999977</v>
      </c>
      <c r="F69" s="470">
        <v>709.27304238000022</v>
      </c>
      <c r="G69" s="471">
        <v>1</v>
      </c>
      <c r="H69" s="471">
        <v>1</v>
      </c>
      <c r="I69" s="470">
        <v>26.26103433999997</v>
      </c>
      <c r="J69" s="470">
        <v>19.823683700000053</v>
      </c>
      <c r="K69" s="471">
        <v>2.933140188823857E-2</v>
      </c>
      <c r="L69" s="472">
        <v>2.7949298105960318E-2</v>
      </c>
    </row>
    <row r="70" spans="2:12" x14ac:dyDescent="0.2">
      <c r="B70" s="853" t="s">
        <v>741</v>
      </c>
      <c r="C70" s="938" t="s">
        <v>733</v>
      </c>
      <c r="D70" s="939"/>
      <c r="E70" s="464">
        <v>89.156495249999949</v>
      </c>
      <c r="F70" s="465">
        <v>87.911429670000118</v>
      </c>
      <c r="G70" s="466">
        <v>0.13747211510046567</v>
      </c>
      <c r="H70" s="467">
        <v>0.18894250151341871</v>
      </c>
      <c r="I70" s="464">
        <v>3.6312282599999999</v>
      </c>
      <c r="J70" s="465">
        <v>3.4640409799999929</v>
      </c>
      <c r="K70" s="466">
        <v>4.0728701255223487E-2</v>
      </c>
      <c r="L70" s="468">
        <v>3.9403761183309488E-2</v>
      </c>
    </row>
    <row r="71" spans="2:12" x14ac:dyDescent="0.2">
      <c r="B71" s="853"/>
      <c r="C71" s="469" t="s">
        <v>734</v>
      </c>
      <c r="D71" s="473" t="s">
        <v>742</v>
      </c>
      <c r="E71" s="464">
        <v>559.3436798900002</v>
      </c>
      <c r="F71" s="465">
        <v>370.04144936</v>
      </c>
      <c r="G71" s="466">
        <v>0.86246277993477061</v>
      </c>
      <c r="H71" s="467">
        <v>0.79530679194025844</v>
      </c>
      <c r="I71" s="464">
        <v>0.22658120000000001</v>
      </c>
      <c r="J71" s="465">
        <v>2.2673700000000003E-3</v>
      </c>
      <c r="K71" s="466">
        <v>4.0508404429376798E-4</v>
      </c>
      <c r="L71" s="468">
        <v>6.1273406098735646E-6</v>
      </c>
    </row>
    <row r="72" spans="2:12" x14ac:dyDescent="0.2">
      <c r="B72" s="853"/>
      <c r="C72" s="938" t="s">
        <v>410</v>
      </c>
      <c r="D72" s="939"/>
      <c r="E72" s="464">
        <v>4.2223330000000003E-2</v>
      </c>
      <c r="F72" s="465">
        <v>7.3285106300000011</v>
      </c>
      <c r="G72" s="466">
        <v>6.5104964763461237E-5</v>
      </c>
      <c r="H72" s="467">
        <v>1.5750706546322948E-2</v>
      </c>
      <c r="I72" s="464">
        <v>1.7699999999999999E-4</v>
      </c>
      <c r="J72" s="465">
        <v>0</v>
      </c>
      <c r="K72" s="466">
        <v>4.1919952784396676E-3</v>
      </c>
      <c r="L72" s="468">
        <v>0</v>
      </c>
    </row>
    <row r="73" spans="2:12" x14ac:dyDescent="0.2">
      <c r="B73" s="936" t="s">
        <v>743</v>
      </c>
      <c r="C73" s="937"/>
      <c r="D73" s="937"/>
      <c r="E73" s="470">
        <v>648.54239847000031</v>
      </c>
      <c r="F73" s="470">
        <v>465.28138966000006</v>
      </c>
      <c r="G73" s="471">
        <v>1</v>
      </c>
      <c r="H73" s="471">
        <v>1</v>
      </c>
      <c r="I73" s="470">
        <v>3.8579864599999998</v>
      </c>
      <c r="J73" s="470">
        <v>3.4663083499999932</v>
      </c>
      <c r="K73" s="471">
        <v>5.9487035375042777E-3</v>
      </c>
      <c r="L73" s="472">
        <v>7.4499183226154073E-3</v>
      </c>
    </row>
    <row r="74" spans="2:12" x14ac:dyDescent="0.2">
      <c r="B74" s="853" t="s">
        <v>76</v>
      </c>
      <c r="C74" s="938" t="s">
        <v>733</v>
      </c>
      <c r="D74" s="939"/>
      <c r="E74" s="464">
        <v>37.407313430000038</v>
      </c>
      <c r="F74" s="465">
        <v>44.41980774999999</v>
      </c>
      <c r="G74" s="466">
        <v>0.16160600737915268</v>
      </c>
      <c r="H74" s="467">
        <v>0.14808663869870858</v>
      </c>
      <c r="I74" s="464">
        <v>1.3911534599999997</v>
      </c>
      <c r="J74" s="465">
        <v>1.3130893999999989</v>
      </c>
      <c r="K74" s="466">
        <v>3.7189344340465731E-2</v>
      </c>
      <c r="L74" s="468">
        <v>2.9560897863183552E-2</v>
      </c>
    </row>
    <row r="75" spans="2:12" x14ac:dyDescent="0.2">
      <c r="B75" s="853"/>
      <c r="C75" s="469" t="s">
        <v>734</v>
      </c>
      <c r="D75" s="473" t="s">
        <v>744</v>
      </c>
      <c r="E75" s="464">
        <v>194.03585551000003</v>
      </c>
      <c r="F75" s="465">
        <v>255.52337807000029</v>
      </c>
      <c r="G75" s="466">
        <v>0.83826816261606185</v>
      </c>
      <c r="H75" s="467">
        <v>0.85186316834803633</v>
      </c>
      <c r="I75" s="464">
        <v>2.2052500000000002E-3</v>
      </c>
      <c r="J75" s="465">
        <v>0</v>
      </c>
      <c r="K75" s="466">
        <v>1.1365167505787858E-5</v>
      </c>
      <c r="L75" s="468">
        <v>0</v>
      </c>
    </row>
    <row r="76" spans="2:12" x14ac:dyDescent="0.2">
      <c r="B76" s="853"/>
      <c r="C76" s="938" t="s">
        <v>410</v>
      </c>
      <c r="D76" s="939"/>
      <c r="E76" s="464">
        <v>2.9126159999999995E-2</v>
      </c>
      <c r="F76" s="465">
        <v>1.5055790000000001E-2</v>
      </c>
      <c r="G76" s="466">
        <v>1.2583000478487921E-4</v>
      </c>
      <c r="H76" s="467">
        <v>5.019295325639113E-5</v>
      </c>
      <c r="I76" s="464">
        <v>0</v>
      </c>
      <c r="J76" s="465">
        <v>0</v>
      </c>
      <c r="K76" s="466">
        <v>0</v>
      </c>
      <c r="L76" s="468">
        <v>0</v>
      </c>
    </row>
    <row r="77" spans="2:12" x14ac:dyDescent="0.2">
      <c r="B77" s="936" t="s">
        <v>745</v>
      </c>
      <c r="C77" s="937"/>
      <c r="D77" s="937"/>
      <c r="E77" s="470">
        <v>231.4722951000002</v>
      </c>
      <c r="F77" s="470">
        <v>299.9582416099999</v>
      </c>
      <c r="G77" s="471">
        <v>1</v>
      </c>
      <c r="H77" s="471">
        <v>1</v>
      </c>
      <c r="I77" s="470">
        <v>1.3933587099999998</v>
      </c>
      <c r="J77" s="470">
        <v>1.3130893999999989</v>
      </c>
      <c r="K77" s="471">
        <v>6.0195485139940561E-3</v>
      </c>
      <c r="L77" s="472">
        <v>4.3775740014746888E-3</v>
      </c>
    </row>
    <row r="78" spans="2:12" x14ac:dyDescent="0.2">
      <c r="B78" s="853" t="s">
        <v>305</v>
      </c>
      <c r="C78" s="938" t="s">
        <v>733</v>
      </c>
      <c r="D78" s="939"/>
      <c r="E78" s="464">
        <v>71.036143939999988</v>
      </c>
      <c r="F78" s="465">
        <v>67.893692509999951</v>
      </c>
      <c r="G78" s="466">
        <v>0.30646744629421385</v>
      </c>
      <c r="H78" s="467">
        <v>0.32349581224278939</v>
      </c>
      <c r="I78" s="464">
        <v>2.1512205699999973</v>
      </c>
      <c r="J78" s="465">
        <v>2.4425336500000081</v>
      </c>
      <c r="K78" s="466">
        <v>3.028346487693653E-2</v>
      </c>
      <c r="L78" s="468">
        <v>3.5975855189202613E-2</v>
      </c>
    </row>
    <row r="79" spans="2:12" x14ac:dyDescent="0.2">
      <c r="B79" s="853"/>
      <c r="C79" s="469" t="s">
        <v>734</v>
      </c>
      <c r="D79" s="473" t="s">
        <v>746</v>
      </c>
      <c r="E79" s="464">
        <v>159.61922425999987</v>
      </c>
      <c r="F79" s="465">
        <v>141.44266465999999</v>
      </c>
      <c r="G79" s="466">
        <v>0.68863670415083045</v>
      </c>
      <c r="H79" s="467">
        <v>0.67393756324612686</v>
      </c>
      <c r="I79" s="464">
        <v>6.1129100000000009E-3</v>
      </c>
      <c r="J79" s="465">
        <v>1.9800999999999998E-4</v>
      </c>
      <c r="K79" s="466">
        <v>3.8296828144226732E-5</v>
      </c>
      <c r="L79" s="468">
        <v>1.3999312051704952E-6</v>
      </c>
    </row>
    <row r="80" spans="2:12" x14ac:dyDescent="0.2">
      <c r="B80" s="853"/>
      <c r="C80" s="938" t="s">
        <v>410</v>
      </c>
      <c r="D80" s="939"/>
      <c r="E80" s="464">
        <v>1.1348098400000002</v>
      </c>
      <c r="F80" s="465">
        <v>0.53867039000000005</v>
      </c>
      <c r="G80" s="466">
        <v>4.8958495549546784E-3</v>
      </c>
      <c r="H80" s="467">
        <v>2.5666245110843549E-3</v>
      </c>
      <c r="I80" s="464">
        <v>0</v>
      </c>
      <c r="J80" s="465">
        <v>0</v>
      </c>
      <c r="K80" s="466">
        <v>0</v>
      </c>
      <c r="L80" s="468">
        <v>0</v>
      </c>
    </row>
    <row r="81" spans="2:12" x14ac:dyDescent="0.2">
      <c r="B81" s="936" t="s">
        <v>747</v>
      </c>
      <c r="C81" s="937"/>
      <c r="D81" s="937"/>
      <c r="E81" s="470">
        <v>231.79017804000009</v>
      </c>
      <c r="F81" s="470">
        <v>209.87502755999981</v>
      </c>
      <c r="G81" s="471">
        <v>1</v>
      </c>
      <c r="H81" s="471">
        <v>1</v>
      </c>
      <c r="I81" s="470">
        <v>2.157333479999997</v>
      </c>
      <c r="J81" s="470">
        <v>2.4427316600000082</v>
      </c>
      <c r="K81" s="471">
        <v>9.3072687472879265E-3</v>
      </c>
      <c r="L81" s="472">
        <v>1.1638981961785195E-2</v>
      </c>
    </row>
    <row r="82" spans="2:12" x14ac:dyDescent="0.2">
      <c r="B82" s="853" t="s">
        <v>306</v>
      </c>
      <c r="C82" s="938" t="s">
        <v>733</v>
      </c>
      <c r="D82" s="939"/>
      <c r="E82" s="464">
        <v>171.70814916000018</v>
      </c>
      <c r="F82" s="465">
        <v>62.245568620000036</v>
      </c>
      <c r="G82" s="466">
        <v>0.93865653684100436</v>
      </c>
      <c r="H82" s="467">
        <v>0.39748040138740598</v>
      </c>
      <c r="I82" s="464">
        <v>10.057077099999988</v>
      </c>
      <c r="J82" s="465">
        <v>3.4478195300000007</v>
      </c>
      <c r="K82" s="466">
        <v>5.8570761779213262E-2</v>
      </c>
      <c r="L82" s="468">
        <v>5.5390602197699049E-2</v>
      </c>
    </row>
    <row r="83" spans="2:12" x14ac:dyDescent="0.2">
      <c r="B83" s="853"/>
      <c r="C83" s="469" t="s">
        <v>734</v>
      </c>
      <c r="D83" s="473" t="s">
        <v>748</v>
      </c>
      <c r="E83" s="464">
        <v>11.218235340000001</v>
      </c>
      <c r="F83" s="465">
        <v>93.031608070000019</v>
      </c>
      <c r="G83" s="466">
        <v>6.1325394194888763E-2</v>
      </c>
      <c r="H83" s="467">
        <v>0.59407025652100831</v>
      </c>
      <c r="I83" s="464">
        <v>0.18281397999999999</v>
      </c>
      <c r="J83" s="465">
        <v>0.91376840000000004</v>
      </c>
      <c r="K83" s="466">
        <v>1.6296144131346058E-2</v>
      </c>
      <c r="L83" s="468">
        <v>9.8221284029880555E-3</v>
      </c>
    </row>
    <row r="84" spans="2:12" x14ac:dyDescent="0.2">
      <c r="B84" s="853"/>
      <c r="C84" s="938" t="s">
        <v>410</v>
      </c>
      <c r="D84" s="939"/>
      <c r="E84" s="464">
        <v>3.3053499999999999E-3</v>
      </c>
      <c r="F84" s="465">
        <v>1.3231699000000001</v>
      </c>
      <c r="G84" s="466">
        <v>1.8068964106976518E-5</v>
      </c>
      <c r="H84" s="467">
        <v>8.4493420915870109E-3</v>
      </c>
      <c r="I84" s="464">
        <v>0</v>
      </c>
      <c r="J84" s="465">
        <v>0</v>
      </c>
      <c r="K84" s="466">
        <v>0</v>
      </c>
      <c r="L84" s="468">
        <v>0</v>
      </c>
    </row>
    <row r="85" spans="2:12" x14ac:dyDescent="0.2">
      <c r="B85" s="936" t="s">
        <v>749</v>
      </c>
      <c r="C85" s="937"/>
      <c r="D85" s="937"/>
      <c r="E85" s="470">
        <v>182.92968985000016</v>
      </c>
      <c r="F85" s="470">
        <v>156.60034658999984</v>
      </c>
      <c r="G85" s="471">
        <v>1</v>
      </c>
      <c r="H85" s="471">
        <v>1</v>
      </c>
      <c r="I85" s="470">
        <v>10.239891079999989</v>
      </c>
      <c r="J85" s="470">
        <v>4.3615879299999998</v>
      </c>
      <c r="K85" s="471">
        <v>5.5977195874527305E-2</v>
      </c>
      <c r="L85" s="472">
        <v>2.785171313457694E-2</v>
      </c>
    </row>
    <row r="86" spans="2:12" x14ac:dyDescent="0.2">
      <c r="B86" s="853" t="s">
        <v>56</v>
      </c>
      <c r="C86" s="938" t="s">
        <v>733</v>
      </c>
      <c r="D86" s="939"/>
      <c r="E86" s="464">
        <v>1.6979630399999996</v>
      </c>
      <c r="F86" s="465">
        <v>1.3296394300000005</v>
      </c>
      <c r="G86" s="466">
        <v>1.7249648139747935E-2</v>
      </c>
      <c r="H86" s="467">
        <v>9.5349290516754028E-3</v>
      </c>
      <c r="I86" s="464">
        <v>8.0161360000000001E-2</v>
      </c>
      <c r="J86" s="465">
        <v>6.5808159999999977E-2</v>
      </c>
      <c r="K86" s="466">
        <v>4.7210309124278711E-2</v>
      </c>
      <c r="L86" s="468">
        <v>4.9493237426029062E-2</v>
      </c>
    </row>
    <row r="87" spans="2:12" x14ac:dyDescent="0.2">
      <c r="B87" s="853"/>
      <c r="C87" s="469" t="s">
        <v>734</v>
      </c>
      <c r="D87" s="473" t="s">
        <v>414</v>
      </c>
      <c r="E87" s="464">
        <v>96.557009360000038</v>
      </c>
      <c r="F87" s="465">
        <v>138.10310234999989</v>
      </c>
      <c r="G87" s="466">
        <v>0.98092502466151965</v>
      </c>
      <c r="H87" s="467">
        <v>0.99034614423514433</v>
      </c>
      <c r="I87" s="464">
        <v>4.4030000000000004E-5</v>
      </c>
      <c r="J87" s="465">
        <v>0</v>
      </c>
      <c r="K87" s="466">
        <v>4.5600003864908419E-7</v>
      </c>
      <c r="L87" s="468">
        <v>0</v>
      </c>
    </row>
    <row r="88" spans="2:12" x14ac:dyDescent="0.2">
      <c r="B88" s="853"/>
      <c r="C88" s="938" t="s">
        <v>410</v>
      </c>
      <c r="D88" s="939"/>
      <c r="E88" s="464">
        <v>0.17967544000000002</v>
      </c>
      <c r="F88" s="465">
        <v>1.6584249999999998E-2</v>
      </c>
      <c r="G88" s="466">
        <v>1.8253271987324249E-3</v>
      </c>
      <c r="H88" s="467">
        <v>1.18926713180616E-4</v>
      </c>
      <c r="I88" s="464">
        <v>0</v>
      </c>
      <c r="J88" s="465">
        <v>9.0882000000000007E-4</v>
      </c>
      <c r="K88" s="466">
        <v>0</v>
      </c>
      <c r="L88" s="468">
        <v>5.4800186924340875E-2</v>
      </c>
    </row>
    <row r="89" spans="2:12" x14ac:dyDescent="0.2">
      <c r="B89" s="936" t="s">
        <v>750</v>
      </c>
      <c r="C89" s="937"/>
      <c r="D89" s="937"/>
      <c r="E89" s="470">
        <v>98.434647840000039</v>
      </c>
      <c r="F89" s="470">
        <v>139.44932602999984</v>
      </c>
      <c r="G89" s="471">
        <v>1</v>
      </c>
      <c r="H89" s="471">
        <v>1</v>
      </c>
      <c r="I89" s="470">
        <v>8.0205390000000001E-2</v>
      </c>
      <c r="J89" s="470">
        <v>6.6716979999999981E-2</v>
      </c>
      <c r="K89" s="471">
        <v>8.1480852281169669E-4</v>
      </c>
      <c r="L89" s="472">
        <v>4.7843171350750815E-4</v>
      </c>
    </row>
    <row r="90" spans="2:12" x14ac:dyDescent="0.2">
      <c r="B90" s="853" t="s">
        <v>380</v>
      </c>
      <c r="C90" s="938" t="s">
        <v>733</v>
      </c>
      <c r="D90" s="939"/>
      <c r="E90" s="464">
        <v>17.343456650000011</v>
      </c>
      <c r="F90" s="465">
        <v>25.157685219999991</v>
      </c>
      <c r="G90" s="466">
        <v>0.14093851813274783</v>
      </c>
      <c r="H90" s="467">
        <v>0.1956560504592216</v>
      </c>
      <c r="I90" s="464">
        <v>0.75270322000000067</v>
      </c>
      <c r="J90" s="465">
        <v>1.2514843299999987</v>
      </c>
      <c r="K90" s="466">
        <v>4.3399838635973423E-2</v>
      </c>
      <c r="L90" s="468">
        <v>4.9745607318637051E-2</v>
      </c>
    </row>
    <row r="91" spans="2:12" x14ac:dyDescent="0.2">
      <c r="B91" s="853"/>
      <c r="C91" s="469" t="s">
        <v>734</v>
      </c>
      <c r="D91" s="473" t="s">
        <v>413</v>
      </c>
      <c r="E91" s="464">
        <v>104.60489278999999</v>
      </c>
      <c r="F91" s="465">
        <v>102.49137397999991</v>
      </c>
      <c r="G91" s="466">
        <v>0.8500530705485142</v>
      </c>
      <c r="H91" s="467">
        <v>0.79709469546601708</v>
      </c>
      <c r="I91" s="464">
        <v>4.4985000000000001E-4</v>
      </c>
      <c r="J91" s="465">
        <v>0</v>
      </c>
      <c r="K91" s="466">
        <v>4.3004680565286594E-6</v>
      </c>
      <c r="L91" s="468">
        <v>0</v>
      </c>
    </row>
    <row r="92" spans="2:12" x14ac:dyDescent="0.2">
      <c r="B92" s="853"/>
      <c r="C92" s="938" t="s">
        <v>410</v>
      </c>
      <c r="D92" s="939"/>
      <c r="E92" s="464">
        <v>1.1085471400000002</v>
      </c>
      <c r="F92" s="465">
        <v>0.93211761999999987</v>
      </c>
      <c r="G92" s="466">
        <v>9.0084113187376448E-3</v>
      </c>
      <c r="H92" s="467">
        <v>7.2492540747613968E-3</v>
      </c>
      <c r="I92" s="464">
        <v>0</v>
      </c>
      <c r="J92" s="465">
        <v>0</v>
      </c>
      <c r="K92" s="466">
        <v>0</v>
      </c>
      <c r="L92" s="468">
        <v>0</v>
      </c>
    </row>
    <row r="93" spans="2:12" x14ac:dyDescent="0.2">
      <c r="B93" s="936" t="s">
        <v>751</v>
      </c>
      <c r="C93" s="937"/>
      <c r="D93" s="937"/>
      <c r="E93" s="470">
        <v>123.05689658000004</v>
      </c>
      <c r="F93" s="470">
        <v>128.58117681999988</v>
      </c>
      <c r="G93" s="471">
        <v>1</v>
      </c>
      <c r="H93" s="471">
        <v>1</v>
      </c>
      <c r="I93" s="470">
        <v>0.75315307000000076</v>
      </c>
      <c r="J93" s="470">
        <v>1.2514843299999987</v>
      </c>
      <c r="K93" s="471">
        <v>6.1203645706307194E-3</v>
      </c>
      <c r="L93" s="472">
        <v>9.7330290556598732E-3</v>
      </c>
    </row>
    <row r="94" spans="2:12" x14ac:dyDescent="0.2">
      <c r="B94" s="853" t="s">
        <v>752</v>
      </c>
      <c r="C94" s="938" t="s">
        <v>733</v>
      </c>
      <c r="D94" s="939"/>
      <c r="E94" s="464">
        <v>67.100635639999979</v>
      </c>
      <c r="F94" s="465">
        <v>69.167353400000025</v>
      </c>
      <c r="G94" s="466">
        <v>0.60587349444128114</v>
      </c>
      <c r="H94" s="467">
        <v>0.6380425623909477</v>
      </c>
      <c r="I94" s="464">
        <v>4.027333399999999</v>
      </c>
      <c r="J94" s="465">
        <v>4.1569074899999983</v>
      </c>
      <c r="K94" s="466">
        <v>6.0019303268704478E-2</v>
      </c>
      <c r="L94" s="468">
        <v>6.0099270619193547E-2</v>
      </c>
    </row>
    <row r="95" spans="2:12" x14ac:dyDescent="0.2">
      <c r="B95" s="853"/>
      <c r="C95" s="469" t="s">
        <v>734</v>
      </c>
      <c r="D95" s="473" t="s">
        <v>753</v>
      </c>
      <c r="E95" s="464">
        <v>43.644748000000035</v>
      </c>
      <c r="F95" s="465">
        <v>39.238194249999992</v>
      </c>
      <c r="G95" s="466">
        <v>0.39408264515762415</v>
      </c>
      <c r="H95" s="467">
        <v>0.3619574376090518</v>
      </c>
      <c r="I95" s="464">
        <v>5.9803929999999998E-2</v>
      </c>
      <c r="J95" s="465">
        <v>1.954175E-2</v>
      </c>
      <c r="K95" s="466">
        <v>1.3702434483067688E-3</v>
      </c>
      <c r="L95" s="468">
        <v>4.9802877970104361E-4</v>
      </c>
    </row>
    <row r="96" spans="2:12" x14ac:dyDescent="0.2">
      <c r="B96" s="853"/>
      <c r="C96" s="938" t="s">
        <v>410</v>
      </c>
      <c r="D96" s="939"/>
      <c r="E96" s="464">
        <v>4.8575500000000004E-3</v>
      </c>
      <c r="F96" s="465">
        <v>0</v>
      </c>
      <c r="G96" s="466">
        <v>4.3860401095348649E-5</v>
      </c>
      <c r="H96" s="467">
        <v>0</v>
      </c>
      <c r="I96" s="464">
        <v>2.8290000000000005E-4</v>
      </c>
      <c r="J96" s="465">
        <v>0</v>
      </c>
      <c r="K96" s="466">
        <v>5.8239235828761414E-2</v>
      </c>
      <c r="L96" s="468">
        <v>0</v>
      </c>
    </row>
    <row r="97" spans="2:12" x14ac:dyDescent="0.2">
      <c r="B97" s="936" t="s">
        <v>754</v>
      </c>
      <c r="C97" s="937"/>
      <c r="D97" s="937"/>
      <c r="E97" s="470">
        <v>110.75024118999994</v>
      </c>
      <c r="F97" s="470">
        <v>108.40554765000007</v>
      </c>
      <c r="G97" s="471">
        <v>1</v>
      </c>
      <c r="H97" s="471">
        <v>1</v>
      </c>
      <c r="I97" s="470">
        <v>4.0874202299999984</v>
      </c>
      <c r="J97" s="470">
        <v>4.1764492399999984</v>
      </c>
      <c r="K97" s="471">
        <v>3.690664856420256E-2</v>
      </c>
      <c r="L97" s="472">
        <v>3.8526157844653401E-2</v>
      </c>
    </row>
    <row r="98" spans="2:12" x14ac:dyDescent="0.2">
      <c r="B98" s="853" t="s">
        <v>755</v>
      </c>
      <c r="C98" s="938" t="s">
        <v>733</v>
      </c>
      <c r="D98" s="939"/>
      <c r="E98" s="464">
        <v>30.788986070000078</v>
      </c>
      <c r="F98" s="465">
        <v>27.829356909999934</v>
      </c>
      <c r="G98" s="466">
        <v>0.93059805257436445</v>
      </c>
      <c r="H98" s="467">
        <v>0.92034678674584847</v>
      </c>
      <c r="I98" s="464">
        <v>1.386662079999998</v>
      </c>
      <c r="J98" s="465">
        <v>1.460208910000006</v>
      </c>
      <c r="K98" s="466">
        <v>4.5037601330792848E-2</v>
      </c>
      <c r="L98" s="468">
        <v>5.2470091735224704E-2</v>
      </c>
    </row>
    <row r="99" spans="2:12" x14ac:dyDescent="0.2">
      <c r="B99" s="853"/>
      <c r="C99" s="469" t="s">
        <v>734</v>
      </c>
      <c r="D99" s="473" t="s">
        <v>756</v>
      </c>
      <c r="E99" s="464">
        <v>1.0398878899999999</v>
      </c>
      <c r="F99" s="465">
        <v>0.91622409999999999</v>
      </c>
      <c r="G99" s="466">
        <v>3.1430643514194244E-2</v>
      </c>
      <c r="H99" s="467">
        <v>3.0300517151767303E-2</v>
      </c>
      <c r="I99" s="464">
        <v>0</v>
      </c>
      <c r="J99" s="465">
        <v>0</v>
      </c>
      <c r="K99" s="466">
        <v>0</v>
      </c>
      <c r="L99" s="468">
        <v>0</v>
      </c>
    </row>
    <row r="100" spans="2:12" x14ac:dyDescent="0.2">
      <c r="B100" s="853"/>
      <c r="C100" s="938" t="s">
        <v>410</v>
      </c>
      <c r="D100" s="939"/>
      <c r="E100" s="464">
        <v>1.25628669</v>
      </c>
      <c r="F100" s="465">
        <v>1.4923220400000001</v>
      </c>
      <c r="G100" s="466">
        <v>3.7971303911440928E-2</v>
      </c>
      <c r="H100" s="467">
        <v>4.9352696102384096E-2</v>
      </c>
      <c r="I100" s="464">
        <v>0</v>
      </c>
      <c r="J100" s="465">
        <v>0</v>
      </c>
      <c r="K100" s="466">
        <v>0</v>
      </c>
      <c r="L100" s="468">
        <v>0</v>
      </c>
    </row>
    <row r="101" spans="2:12" x14ac:dyDescent="0.2">
      <c r="B101" s="936" t="s">
        <v>757</v>
      </c>
      <c r="C101" s="937"/>
      <c r="D101" s="937"/>
      <c r="E101" s="470">
        <v>33.085160650000091</v>
      </c>
      <c r="F101" s="470">
        <v>30.237903049999939</v>
      </c>
      <c r="G101" s="471">
        <v>1</v>
      </c>
      <c r="H101" s="471">
        <v>1</v>
      </c>
      <c r="I101" s="470">
        <v>1.386662079999998</v>
      </c>
      <c r="J101" s="470">
        <v>1.460208910000006</v>
      </c>
      <c r="K101" s="471">
        <v>4.1911904091056426E-2</v>
      </c>
      <c r="L101" s="472">
        <v>4.8290680328773955E-2</v>
      </c>
    </row>
    <row r="102" spans="2:12" x14ac:dyDescent="0.2">
      <c r="B102" s="958" t="s">
        <v>758</v>
      </c>
      <c r="C102" s="938" t="s">
        <v>733</v>
      </c>
      <c r="D102" s="939"/>
      <c r="E102" s="464">
        <v>10.249831240000001</v>
      </c>
      <c r="F102" s="465">
        <v>7.7397248000000047</v>
      </c>
      <c r="G102" s="466">
        <v>0.32711847476233391</v>
      </c>
      <c r="H102" s="467">
        <v>0.27631081969958343</v>
      </c>
      <c r="I102" s="464">
        <v>0.55917506999999966</v>
      </c>
      <c r="J102" s="465">
        <v>0.39777112000000031</v>
      </c>
      <c r="K102" s="466">
        <v>5.4554563573477884E-2</v>
      </c>
      <c r="L102" s="468">
        <v>5.1393444893544547E-2</v>
      </c>
    </row>
    <row r="103" spans="2:12" x14ac:dyDescent="0.2">
      <c r="B103" s="959"/>
      <c r="C103" s="469" t="s">
        <v>734</v>
      </c>
      <c r="D103" s="473" t="s">
        <v>759</v>
      </c>
      <c r="E103" s="464">
        <v>21.035413379999994</v>
      </c>
      <c r="F103" s="465">
        <v>20.253757779999994</v>
      </c>
      <c r="G103" s="466">
        <v>0.67133518394013958</v>
      </c>
      <c r="H103" s="467">
        <v>0.72306607260617461</v>
      </c>
      <c r="I103" s="464">
        <v>0</v>
      </c>
      <c r="J103" s="465">
        <v>0</v>
      </c>
      <c r="K103" s="466">
        <v>0</v>
      </c>
      <c r="L103" s="468">
        <v>0</v>
      </c>
    </row>
    <row r="104" spans="2:12" x14ac:dyDescent="0.2">
      <c r="B104" s="960"/>
      <c r="C104" s="938" t="s">
        <v>410</v>
      </c>
      <c r="D104" s="939"/>
      <c r="E104" s="464">
        <v>4.8452589999999997E-2</v>
      </c>
      <c r="F104" s="465">
        <v>1.745383E-2</v>
      </c>
      <c r="G104" s="466">
        <v>1.5463412975260569E-3</v>
      </c>
      <c r="H104" s="467">
        <v>6.2310769424220064E-4</v>
      </c>
      <c r="I104" s="464">
        <v>1.3072299999999999E-3</v>
      </c>
      <c r="J104" s="465">
        <v>6.0630000000000005E-4</v>
      </c>
      <c r="K104" s="466">
        <v>2.6979569100434055E-2</v>
      </c>
      <c r="L104" s="468">
        <v>3.4737361369968654E-2</v>
      </c>
    </row>
    <row r="105" spans="2:12" x14ac:dyDescent="0.2">
      <c r="B105" s="936" t="s">
        <v>760</v>
      </c>
      <c r="C105" s="937"/>
      <c r="D105" s="937"/>
      <c r="E105" s="470">
        <v>31.333697210000008</v>
      </c>
      <c r="F105" s="470">
        <v>28.010936409999992</v>
      </c>
      <c r="G105" s="471">
        <v>1</v>
      </c>
      <c r="H105" s="471">
        <v>1</v>
      </c>
      <c r="I105" s="470">
        <v>0.56048229999999966</v>
      </c>
      <c r="J105" s="470">
        <v>0.39837742000000026</v>
      </c>
      <c r="K105" s="471">
        <v>1.7887525249370324E-2</v>
      </c>
      <c r="L105" s="472">
        <v>1.422221000286796E-2</v>
      </c>
    </row>
    <row r="106" spans="2:12" x14ac:dyDescent="0.2">
      <c r="B106" s="958" t="s">
        <v>57</v>
      </c>
      <c r="C106" s="938" t="s">
        <v>733</v>
      </c>
      <c r="D106" s="939"/>
      <c r="E106" s="464">
        <v>25.892699710000002</v>
      </c>
      <c r="F106" s="465">
        <v>17.857049140000001</v>
      </c>
      <c r="G106" s="466">
        <v>0.81305008922104371</v>
      </c>
      <c r="H106" s="467">
        <v>0.81360154201530077</v>
      </c>
      <c r="I106" s="464">
        <v>1.4115092000000025</v>
      </c>
      <c r="J106" s="465">
        <v>0.89539860999999976</v>
      </c>
      <c r="K106" s="466">
        <v>5.4513790211488236E-2</v>
      </c>
      <c r="L106" s="468">
        <v>5.0142585316310537E-2</v>
      </c>
    </row>
    <row r="107" spans="2:12" x14ac:dyDescent="0.2">
      <c r="B107" s="959"/>
      <c r="C107" s="469" t="s">
        <v>734</v>
      </c>
      <c r="D107" s="473" t="s">
        <v>761</v>
      </c>
      <c r="E107" s="464">
        <v>5.5952730899999983</v>
      </c>
      <c r="F107" s="465">
        <v>3.91615241</v>
      </c>
      <c r="G107" s="466">
        <v>0.17569574961253059</v>
      </c>
      <c r="H107" s="467">
        <v>0.17842744423018014</v>
      </c>
      <c r="I107" s="464">
        <v>0</v>
      </c>
      <c r="J107" s="465">
        <v>0</v>
      </c>
      <c r="K107" s="466">
        <v>0</v>
      </c>
      <c r="L107" s="468">
        <v>0</v>
      </c>
    </row>
    <row r="108" spans="2:12" x14ac:dyDescent="0.2">
      <c r="B108" s="960"/>
      <c r="C108" s="938" t="s">
        <v>410</v>
      </c>
      <c r="D108" s="939"/>
      <c r="E108" s="464">
        <v>0.35840426000000003</v>
      </c>
      <c r="F108" s="465">
        <v>0.17494901000000002</v>
      </c>
      <c r="G108" s="466">
        <v>1.1254161166425629E-2</v>
      </c>
      <c r="H108" s="467">
        <v>7.9710137545183617E-3</v>
      </c>
      <c r="I108" s="464">
        <v>0</v>
      </c>
      <c r="J108" s="465">
        <v>0</v>
      </c>
      <c r="K108" s="466">
        <v>0</v>
      </c>
      <c r="L108" s="468">
        <v>0</v>
      </c>
    </row>
    <row r="109" spans="2:12" x14ac:dyDescent="0.2">
      <c r="B109" s="936" t="s">
        <v>762</v>
      </c>
      <c r="C109" s="937"/>
      <c r="D109" s="937"/>
      <c r="E109" s="470">
        <v>31.846377060000002</v>
      </c>
      <c r="F109" s="470">
        <v>21.948150560000016</v>
      </c>
      <c r="G109" s="471">
        <v>1</v>
      </c>
      <c r="H109" s="471">
        <v>1</v>
      </c>
      <c r="I109" s="470">
        <v>1.4115092000000025</v>
      </c>
      <c r="J109" s="470">
        <v>0.89539860999999976</v>
      </c>
      <c r="K109" s="471">
        <v>4.4322441995227772E-2</v>
      </c>
      <c r="L109" s="472">
        <v>4.079608473398403E-2</v>
      </c>
    </row>
    <row r="110" spans="2:12" x14ac:dyDescent="0.2">
      <c r="B110" s="958" t="s">
        <v>763</v>
      </c>
      <c r="C110" s="938" t="s">
        <v>733</v>
      </c>
      <c r="D110" s="939"/>
      <c r="E110" s="464">
        <v>3.14999384</v>
      </c>
      <c r="F110" s="465">
        <v>2.5352391200000004</v>
      </c>
      <c r="G110" s="466">
        <v>0.6337157070738576</v>
      </c>
      <c r="H110" s="467">
        <v>0.1343242347185557</v>
      </c>
      <c r="I110" s="464">
        <v>0.16437897999999998</v>
      </c>
      <c r="J110" s="465">
        <v>0.15201710999999993</v>
      </c>
      <c r="K110" s="466">
        <v>5.2183905223128935E-2</v>
      </c>
      <c r="L110" s="468">
        <v>5.9961645748034961E-2</v>
      </c>
    </row>
    <row r="111" spans="2:12" x14ac:dyDescent="0.2">
      <c r="B111" s="959"/>
      <c r="C111" s="469" t="s">
        <v>734</v>
      </c>
      <c r="D111" s="473" t="s">
        <v>414</v>
      </c>
      <c r="E111" s="464">
        <v>1.7821317500000002</v>
      </c>
      <c r="F111" s="465">
        <v>16.33573655</v>
      </c>
      <c r="G111" s="466">
        <v>0.35852923510797136</v>
      </c>
      <c r="H111" s="467">
        <v>0.86551414157836482</v>
      </c>
      <c r="I111" s="464">
        <v>0</v>
      </c>
      <c r="J111" s="465">
        <v>0</v>
      </c>
      <c r="K111" s="466">
        <v>0</v>
      </c>
      <c r="L111" s="468">
        <v>0</v>
      </c>
    </row>
    <row r="112" spans="2:12" x14ac:dyDescent="0.2">
      <c r="B112" s="960"/>
      <c r="C112" s="938" t="s">
        <v>410</v>
      </c>
      <c r="D112" s="939"/>
      <c r="E112" s="464">
        <v>3.8547860000000003E-2</v>
      </c>
      <c r="F112" s="465">
        <v>3.0504900000000003E-3</v>
      </c>
      <c r="G112" s="466">
        <v>7.7550578181715037E-3</v>
      </c>
      <c r="H112" s="467">
        <v>1.6162370307957655E-4</v>
      </c>
      <c r="I112" s="464">
        <v>1.4756400000000001E-3</v>
      </c>
      <c r="J112" s="465">
        <v>0</v>
      </c>
      <c r="K112" s="466">
        <v>3.8280724273669145E-2</v>
      </c>
      <c r="L112" s="468">
        <v>0</v>
      </c>
    </row>
    <row r="113" spans="2:12" x14ac:dyDescent="0.2">
      <c r="B113" s="936" t="s">
        <v>764</v>
      </c>
      <c r="C113" s="937"/>
      <c r="D113" s="937"/>
      <c r="E113" s="470">
        <v>4.9706734499999978</v>
      </c>
      <c r="F113" s="470">
        <v>18.87402616</v>
      </c>
      <c r="G113" s="471">
        <v>1</v>
      </c>
      <c r="H113" s="471">
        <v>1</v>
      </c>
      <c r="I113" s="470">
        <v>0.16585461999999995</v>
      </c>
      <c r="J113" s="470">
        <v>0.15201710999999993</v>
      </c>
      <c r="K113" s="471">
        <v>3.336662962641411E-2</v>
      </c>
      <c r="L113" s="472">
        <v>8.0543021775699355E-3</v>
      </c>
    </row>
    <row r="114" spans="2:12" x14ac:dyDescent="0.2">
      <c r="B114" s="853" t="s">
        <v>765</v>
      </c>
      <c r="C114" s="938" t="s">
        <v>733</v>
      </c>
      <c r="D114" s="939"/>
      <c r="E114" s="464">
        <v>1.3535343899999999</v>
      </c>
      <c r="F114" s="465">
        <v>1.3900230799999995</v>
      </c>
      <c r="G114" s="466">
        <v>0.20186434969088601</v>
      </c>
      <c r="H114" s="467">
        <v>0.26122745068761133</v>
      </c>
      <c r="I114" s="464">
        <v>7.561285999999999E-2</v>
      </c>
      <c r="J114" s="465">
        <v>8.3401449999999988E-2</v>
      </c>
      <c r="K114" s="466">
        <v>5.5863272155205451E-2</v>
      </c>
      <c r="L114" s="468">
        <v>6.0000046905695992E-2</v>
      </c>
    </row>
    <row r="115" spans="2:12" x14ac:dyDescent="0.2">
      <c r="B115" s="853"/>
      <c r="C115" s="469" t="s">
        <v>734</v>
      </c>
      <c r="D115" s="473" t="s">
        <v>766</v>
      </c>
      <c r="E115" s="464">
        <v>5.35163367</v>
      </c>
      <c r="F115" s="465">
        <v>3.9310987099999997</v>
      </c>
      <c r="G115" s="466">
        <v>0.79813565030911393</v>
      </c>
      <c r="H115" s="467">
        <v>0.73877254931238812</v>
      </c>
      <c r="I115" s="464">
        <v>0</v>
      </c>
      <c r="J115" s="465">
        <v>0</v>
      </c>
      <c r="K115" s="466">
        <v>0</v>
      </c>
      <c r="L115" s="468">
        <v>0</v>
      </c>
    </row>
    <row r="116" spans="2:12" x14ac:dyDescent="0.2">
      <c r="B116" s="936" t="s">
        <v>767</v>
      </c>
      <c r="C116" s="937"/>
      <c r="D116" s="937"/>
      <c r="E116" s="470">
        <v>6.7051680600000001</v>
      </c>
      <c r="F116" s="470">
        <v>5.3211217900000021</v>
      </c>
      <c r="G116" s="471">
        <v>1</v>
      </c>
      <c r="H116" s="471">
        <v>1</v>
      </c>
      <c r="I116" s="470">
        <v>7.561285999999999E-2</v>
      </c>
      <c r="J116" s="470">
        <v>8.3401449999999988E-2</v>
      </c>
      <c r="K116" s="471">
        <v>1.1276803105215529E-2</v>
      </c>
      <c r="L116" s="472">
        <v>1.5673659294312067E-2</v>
      </c>
    </row>
    <row r="117" spans="2:12" x14ac:dyDescent="0.2">
      <c r="B117" s="853" t="s">
        <v>768</v>
      </c>
      <c r="C117" s="938" t="s">
        <v>733</v>
      </c>
      <c r="D117" s="939"/>
      <c r="E117" s="464">
        <v>1.3833147099999998</v>
      </c>
      <c r="F117" s="465">
        <v>1.4776145100000002</v>
      </c>
      <c r="G117" s="466">
        <v>0.30000304510804793</v>
      </c>
      <c r="H117" s="467">
        <v>0.32323838516308734</v>
      </c>
      <c r="I117" s="464">
        <v>8.3225150000000012E-2</v>
      </c>
      <c r="J117" s="465">
        <v>8.8656849999999982E-2</v>
      </c>
      <c r="K117" s="466">
        <v>6.0163568997252996E-2</v>
      </c>
      <c r="L117" s="468">
        <v>5.999998605861008E-2</v>
      </c>
    </row>
    <row r="118" spans="2:12" x14ac:dyDescent="0.2">
      <c r="B118" s="853"/>
      <c r="C118" s="469" t="s">
        <v>734</v>
      </c>
      <c r="D118" s="473" t="s">
        <v>769</v>
      </c>
      <c r="E118" s="464">
        <v>3.2276875200000004</v>
      </c>
      <c r="F118" s="465">
        <v>3.0936696500000003</v>
      </c>
      <c r="G118" s="466">
        <v>0.69999695489195202</v>
      </c>
      <c r="H118" s="467">
        <v>0.67676161483691277</v>
      </c>
      <c r="I118" s="464">
        <v>0</v>
      </c>
      <c r="J118" s="465">
        <v>1.2777E-4</v>
      </c>
      <c r="K118" s="466">
        <v>0</v>
      </c>
      <c r="L118" s="468">
        <v>4.1300466583431099E-5</v>
      </c>
    </row>
    <row r="119" spans="2:12" x14ac:dyDescent="0.2">
      <c r="B119" s="936" t="s">
        <v>770</v>
      </c>
      <c r="C119" s="937"/>
      <c r="D119" s="937"/>
      <c r="E119" s="470">
        <v>4.6110022300000004</v>
      </c>
      <c r="F119" s="470">
        <v>4.5712841600000003</v>
      </c>
      <c r="G119" s="471">
        <v>1</v>
      </c>
      <c r="H119" s="471">
        <v>1</v>
      </c>
      <c r="I119" s="470">
        <v>8.3225150000000012E-2</v>
      </c>
      <c r="J119" s="470">
        <v>8.8784619999999981E-2</v>
      </c>
      <c r="K119" s="471">
        <v>1.8049253903744046E-2</v>
      </c>
      <c r="L119" s="472">
        <v>1.9422249173851398E-2</v>
      </c>
    </row>
    <row r="120" spans="2:12" x14ac:dyDescent="0.2">
      <c r="B120" s="853" t="s">
        <v>771</v>
      </c>
      <c r="C120" s="938" t="s">
        <v>733</v>
      </c>
      <c r="D120" s="939"/>
      <c r="E120" s="464">
        <v>0.31714796999999995</v>
      </c>
      <c r="F120" s="465">
        <v>8.0586690000000016E-2</v>
      </c>
      <c r="G120" s="466">
        <v>5.9214283803722303E-2</v>
      </c>
      <c r="H120" s="467">
        <v>2.8310872329145139E-2</v>
      </c>
      <c r="I120" s="464">
        <v>1.8571920000000006E-2</v>
      </c>
      <c r="J120" s="465">
        <v>4.8351900000000005E-3</v>
      </c>
      <c r="K120" s="466">
        <v>5.8559164039423017E-2</v>
      </c>
      <c r="L120" s="468">
        <v>5.9999858537433406E-2</v>
      </c>
    </row>
    <row r="121" spans="2:12" x14ac:dyDescent="0.2">
      <c r="B121" s="853"/>
      <c r="C121" s="469" t="s">
        <v>734</v>
      </c>
      <c r="D121" s="473" t="s">
        <v>414</v>
      </c>
      <c r="E121" s="464">
        <v>5.0387889699999988</v>
      </c>
      <c r="F121" s="465">
        <v>2.76590596</v>
      </c>
      <c r="G121" s="466">
        <v>0.9407857161962776</v>
      </c>
      <c r="H121" s="467">
        <v>0.9716891276708548</v>
      </c>
      <c r="I121" s="464">
        <v>7.8720000000000005E-5</v>
      </c>
      <c r="J121" s="465">
        <v>0</v>
      </c>
      <c r="K121" s="466">
        <v>1.5622801524073357E-5</v>
      </c>
      <c r="L121" s="468">
        <v>0</v>
      </c>
    </row>
    <row r="122" spans="2:12" x14ac:dyDescent="0.2">
      <c r="B122" s="936" t="s">
        <v>772</v>
      </c>
      <c r="C122" s="937"/>
      <c r="D122" s="937"/>
      <c r="E122" s="470">
        <v>5.3559369399999994</v>
      </c>
      <c r="F122" s="470">
        <v>2.8464926500000001</v>
      </c>
      <c r="G122" s="471">
        <v>1</v>
      </c>
      <c r="H122" s="471">
        <v>1</v>
      </c>
      <c r="I122" s="470">
        <v>1.8650640000000007E-2</v>
      </c>
      <c r="J122" s="470">
        <v>4.8351900000000005E-3</v>
      </c>
      <c r="K122" s="471">
        <v>3.4822366672599414E-3</v>
      </c>
      <c r="L122" s="472">
        <v>1.6986483348200461E-3</v>
      </c>
    </row>
    <row r="123" spans="2:12" x14ac:dyDescent="0.2">
      <c r="B123" s="853" t="s">
        <v>773</v>
      </c>
      <c r="C123" s="938" t="s">
        <v>733</v>
      </c>
      <c r="D123" s="939"/>
      <c r="E123" s="464">
        <v>1.1511041599999998</v>
      </c>
      <c r="F123" s="465">
        <v>0.88854882000000035</v>
      </c>
      <c r="G123" s="466">
        <v>0.37500459265757918</v>
      </c>
      <c r="H123" s="467">
        <v>0.40996741244969465</v>
      </c>
      <c r="I123" s="464">
        <v>6.9066319999999987E-2</v>
      </c>
      <c r="J123" s="465">
        <v>4.9463790000000021E-2</v>
      </c>
      <c r="K123" s="466">
        <v>6.0000061158670466E-2</v>
      </c>
      <c r="L123" s="468">
        <v>5.5668061097644585E-2</v>
      </c>
    </row>
    <row r="124" spans="2:12" x14ac:dyDescent="0.2">
      <c r="B124" s="853"/>
      <c r="C124" s="469" t="s">
        <v>734</v>
      </c>
      <c r="D124" s="473" t="s">
        <v>774</v>
      </c>
      <c r="E124" s="464">
        <v>1.9162991300000001</v>
      </c>
      <c r="F124" s="465">
        <v>1.2788156900000003</v>
      </c>
      <c r="G124" s="466">
        <v>0.62428840032662503</v>
      </c>
      <c r="H124" s="467">
        <v>0.59003258755030563</v>
      </c>
      <c r="I124" s="464">
        <v>0</v>
      </c>
      <c r="J124" s="465">
        <v>0</v>
      </c>
      <c r="K124" s="466">
        <v>0</v>
      </c>
      <c r="L124" s="468">
        <v>0</v>
      </c>
    </row>
    <row r="125" spans="2:12" x14ac:dyDescent="0.2">
      <c r="B125" s="853"/>
      <c r="C125" s="938" t="s">
        <v>410</v>
      </c>
      <c r="D125" s="939"/>
      <c r="E125" s="464">
        <v>2.1702100000000001E-3</v>
      </c>
      <c r="F125" s="465">
        <v>0</v>
      </c>
      <c r="G125" s="466">
        <v>7.0700701579551675E-4</v>
      </c>
      <c r="H125" s="467">
        <v>0</v>
      </c>
      <c r="I125" s="464">
        <v>0</v>
      </c>
      <c r="J125" s="465">
        <v>0</v>
      </c>
      <c r="K125" s="466">
        <v>0</v>
      </c>
      <c r="L125" s="468">
        <v>0</v>
      </c>
    </row>
    <row r="126" spans="2:12" x14ac:dyDescent="0.2">
      <c r="B126" s="936" t="s">
        <v>775</v>
      </c>
      <c r="C126" s="937"/>
      <c r="D126" s="937"/>
      <c r="E126" s="470">
        <v>3.0695735000000006</v>
      </c>
      <c r="F126" s="470">
        <v>2.1673645100000001</v>
      </c>
      <c r="G126" s="471">
        <v>1</v>
      </c>
      <c r="H126" s="471">
        <v>1</v>
      </c>
      <c r="I126" s="470">
        <v>6.9066319999999987E-2</v>
      </c>
      <c r="J126" s="470">
        <v>4.9463790000000021E-2</v>
      </c>
      <c r="K126" s="471">
        <v>2.2500298494237056E-2</v>
      </c>
      <c r="L126" s="472">
        <v>2.2822090964292861E-2</v>
      </c>
    </row>
    <row r="127" spans="2:12" x14ac:dyDescent="0.2">
      <c r="B127" s="961" t="s">
        <v>12</v>
      </c>
      <c r="C127" s="961"/>
      <c r="D127" s="961"/>
      <c r="E127" s="477">
        <v>64557.233215108732</v>
      </c>
      <c r="F127" s="477">
        <v>55849.340637159738</v>
      </c>
      <c r="G127" s="478"/>
      <c r="H127" s="478"/>
      <c r="I127" s="477">
        <v>488.75439854999388</v>
      </c>
      <c r="J127" s="477">
        <v>449.09868919000542</v>
      </c>
      <c r="K127" s="478">
        <v>7.5708696641541883E-3</v>
      </c>
      <c r="L127" s="479">
        <v>8.0412532013170186E-3</v>
      </c>
    </row>
    <row r="128" spans="2:12" x14ac:dyDescent="0.2">
      <c r="B128" s="962" t="s">
        <v>724</v>
      </c>
      <c r="C128" s="962"/>
      <c r="D128" s="962"/>
      <c r="E128" s="962"/>
      <c r="F128" s="962"/>
      <c r="G128" s="962"/>
      <c r="H128" s="962"/>
      <c r="I128" s="962"/>
      <c r="J128" s="962"/>
      <c r="K128" s="962"/>
      <c r="L128" s="962"/>
    </row>
    <row r="129" spans="2:12" x14ac:dyDescent="0.2">
      <c r="B129" s="849" t="s">
        <v>776</v>
      </c>
      <c r="C129" s="849"/>
      <c r="D129" s="849"/>
      <c r="E129" s="849"/>
      <c r="F129" s="849"/>
      <c r="G129" s="849"/>
      <c r="H129" s="849"/>
      <c r="I129" s="849"/>
      <c r="J129" s="849"/>
      <c r="K129" s="849"/>
      <c r="L129" s="849"/>
    </row>
    <row r="130" spans="2:12" x14ac:dyDescent="0.2">
      <c r="B130" s="922" t="s">
        <v>777</v>
      </c>
      <c r="C130" s="922"/>
      <c r="D130" s="922"/>
      <c r="E130" s="922"/>
      <c r="F130" s="922"/>
      <c r="G130" s="922"/>
      <c r="H130" s="922"/>
      <c r="I130" s="922"/>
      <c r="J130" s="922"/>
      <c r="K130" s="922"/>
      <c r="L130" s="922"/>
    </row>
    <row r="131" spans="2:12" x14ac:dyDescent="0.2">
      <c r="B131" s="922" t="s">
        <v>778</v>
      </c>
      <c r="C131" s="922"/>
      <c r="D131" s="922"/>
      <c r="E131" s="922"/>
      <c r="F131" s="922"/>
      <c r="G131" s="922"/>
      <c r="H131" s="922"/>
      <c r="I131" s="922"/>
      <c r="J131" s="922"/>
      <c r="K131" s="922"/>
      <c r="L131" s="922"/>
    </row>
    <row r="132" spans="2:12" x14ac:dyDescent="0.2">
      <c r="D132" s="481"/>
      <c r="E132" s="481"/>
    </row>
  </sheetData>
  <mergeCells count="131">
    <mergeCell ref="B131:L131"/>
    <mergeCell ref="B126:D126"/>
    <mergeCell ref="B127:D127"/>
    <mergeCell ref="B128:L128"/>
    <mergeCell ref="B129:L129"/>
    <mergeCell ref="B130:L130"/>
    <mergeCell ref="B119:D119"/>
    <mergeCell ref="B120:B121"/>
    <mergeCell ref="C120:D120"/>
    <mergeCell ref="B122:D122"/>
    <mergeCell ref="B123:B125"/>
    <mergeCell ref="C123:D123"/>
    <mergeCell ref="C125:D125"/>
    <mergeCell ref="B114:B115"/>
    <mergeCell ref="C114:D114"/>
    <mergeCell ref="B116:D116"/>
    <mergeCell ref="B117:B118"/>
    <mergeCell ref="C117:D117"/>
    <mergeCell ref="B109:D109"/>
    <mergeCell ref="B110:B112"/>
    <mergeCell ref="C110:D110"/>
    <mergeCell ref="C112:D112"/>
    <mergeCell ref="B113:D113"/>
    <mergeCell ref="B102:B104"/>
    <mergeCell ref="C102:D102"/>
    <mergeCell ref="C104:D104"/>
    <mergeCell ref="B105:D105"/>
    <mergeCell ref="B106:B108"/>
    <mergeCell ref="C106:D106"/>
    <mergeCell ref="C108:D108"/>
    <mergeCell ref="B97:D97"/>
    <mergeCell ref="B98:B100"/>
    <mergeCell ref="C98:D98"/>
    <mergeCell ref="C100:D100"/>
    <mergeCell ref="B101:D101"/>
    <mergeCell ref="B90:B92"/>
    <mergeCell ref="C90:D90"/>
    <mergeCell ref="C92:D92"/>
    <mergeCell ref="B93:D93"/>
    <mergeCell ref="B94:B96"/>
    <mergeCell ref="C94:D94"/>
    <mergeCell ref="C96:D96"/>
    <mergeCell ref="B85:D85"/>
    <mergeCell ref="B86:B88"/>
    <mergeCell ref="C86:D86"/>
    <mergeCell ref="C88:D88"/>
    <mergeCell ref="B89:D89"/>
    <mergeCell ref="B78:B80"/>
    <mergeCell ref="C78:D78"/>
    <mergeCell ref="C80:D80"/>
    <mergeCell ref="B81:D81"/>
    <mergeCell ref="B82:B84"/>
    <mergeCell ref="C82:D82"/>
    <mergeCell ref="C84:D84"/>
    <mergeCell ref="B73:D73"/>
    <mergeCell ref="B74:B76"/>
    <mergeCell ref="C74:D74"/>
    <mergeCell ref="C76:D76"/>
    <mergeCell ref="B77:D77"/>
    <mergeCell ref="B66:B68"/>
    <mergeCell ref="C66:D66"/>
    <mergeCell ref="C68:D68"/>
    <mergeCell ref="B69:D69"/>
    <mergeCell ref="B70:B72"/>
    <mergeCell ref="C70:D70"/>
    <mergeCell ref="C72:D72"/>
    <mergeCell ref="B61:D61"/>
    <mergeCell ref="B62:B64"/>
    <mergeCell ref="C62:D62"/>
    <mergeCell ref="C64:D64"/>
    <mergeCell ref="B65:D65"/>
    <mergeCell ref="C31:D31"/>
    <mergeCell ref="B45:D45"/>
    <mergeCell ref="B46:B48"/>
    <mergeCell ref="C46:D46"/>
    <mergeCell ref="C48:D48"/>
    <mergeCell ref="B49:D49"/>
    <mergeCell ref="B39:D39"/>
    <mergeCell ref="B40:B44"/>
    <mergeCell ref="C40:D40"/>
    <mergeCell ref="C41:C42"/>
    <mergeCell ref="C43:D43"/>
    <mergeCell ref="C44:D44"/>
    <mergeCell ref="C52:D52"/>
    <mergeCell ref="B14:B18"/>
    <mergeCell ref="C14:D14"/>
    <mergeCell ref="C15:C16"/>
    <mergeCell ref="C17:D17"/>
    <mergeCell ref="C18:D18"/>
    <mergeCell ref="B9:D9"/>
    <mergeCell ref="B10:B12"/>
    <mergeCell ref="C10:D10"/>
    <mergeCell ref="C12:D12"/>
    <mergeCell ref="B13:D13"/>
    <mergeCell ref="B32:D32"/>
    <mergeCell ref="B33:B38"/>
    <mergeCell ref="C33:D33"/>
    <mergeCell ref="C34:C36"/>
    <mergeCell ref="C37:D37"/>
    <mergeCell ref="C38:D38"/>
    <mergeCell ref="C23:D23"/>
    <mergeCell ref="C24:D24"/>
    <mergeCell ref="B25:D25"/>
    <mergeCell ref="B26:B31"/>
    <mergeCell ref="C26:D26"/>
    <mergeCell ref="C27:C29"/>
    <mergeCell ref="C30:D30"/>
    <mergeCell ref="B2:L2"/>
    <mergeCell ref="B4:B5"/>
    <mergeCell ref="C4:D5"/>
    <mergeCell ref="B53:D53"/>
    <mergeCell ref="B54:B56"/>
    <mergeCell ref="C54:D54"/>
    <mergeCell ref="C56:D56"/>
    <mergeCell ref="B57:D57"/>
    <mergeCell ref="B58:B60"/>
    <mergeCell ref="C58:D58"/>
    <mergeCell ref="C60:D60"/>
    <mergeCell ref="B19:D19"/>
    <mergeCell ref="B20:B24"/>
    <mergeCell ref="C20:D20"/>
    <mergeCell ref="C21:C22"/>
    <mergeCell ref="E4:F4"/>
    <mergeCell ref="G4:H4"/>
    <mergeCell ref="I4:J4"/>
    <mergeCell ref="K4:L4"/>
    <mergeCell ref="B6:B8"/>
    <mergeCell ref="C6:D6"/>
    <mergeCell ref="C8:D8"/>
    <mergeCell ref="B50:B52"/>
    <mergeCell ref="C50:D50"/>
  </mergeCells>
  <pageMargins left="0.7" right="0.7" top="0.75" bottom="0.75" header="0.3" footer="0.3"/>
  <pageSetup paperSize="1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9"/>
  <sheetViews>
    <sheetView zoomScaleNormal="100" workbookViewId="0">
      <selection activeCell="E18" sqref="E18"/>
    </sheetView>
  </sheetViews>
  <sheetFormatPr baseColWidth="10" defaultRowHeight="12.75" x14ac:dyDescent="0.2"/>
  <cols>
    <col min="1" max="1" width="5.140625" style="1" customWidth="1"/>
    <col min="2" max="2" width="20.5703125" style="485" customWidth="1"/>
    <col min="3" max="3" width="12.7109375" style="485" customWidth="1"/>
    <col min="4" max="4" width="24.5703125" style="485" bestFit="1" customWidth="1"/>
    <col min="5" max="6" width="11" style="485" customWidth="1"/>
    <col min="7" max="7" width="15.5703125" style="485" customWidth="1"/>
    <col min="8" max="9" width="11.85546875" style="485" customWidth="1"/>
    <col min="10" max="16384" width="11.42578125" style="485"/>
  </cols>
  <sheetData>
    <row r="1" spans="1:11" x14ac:dyDescent="0.2">
      <c r="B1" s="484"/>
      <c r="C1" s="484"/>
      <c r="D1" s="484"/>
      <c r="E1" s="484"/>
      <c r="F1" s="484"/>
      <c r="G1" s="484"/>
      <c r="H1" s="484"/>
      <c r="I1" s="484"/>
    </row>
    <row r="2" spans="1:11" ht="15" x14ac:dyDescent="0.2">
      <c r="B2" s="964" t="s">
        <v>779</v>
      </c>
      <c r="C2" s="964"/>
      <c r="D2" s="964"/>
      <c r="E2" s="964"/>
      <c r="F2" s="964"/>
      <c r="G2" s="964"/>
      <c r="H2" s="964"/>
      <c r="I2" s="964"/>
    </row>
    <row r="3" spans="1:11" ht="15" customHeight="1" x14ac:dyDescent="0.2">
      <c r="B3" s="965" t="s">
        <v>430</v>
      </c>
      <c r="C3" s="965"/>
      <c r="D3" s="965"/>
      <c r="E3" s="965"/>
      <c r="F3" s="965"/>
      <c r="G3" s="965"/>
      <c r="H3" s="965"/>
      <c r="I3" s="965"/>
    </row>
    <row r="4" spans="1:11" ht="12.75" customHeight="1" x14ac:dyDescent="0.2">
      <c r="B4" s="486"/>
      <c r="C4" s="486"/>
      <c r="D4" s="486"/>
      <c r="E4" s="486"/>
      <c r="F4" s="486"/>
      <c r="G4" s="486"/>
      <c r="H4" s="486"/>
      <c r="I4" s="486"/>
    </row>
    <row r="5" spans="1:11" x14ac:dyDescent="0.2">
      <c r="B5" s="963" t="s">
        <v>780</v>
      </c>
      <c r="C5" s="963" t="s">
        <v>431</v>
      </c>
      <c r="D5" s="963" t="s">
        <v>432</v>
      </c>
      <c r="E5" s="966">
        <v>2019</v>
      </c>
      <c r="F5" s="967">
        <v>2020</v>
      </c>
      <c r="G5" s="968" t="s">
        <v>781</v>
      </c>
      <c r="H5" s="968" t="s">
        <v>782</v>
      </c>
      <c r="I5" s="968" t="s">
        <v>783</v>
      </c>
      <c r="J5" s="487"/>
    </row>
    <row r="6" spans="1:11" x14ac:dyDescent="0.2">
      <c r="A6" s="483"/>
      <c r="B6" s="963"/>
      <c r="C6" s="963"/>
      <c r="D6" s="963"/>
      <c r="E6" s="966"/>
      <c r="F6" s="967"/>
      <c r="G6" s="968"/>
      <c r="H6" s="968"/>
      <c r="I6" s="968"/>
      <c r="J6" s="487"/>
    </row>
    <row r="7" spans="1:11" x14ac:dyDescent="0.2">
      <c r="A7" s="483"/>
      <c r="B7" s="969" t="s">
        <v>784</v>
      </c>
      <c r="C7" s="970" t="s">
        <v>433</v>
      </c>
      <c r="D7" s="488" t="s">
        <v>434</v>
      </c>
      <c r="E7" s="262">
        <v>1680</v>
      </c>
      <c r="F7" s="489">
        <v>1360</v>
      </c>
      <c r="G7" s="490">
        <v>0.30769230769230771</v>
      </c>
      <c r="H7" s="490">
        <v>2.4741667879493523E-3</v>
      </c>
      <c r="I7" s="491">
        <v>-0.19047619047619047</v>
      </c>
      <c r="J7" s="487"/>
      <c r="K7" s="492"/>
    </row>
    <row r="8" spans="1:11" x14ac:dyDescent="0.2">
      <c r="A8" s="483"/>
      <c r="B8" s="969"/>
      <c r="C8" s="970"/>
      <c r="D8" s="488" t="s">
        <v>435</v>
      </c>
      <c r="E8" s="262">
        <v>0</v>
      </c>
      <c r="F8" s="489">
        <v>0</v>
      </c>
      <c r="G8" s="490">
        <v>0</v>
      </c>
      <c r="H8" s="490">
        <v>0</v>
      </c>
      <c r="I8" s="491" t="s">
        <v>170</v>
      </c>
      <c r="J8" s="487"/>
      <c r="K8" s="492"/>
    </row>
    <row r="9" spans="1:11" x14ac:dyDescent="0.2">
      <c r="A9" s="483"/>
      <c r="B9" s="969"/>
      <c r="C9" s="970"/>
      <c r="D9" s="493" t="s">
        <v>436</v>
      </c>
      <c r="E9" s="494">
        <v>1680</v>
      </c>
      <c r="F9" s="494">
        <v>1360</v>
      </c>
      <c r="G9" s="495">
        <v>0.30769230769230771</v>
      </c>
      <c r="H9" s="495">
        <v>2.4741667879493523E-3</v>
      </c>
      <c r="I9" s="495">
        <v>-0.19047619047619047</v>
      </c>
      <c r="J9" s="487"/>
      <c r="K9" s="492"/>
    </row>
    <row r="10" spans="1:11" x14ac:dyDescent="0.2">
      <c r="A10" s="483"/>
      <c r="B10" s="969"/>
      <c r="C10" s="970" t="s">
        <v>437</v>
      </c>
      <c r="D10" s="488" t="s">
        <v>438</v>
      </c>
      <c r="E10" s="262">
        <v>8656</v>
      </c>
      <c r="F10" s="489">
        <v>2390</v>
      </c>
      <c r="G10" s="490">
        <v>0.54072398190045246</v>
      </c>
      <c r="H10" s="490">
        <v>4.3479842817639352E-3</v>
      </c>
      <c r="I10" s="491">
        <v>-0.72389094269870613</v>
      </c>
      <c r="J10" s="487"/>
      <c r="K10" s="492"/>
    </row>
    <row r="11" spans="1:11" x14ac:dyDescent="0.2">
      <c r="A11" s="483"/>
      <c r="B11" s="969"/>
      <c r="C11" s="970"/>
      <c r="D11" s="488" t="s">
        <v>435</v>
      </c>
      <c r="E11" s="262">
        <v>1053</v>
      </c>
      <c r="F11" s="489">
        <v>670</v>
      </c>
      <c r="G11" s="490">
        <v>0.15158371040723981</v>
      </c>
      <c r="H11" s="490">
        <v>1.2188909911221074E-3</v>
      </c>
      <c r="I11" s="491">
        <v>-0.36372269705603039</v>
      </c>
      <c r="J11" s="487"/>
      <c r="K11" s="492"/>
    </row>
    <row r="12" spans="1:11" x14ac:dyDescent="0.2">
      <c r="A12" s="483"/>
      <c r="B12" s="969"/>
      <c r="C12" s="970"/>
      <c r="D12" s="493" t="s">
        <v>439</v>
      </c>
      <c r="E12" s="494">
        <v>9709</v>
      </c>
      <c r="F12" s="494">
        <v>3060</v>
      </c>
      <c r="G12" s="495">
        <v>0.69230769230769229</v>
      </c>
      <c r="H12" s="495">
        <v>5.5668752728860425E-3</v>
      </c>
      <c r="I12" s="495">
        <v>-0.68482850963024</v>
      </c>
      <c r="J12" s="487"/>
      <c r="K12" s="492"/>
    </row>
    <row r="13" spans="1:11" x14ac:dyDescent="0.2">
      <c r="A13" s="483"/>
      <c r="B13" s="935" t="s">
        <v>440</v>
      </c>
      <c r="C13" s="935"/>
      <c r="D13" s="935"/>
      <c r="E13" s="266">
        <v>11389</v>
      </c>
      <c r="F13" s="266">
        <v>4420</v>
      </c>
      <c r="G13" s="496">
        <v>1</v>
      </c>
      <c r="H13" s="496">
        <v>8.0410420608353957E-3</v>
      </c>
      <c r="I13" s="496">
        <v>-0.61190622530511896</v>
      </c>
      <c r="J13" s="487"/>
      <c r="K13" s="492"/>
    </row>
    <row r="14" spans="1:11" x14ac:dyDescent="0.2">
      <c r="A14" s="483"/>
      <c r="B14" s="969" t="s">
        <v>176</v>
      </c>
      <c r="C14" s="970" t="s">
        <v>433</v>
      </c>
      <c r="D14" s="488" t="s">
        <v>434</v>
      </c>
      <c r="E14" s="262">
        <v>61737</v>
      </c>
      <c r="F14" s="489">
        <v>43952</v>
      </c>
      <c r="G14" s="490">
        <v>8.4756483238456679E-2</v>
      </c>
      <c r="H14" s="490">
        <v>7.9959249017610243E-2</v>
      </c>
      <c r="I14" s="491">
        <v>-0.28807684208821288</v>
      </c>
      <c r="J14" s="487"/>
      <c r="K14" s="492"/>
    </row>
    <row r="15" spans="1:11" x14ac:dyDescent="0.2">
      <c r="A15" s="483"/>
      <c r="B15" s="969"/>
      <c r="C15" s="970"/>
      <c r="D15" s="488" t="s">
        <v>435</v>
      </c>
      <c r="E15" s="262">
        <v>28</v>
      </c>
      <c r="F15" s="489">
        <v>3</v>
      </c>
      <c r="G15" s="490">
        <v>5.7851622159485354E-6</v>
      </c>
      <c r="H15" s="490">
        <v>5.45772085577063E-6</v>
      </c>
      <c r="I15" s="491">
        <v>-0.8928571428571429</v>
      </c>
      <c r="J15" s="487"/>
      <c r="K15" s="492"/>
    </row>
    <row r="16" spans="1:11" x14ac:dyDescent="0.2">
      <c r="A16" s="483"/>
      <c r="B16" s="969"/>
      <c r="C16" s="970"/>
      <c r="D16" s="493" t="s">
        <v>436</v>
      </c>
      <c r="E16" s="494">
        <v>61765</v>
      </c>
      <c r="F16" s="494">
        <v>43955</v>
      </c>
      <c r="G16" s="495">
        <v>8.4762268400672622E-2</v>
      </c>
      <c r="H16" s="495">
        <v>7.9964706738466021E-2</v>
      </c>
      <c r="I16" s="495">
        <v>-0.28835100785234358</v>
      </c>
      <c r="J16" s="487"/>
      <c r="K16" s="492"/>
    </row>
    <row r="17" spans="1:11" x14ac:dyDescent="0.2">
      <c r="A17" s="483"/>
      <c r="B17" s="969"/>
      <c r="C17" s="970" t="s">
        <v>437</v>
      </c>
      <c r="D17" s="488" t="s">
        <v>438</v>
      </c>
      <c r="E17" s="262">
        <v>474384</v>
      </c>
      <c r="F17" s="489">
        <v>414279</v>
      </c>
      <c r="G17" s="490">
        <v>0.79889040588698113</v>
      </c>
      <c r="H17" s="490">
        <v>0.75367304613593367</v>
      </c>
      <c r="I17" s="491">
        <v>-0.12670115349590205</v>
      </c>
      <c r="J17" s="487"/>
      <c r="K17" s="492"/>
    </row>
    <row r="18" spans="1:11" x14ac:dyDescent="0.2">
      <c r="A18" s="483"/>
      <c r="B18" s="969"/>
      <c r="C18" s="970"/>
      <c r="D18" s="488" t="s">
        <v>435</v>
      </c>
      <c r="E18" s="262">
        <v>80417</v>
      </c>
      <c r="F18" s="489">
        <v>60334</v>
      </c>
      <c r="G18" s="490">
        <v>0.11634732571234631</v>
      </c>
      <c r="H18" s="490">
        <v>0.1097620433706884</v>
      </c>
      <c r="I18" s="491">
        <v>-0.24973575239066367</v>
      </c>
      <c r="J18" s="487"/>
      <c r="K18" s="492"/>
    </row>
    <row r="19" spans="1:11" x14ac:dyDescent="0.2">
      <c r="A19" s="483"/>
      <c r="B19" s="969"/>
      <c r="C19" s="970"/>
      <c r="D19" s="493" t="s">
        <v>439</v>
      </c>
      <c r="E19" s="494">
        <v>554801</v>
      </c>
      <c r="F19" s="494">
        <v>474613</v>
      </c>
      <c r="G19" s="495">
        <v>0.91523773159932742</v>
      </c>
      <c r="H19" s="495">
        <v>0.86343508950662207</v>
      </c>
      <c r="I19" s="495">
        <v>-0.14453470703910051</v>
      </c>
      <c r="J19" s="487"/>
      <c r="K19" s="492"/>
    </row>
    <row r="20" spans="1:11" x14ac:dyDescent="0.2">
      <c r="A20" s="483"/>
      <c r="B20" s="935" t="s">
        <v>441</v>
      </c>
      <c r="C20" s="935"/>
      <c r="D20" s="935"/>
      <c r="E20" s="266">
        <v>616566</v>
      </c>
      <c r="F20" s="266">
        <v>518568</v>
      </c>
      <c r="G20" s="496">
        <v>1</v>
      </c>
      <c r="H20" s="496">
        <v>0.94339979624508807</v>
      </c>
      <c r="I20" s="496">
        <v>-0.15894162182150817</v>
      </c>
      <c r="J20" s="487"/>
      <c r="K20" s="492"/>
    </row>
    <row r="21" spans="1:11" x14ac:dyDescent="0.2">
      <c r="A21" s="483"/>
      <c r="B21" s="969" t="s">
        <v>785</v>
      </c>
      <c r="C21" s="969" t="s">
        <v>433</v>
      </c>
      <c r="D21" s="497" t="s">
        <v>434</v>
      </c>
      <c r="E21" s="262">
        <v>0</v>
      </c>
      <c r="F21" s="489">
        <v>1</v>
      </c>
      <c r="G21" s="491">
        <v>4.464285714285714E-3</v>
      </c>
      <c r="H21" s="491">
        <v>1.8192402852568767E-6</v>
      </c>
      <c r="I21" s="491" t="s">
        <v>170</v>
      </c>
      <c r="J21" s="487"/>
      <c r="K21" s="492"/>
    </row>
    <row r="22" spans="1:11" x14ac:dyDescent="0.2">
      <c r="A22" s="483"/>
      <c r="B22" s="969"/>
      <c r="C22" s="969"/>
      <c r="D22" s="497" t="s">
        <v>435</v>
      </c>
      <c r="E22" s="262">
        <v>198</v>
      </c>
      <c r="F22" s="489">
        <v>223</v>
      </c>
      <c r="G22" s="491">
        <v>0.9955357142857143</v>
      </c>
      <c r="H22" s="491">
        <v>4.056905836122835E-4</v>
      </c>
      <c r="I22" s="491">
        <v>0.12626262626262627</v>
      </c>
      <c r="J22" s="487"/>
      <c r="K22" s="492"/>
    </row>
    <row r="23" spans="1:11" x14ac:dyDescent="0.2">
      <c r="A23" s="483"/>
      <c r="B23" s="969"/>
      <c r="C23" s="969"/>
      <c r="D23" s="498" t="s">
        <v>436</v>
      </c>
      <c r="E23" s="494">
        <v>198</v>
      </c>
      <c r="F23" s="494">
        <v>224</v>
      </c>
      <c r="G23" s="495">
        <v>1</v>
      </c>
      <c r="H23" s="495">
        <v>4.0750982389754038E-4</v>
      </c>
      <c r="I23" s="495">
        <v>0.13131313131313133</v>
      </c>
      <c r="J23" s="487"/>
      <c r="K23" s="492"/>
    </row>
    <row r="24" spans="1:11" x14ac:dyDescent="0.2">
      <c r="A24" s="483"/>
      <c r="B24" s="969"/>
      <c r="C24" s="969" t="s">
        <v>437</v>
      </c>
      <c r="D24" s="497" t="s">
        <v>438</v>
      </c>
      <c r="E24" s="262">
        <v>0</v>
      </c>
      <c r="F24" s="489">
        <v>0</v>
      </c>
      <c r="G24" s="491">
        <v>0</v>
      </c>
      <c r="H24" s="491">
        <v>0</v>
      </c>
      <c r="I24" s="491" t="s">
        <v>170</v>
      </c>
      <c r="J24" s="487"/>
      <c r="K24" s="492"/>
    </row>
    <row r="25" spans="1:11" x14ac:dyDescent="0.2">
      <c r="A25" s="483"/>
      <c r="B25" s="969"/>
      <c r="C25" s="969"/>
      <c r="D25" s="497" t="s">
        <v>435</v>
      </c>
      <c r="E25" s="262">
        <v>0</v>
      </c>
      <c r="F25" s="489">
        <v>0</v>
      </c>
      <c r="G25" s="491">
        <v>0</v>
      </c>
      <c r="H25" s="491">
        <v>0</v>
      </c>
      <c r="I25" s="491" t="s">
        <v>170</v>
      </c>
      <c r="J25" s="487"/>
      <c r="K25" s="492"/>
    </row>
    <row r="26" spans="1:11" x14ac:dyDescent="0.2">
      <c r="A26" s="483"/>
      <c r="B26" s="969"/>
      <c r="C26" s="969"/>
      <c r="D26" s="498" t="s">
        <v>439</v>
      </c>
      <c r="E26" s="494">
        <v>0</v>
      </c>
      <c r="F26" s="494">
        <v>0</v>
      </c>
      <c r="G26" s="495">
        <v>0</v>
      </c>
      <c r="H26" s="495">
        <v>0</v>
      </c>
      <c r="I26" s="495" t="s">
        <v>170</v>
      </c>
      <c r="J26" s="487"/>
      <c r="K26" s="492"/>
    </row>
    <row r="27" spans="1:11" x14ac:dyDescent="0.2">
      <c r="A27" s="483"/>
      <c r="B27" s="935" t="s">
        <v>463</v>
      </c>
      <c r="C27" s="935"/>
      <c r="D27" s="935"/>
      <c r="E27" s="266">
        <v>198</v>
      </c>
      <c r="F27" s="266">
        <v>224</v>
      </c>
      <c r="G27" s="496">
        <v>1</v>
      </c>
      <c r="H27" s="496">
        <v>4.0750982389754038E-4</v>
      </c>
      <c r="I27" s="496">
        <v>0.13131313131313133</v>
      </c>
      <c r="J27" s="487"/>
      <c r="K27" s="492"/>
    </row>
    <row r="28" spans="1:11" x14ac:dyDescent="0.2">
      <c r="A28" s="483"/>
      <c r="B28" s="969" t="s">
        <v>447</v>
      </c>
      <c r="C28" s="969" t="s">
        <v>433</v>
      </c>
      <c r="D28" s="497" t="s">
        <v>434</v>
      </c>
      <c r="E28" s="262">
        <v>340</v>
      </c>
      <c r="F28" s="489">
        <v>358</v>
      </c>
      <c r="G28" s="491">
        <v>0.14423851732473811</v>
      </c>
      <c r="H28" s="491">
        <v>6.512880221219619E-4</v>
      </c>
      <c r="I28" s="491">
        <v>5.2941176470588235E-2</v>
      </c>
      <c r="J28" s="487"/>
      <c r="K28" s="492"/>
    </row>
    <row r="29" spans="1:11" x14ac:dyDescent="0.2">
      <c r="A29" s="483"/>
      <c r="B29" s="969"/>
      <c r="C29" s="969"/>
      <c r="D29" s="497" t="s">
        <v>435</v>
      </c>
      <c r="E29" s="262">
        <v>138</v>
      </c>
      <c r="F29" s="489">
        <v>321</v>
      </c>
      <c r="G29" s="491">
        <v>0.12933118452860595</v>
      </c>
      <c r="H29" s="491">
        <v>5.8397613156745739E-4</v>
      </c>
      <c r="I29" s="491">
        <v>1.326086956521739</v>
      </c>
      <c r="J29" s="487"/>
      <c r="K29" s="492"/>
    </row>
    <row r="30" spans="1:11" x14ac:dyDescent="0.2">
      <c r="A30" s="483"/>
      <c r="B30" s="969"/>
      <c r="C30" s="969"/>
      <c r="D30" s="498" t="s">
        <v>436</v>
      </c>
      <c r="E30" s="494">
        <v>478</v>
      </c>
      <c r="F30" s="494">
        <v>679</v>
      </c>
      <c r="G30" s="495">
        <v>0.27356970185334406</v>
      </c>
      <c r="H30" s="495">
        <v>1.2352641536894193E-3</v>
      </c>
      <c r="I30" s="495">
        <v>0.42050209205020922</v>
      </c>
      <c r="J30" s="487"/>
      <c r="K30" s="492"/>
    </row>
    <row r="31" spans="1:11" x14ac:dyDescent="0.2">
      <c r="A31" s="483"/>
      <c r="B31" s="969"/>
      <c r="C31" s="969" t="s">
        <v>437</v>
      </c>
      <c r="D31" s="497" t="s">
        <v>438</v>
      </c>
      <c r="E31" s="262">
        <v>1019</v>
      </c>
      <c r="F31" s="489">
        <v>1803</v>
      </c>
      <c r="G31" s="491">
        <v>0.72643029814665594</v>
      </c>
      <c r="H31" s="491">
        <v>3.2800902343181489E-3</v>
      </c>
      <c r="I31" s="491">
        <v>0.76938174681059868</v>
      </c>
      <c r="J31" s="487"/>
      <c r="K31" s="492"/>
    </row>
    <row r="32" spans="1:11" x14ac:dyDescent="0.2">
      <c r="A32" s="483"/>
      <c r="B32" s="969"/>
      <c r="C32" s="969"/>
      <c r="D32" s="497" t="s">
        <v>435</v>
      </c>
      <c r="E32" s="262">
        <v>0</v>
      </c>
      <c r="F32" s="489">
        <v>0</v>
      </c>
      <c r="G32" s="491">
        <v>0</v>
      </c>
      <c r="H32" s="491">
        <v>0</v>
      </c>
      <c r="I32" s="491" t="s">
        <v>170</v>
      </c>
      <c r="J32" s="487"/>
      <c r="K32" s="492"/>
    </row>
    <row r="33" spans="1:11" x14ac:dyDescent="0.2">
      <c r="A33" s="483"/>
      <c r="B33" s="969"/>
      <c r="C33" s="969"/>
      <c r="D33" s="498" t="s">
        <v>439</v>
      </c>
      <c r="E33" s="494">
        <v>1019</v>
      </c>
      <c r="F33" s="494">
        <v>1803</v>
      </c>
      <c r="G33" s="495">
        <v>0.72643029814665594</v>
      </c>
      <c r="H33" s="495">
        <v>3.2800902343181489E-3</v>
      </c>
      <c r="I33" s="495">
        <v>0.76938174681059868</v>
      </c>
      <c r="J33" s="487"/>
      <c r="K33" s="492"/>
    </row>
    <row r="34" spans="1:11" x14ac:dyDescent="0.2">
      <c r="A34" s="483"/>
      <c r="B34" s="935" t="s">
        <v>465</v>
      </c>
      <c r="C34" s="935"/>
      <c r="D34" s="935"/>
      <c r="E34" s="266">
        <v>1497</v>
      </c>
      <c r="F34" s="266">
        <v>2482</v>
      </c>
      <c r="G34" s="496">
        <v>1</v>
      </c>
      <c r="H34" s="496">
        <v>4.515354388007568E-3</v>
      </c>
      <c r="I34" s="496">
        <v>0.65798263193052775</v>
      </c>
      <c r="J34" s="487"/>
      <c r="K34" s="492"/>
    </row>
    <row r="35" spans="1:11" x14ac:dyDescent="0.2">
      <c r="B35" s="969" t="s">
        <v>476</v>
      </c>
      <c r="C35" s="969" t="s">
        <v>433</v>
      </c>
      <c r="D35" s="497" t="s">
        <v>434</v>
      </c>
      <c r="E35" s="262">
        <v>429</v>
      </c>
      <c r="F35" s="489">
        <v>306</v>
      </c>
      <c r="G35" s="491">
        <v>9.1288782816229111E-2</v>
      </c>
      <c r="H35" s="491">
        <v>5.5668752728860432E-4</v>
      </c>
      <c r="I35" s="491">
        <v>-0.28671328671328672</v>
      </c>
      <c r="J35" s="487"/>
      <c r="K35" s="492"/>
    </row>
    <row r="36" spans="1:11" x14ac:dyDescent="0.2">
      <c r="B36" s="969"/>
      <c r="C36" s="969"/>
      <c r="D36" s="497" t="s">
        <v>435</v>
      </c>
      <c r="E36" s="262">
        <v>1301</v>
      </c>
      <c r="F36" s="489">
        <v>1143</v>
      </c>
      <c r="G36" s="491">
        <v>0.34099045346062051</v>
      </c>
      <c r="H36" s="491">
        <v>2.0793916460486099E-3</v>
      </c>
      <c r="I36" s="491">
        <v>-0.12144504227517294</v>
      </c>
      <c r="J36" s="487"/>
      <c r="K36" s="492"/>
    </row>
    <row r="37" spans="1:11" x14ac:dyDescent="0.2">
      <c r="B37" s="969"/>
      <c r="C37" s="969"/>
      <c r="D37" s="498" t="s">
        <v>436</v>
      </c>
      <c r="E37" s="494">
        <v>1730</v>
      </c>
      <c r="F37" s="494">
        <v>1449</v>
      </c>
      <c r="G37" s="495">
        <v>0.43227923627684967</v>
      </c>
      <c r="H37" s="495">
        <v>2.6360791733372143E-3</v>
      </c>
      <c r="I37" s="495">
        <v>-0.16242774566473989</v>
      </c>
      <c r="J37" s="487"/>
      <c r="K37" s="492"/>
    </row>
    <row r="38" spans="1:11" ht="15" customHeight="1" x14ac:dyDescent="0.2">
      <c r="B38" s="969"/>
      <c r="C38" s="969" t="s">
        <v>437</v>
      </c>
      <c r="D38" s="497" t="s">
        <v>438</v>
      </c>
      <c r="E38" s="262">
        <v>2250</v>
      </c>
      <c r="F38" s="489">
        <v>1903</v>
      </c>
      <c r="G38" s="491">
        <v>0.56772076372315039</v>
      </c>
      <c r="H38" s="491">
        <v>3.4620142628438363E-3</v>
      </c>
      <c r="I38" s="491">
        <v>-0.15422222222222223</v>
      </c>
      <c r="J38" s="487"/>
      <c r="K38" s="492"/>
    </row>
    <row r="39" spans="1:11" ht="12.75" customHeight="1" x14ac:dyDescent="0.2">
      <c r="B39" s="969"/>
      <c r="C39" s="969"/>
      <c r="D39" s="497" t="s">
        <v>435</v>
      </c>
      <c r="E39" s="262">
        <v>0</v>
      </c>
      <c r="F39" s="489">
        <v>0</v>
      </c>
      <c r="G39" s="491">
        <v>0</v>
      </c>
      <c r="H39" s="491">
        <v>0</v>
      </c>
      <c r="I39" s="491" t="s">
        <v>170</v>
      </c>
      <c r="J39" s="487"/>
      <c r="K39" s="492"/>
    </row>
    <row r="40" spans="1:11" ht="12.75" customHeight="1" x14ac:dyDescent="0.2">
      <c r="B40" s="969"/>
      <c r="C40" s="969"/>
      <c r="D40" s="498" t="s">
        <v>439</v>
      </c>
      <c r="E40" s="494">
        <v>2250</v>
      </c>
      <c r="F40" s="494">
        <v>1903</v>
      </c>
      <c r="G40" s="495">
        <v>0.56772076372315039</v>
      </c>
      <c r="H40" s="495">
        <v>3.4620142628438363E-3</v>
      </c>
      <c r="I40" s="495">
        <v>-0.15422222222222223</v>
      </c>
      <c r="J40" s="487"/>
      <c r="K40" s="492"/>
    </row>
    <row r="41" spans="1:11" x14ac:dyDescent="0.2">
      <c r="A41" s="483"/>
      <c r="B41" s="935" t="s">
        <v>561</v>
      </c>
      <c r="C41" s="935"/>
      <c r="D41" s="935"/>
      <c r="E41" s="266">
        <v>3980</v>
      </c>
      <c r="F41" s="266">
        <v>3352</v>
      </c>
      <c r="G41" s="496">
        <v>1</v>
      </c>
      <c r="H41" s="496">
        <v>6.0980934361810511E-3</v>
      </c>
      <c r="I41" s="496">
        <v>-0.1577889447236181</v>
      </c>
      <c r="J41" s="487"/>
      <c r="K41" s="492"/>
    </row>
    <row r="42" spans="1:11" x14ac:dyDescent="0.2">
      <c r="A42" s="483"/>
      <c r="B42" s="969" t="s">
        <v>238</v>
      </c>
      <c r="C42" s="970" t="s">
        <v>433</v>
      </c>
      <c r="D42" s="488" t="s">
        <v>434</v>
      </c>
      <c r="E42" s="262">
        <v>7679</v>
      </c>
      <c r="F42" s="489">
        <v>6008</v>
      </c>
      <c r="G42" s="490">
        <v>0.29116991373461276</v>
      </c>
      <c r="H42" s="490">
        <v>1.0929995633823315E-2</v>
      </c>
      <c r="I42" s="491">
        <v>-0.21760645917437166</v>
      </c>
      <c r="J42" s="487"/>
      <c r="K42" s="492"/>
    </row>
    <row r="43" spans="1:11" x14ac:dyDescent="0.2">
      <c r="A43" s="483"/>
      <c r="B43" s="969"/>
      <c r="C43" s="970"/>
      <c r="D43" s="488" t="s">
        <v>435</v>
      </c>
      <c r="E43" s="262">
        <v>5783</v>
      </c>
      <c r="F43" s="489">
        <v>4068</v>
      </c>
      <c r="G43" s="490">
        <v>0.19715033439953475</v>
      </c>
      <c r="H43" s="490">
        <v>7.4006694804249745E-3</v>
      </c>
      <c r="I43" s="491">
        <v>-0.2965588794743213</v>
      </c>
      <c r="J43" s="487"/>
      <c r="K43" s="492"/>
    </row>
    <row r="44" spans="1:11" x14ac:dyDescent="0.2">
      <c r="A44" s="483"/>
      <c r="B44" s="969"/>
      <c r="C44" s="970"/>
      <c r="D44" s="493" t="s">
        <v>436</v>
      </c>
      <c r="E44" s="494">
        <v>13462</v>
      </c>
      <c r="F44" s="494">
        <v>10076</v>
      </c>
      <c r="G44" s="495">
        <v>0.48832024813414754</v>
      </c>
      <c r="H44" s="495">
        <v>1.8330665114248291E-2</v>
      </c>
      <c r="I44" s="495">
        <v>-0.25152280493240231</v>
      </c>
      <c r="J44" s="487"/>
      <c r="K44" s="492"/>
    </row>
    <row r="45" spans="1:11" x14ac:dyDescent="0.2">
      <c r="A45" s="483"/>
      <c r="B45" s="969"/>
      <c r="C45" s="970" t="s">
        <v>437</v>
      </c>
      <c r="D45" s="488" t="s">
        <v>438</v>
      </c>
      <c r="E45" s="262">
        <v>13907</v>
      </c>
      <c r="F45" s="489">
        <v>10502</v>
      </c>
      <c r="G45" s="490">
        <v>0.50896578462731412</v>
      </c>
      <c r="H45" s="490">
        <v>1.910566147576772E-2</v>
      </c>
      <c r="I45" s="491">
        <v>-0.24484072769109083</v>
      </c>
      <c r="J45" s="487"/>
      <c r="K45" s="492"/>
    </row>
    <row r="46" spans="1:11" x14ac:dyDescent="0.2">
      <c r="A46" s="483"/>
      <c r="B46" s="969"/>
      <c r="C46" s="970"/>
      <c r="D46" s="488" t="s">
        <v>435</v>
      </c>
      <c r="E46" s="262">
        <v>60</v>
      </c>
      <c r="F46" s="489">
        <v>56</v>
      </c>
      <c r="G46" s="490">
        <v>2.7139672385383348E-3</v>
      </c>
      <c r="H46" s="490">
        <v>1.0187745597438509E-4</v>
      </c>
      <c r="I46" s="491">
        <v>-6.6666666666666666E-2</v>
      </c>
      <c r="J46" s="487"/>
      <c r="K46" s="492"/>
    </row>
    <row r="47" spans="1:11" x14ac:dyDescent="0.2">
      <c r="A47" s="483"/>
      <c r="B47" s="969"/>
      <c r="C47" s="970"/>
      <c r="D47" s="493" t="s">
        <v>439</v>
      </c>
      <c r="E47" s="494">
        <v>13967</v>
      </c>
      <c r="F47" s="494">
        <v>10558</v>
      </c>
      <c r="G47" s="495">
        <v>0.51167975186585246</v>
      </c>
      <c r="H47" s="495">
        <v>1.9207538931742103E-2</v>
      </c>
      <c r="I47" s="495">
        <v>-0.24407532039808119</v>
      </c>
      <c r="J47" s="487"/>
      <c r="K47" s="492"/>
    </row>
    <row r="48" spans="1:11" x14ac:dyDescent="0.2">
      <c r="A48" s="483"/>
      <c r="B48" s="947" t="s">
        <v>442</v>
      </c>
      <c r="C48" s="971"/>
      <c r="D48" s="948"/>
      <c r="E48" s="266">
        <v>27429</v>
      </c>
      <c r="F48" s="266">
        <v>20634</v>
      </c>
      <c r="G48" s="499">
        <v>1</v>
      </c>
      <c r="H48" s="496">
        <v>3.7538204045990398E-2</v>
      </c>
      <c r="I48" s="496">
        <v>-0.2477305042108717</v>
      </c>
      <c r="J48" s="487"/>
      <c r="K48" s="492"/>
    </row>
    <row r="49" spans="1:16384" x14ac:dyDescent="0.2">
      <c r="A49" s="483"/>
      <c r="B49" s="972"/>
      <c r="C49" s="972"/>
      <c r="D49" s="972"/>
      <c r="E49" s="972"/>
      <c r="F49" s="972"/>
      <c r="G49" s="972"/>
      <c r="H49" s="972"/>
      <c r="I49" s="972"/>
      <c r="J49" s="487"/>
      <c r="K49" s="492"/>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c r="DJ49" s="487"/>
      <c r="DK49" s="487"/>
      <c r="DL49" s="487"/>
      <c r="DM49" s="487"/>
      <c r="DN49" s="487"/>
      <c r="DO49" s="487"/>
      <c r="DP49" s="487"/>
      <c r="DQ49" s="487"/>
      <c r="DR49" s="487"/>
      <c r="DS49" s="487"/>
      <c r="DT49" s="487"/>
      <c r="DU49" s="487"/>
      <c r="DV49" s="487"/>
      <c r="DW49" s="487"/>
      <c r="DX49" s="487"/>
      <c r="DY49" s="487"/>
      <c r="DZ49" s="487"/>
      <c r="EA49" s="487"/>
      <c r="EB49" s="487"/>
      <c r="EC49" s="487"/>
      <c r="ED49" s="487"/>
      <c r="EE49" s="487"/>
      <c r="EF49" s="487"/>
      <c r="EG49" s="487"/>
      <c r="EH49" s="487"/>
      <c r="EI49" s="487"/>
      <c r="EJ49" s="487"/>
      <c r="EK49" s="487"/>
      <c r="EL49" s="487"/>
      <c r="EM49" s="487"/>
      <c r="EN49" s="487"/>
      <c r="EO49" s="487"/>
      <c r="EP49" s="487"/>
      <c r="EQ49" s="487"/>
      <c r="ER49" s="487"/>
      <c r="ES49" s="487"/>
      <c r="ET49" s="487"/>
      <c r="EU49" s="487"/>
      <c r="EV49" s="487"/>
      <c r="EW49" s="487"/>
      <c r="EX49" s="487"/>
      <c r="EY49" s="487"/>
      <c r="EZ49" s="487"/>
      <c r="FA49" s="487"/>
      <c r="FB49" s="487"/>
      <c r="FC49" s="487"/>
      <c r="FD49" s="487"/>
      <c r="FE49" s="487"/>
      <c r="FF49" s="487"/>
      <c r="FG49" s="487"/>
      <c r="FH49" s="487"/>
      <c r="FI49" s="487"/>
      <c r="FJ49" s="487"/>
      <c r="FK49" s="487"/>
      <c r="FL49" s="487"/>
      <c r="FM49" s="487"/>
      <c r="FN49" s="487"/>
      <c r="FO49" s="487"/>
      <c r="FP49" s="487"/>
      <c r="FQ49" s="487"/>
      <c r="FR49" s="487"/>
      <c r="FS49" s="487"/>
      <c r="FT49" s="487"/>
      <c r="FU49" s="487"/>
      <c r="FV49" s="487"/>
      <c r="FW49" s="487"/>
      <c r="FX49" s="487"/>
      <c r="FY49" s="487"/>
      <c r="FZ49" s="487"/>
      <c r="GA49" s="487"/>
      <c r="GB49" s="487"/>
      <c r="GC49" s="487"/>
      <c r="GD49" s="487"/>
      <c r="GE49" s="487"/>
      <c r="GF49" s="487"/>
      <c r="GG49" s="487"/>
      <c r="GH49" s="487"/>
      <c r="GI49" s="487"/>
      <c r="GJ49" s="487"/>
      <c r="GK49" s="487"/>
      <c r="GL49" s="487"/>
      <c r="GM49" s="487"/>
      <c r="GN49" s="487"/>
      <c r="GO49" s="487"/>
      <c r="GP49" s="487"/>
      <c r="GQ49" s="487"/>
      <c r="GR49" s="487"/>
      <c r="GS49" s="487"/>
      <c r="GT49" s="487"/>
      <c r="GU49" s="487"/>
      <c r="GV49" s="487"/>
      <c r="GW49" s="487"/>
      <c r="GX49" s="487"/>
      <c r="GY49" s="487"/>
      <c r="GZ49" s="487"/>
      <c r="HA49" s="487"/>
      <c r="HB49" s="487"/>
      <c r="HC49" s="487"/>
      <c r="HD49" s="487"/>
      <c r="HE49" s="487"/>
      <c r="HF49" s="487"/>
      <c r="HG49" s="487"/>
      <c r="HH49" s="487"/>
      <c r="HI49" s="487"/>
      <c r="HJ49" s="487"/>
      <c r="HK49" s="487"/>
      <c r="HL49" s="487"/>
      <c r="HM49" s="487"/>
      <c r="HN49" s="487"/>
      <c r="HO49" s="487"/>
      <c r="HP49" s="487"/>
      <c r="HQ49" s="487"/>
      <c r="HR49" s="487"/>
      <c r="HS49" s="487"/>
      <c r="HT49" s="487"/>
      <c r="HU49" s="487"/>
      <c r="HV49" s="487"/>
      <c r="HW49" s="487"/>
      <c r="HX49" s="487"/>
      <c r="HY49" s="487"/>
      <c r="HZ49" s="487"/>
      <c r="IA49" s="487"/>
      <c r="IB49" s="487"/>
      <c r="IC49" s="487"/>
      <c r="ID49" s="487"/>
      <c r="IE49" s="487"/>
      <c r="IF49" s="487"/>
      <c r="IG49" s="487"/>
      <c r="IH49" s="487"/>
      <c r="II49" s="487"/>
      <c r="IJ49" s="487"/>
      <c r="IK49" s="487"/>
      <c r="IL49" s="487"/>
      <c r="IM49" s="487"/>
      <c r="IN49" s="487"/>
      <c r="IO49" s="487"/>
      <c r="IP49" s="487"/>
      <c r="IQ49" s="487"/>
      <c r="IR49" s="487"/>
      <c r="IS49" s="487"/>
      <c r="IT49" s="487"/>
      <c r="IU49" s="487"/>
      <c r="IV49" s="487"/>
      <c r="IW49" s="487"/>
      <c r="IX49" s="487"/>
      <c r="IY49" s="487"/>
      <c r="IZ49" s="487"/>
      <c r="JA49" s="487"/>
      <c r="JB49" s="487"/>
      <c r="JC49" s="487"/>
      <c r="JD49" s="487"/>
      <c r="JE49" s="487"/>
      <c r="JF49" s="487"/>
      <c r="JG49" s="487"/>
      <c r="JH49" s="487"/>
      <c r="JI49" s="487"/>
      <c r="JJ49" s="487"/>
      <c r="JK49" s="487"/>
      <c r="JL49" s="487"/>
      <c r="JM49" s="487"/>
      <c r="JN49" s="487"/>
      <c r="JO49" s="487"/>
      <c r="JP49" s="487"/>
      <c r="JQ49" s="487"/>
      <c r="JR49" s="487"/>
      <c r="JS49" s="487"/>
      <c r="JT49" s="487"/>
      <c r="JU49" s="487"/>
      <c r="JV49" s="487"/>
      <c r="JW49" s="487"/>
      <c r="JX49" s="487"/>
      <c r="JY49" s="487"/>
      <c r="JZ49" s="487"/>
      <c r="KA49" s="487"/>
      <c r="KB49" s="487"/>
      <c r="KC49" s="487"/>
      <c r="KD49" s="487"/>
      <c r="KE49" s="487"/>
      <c r="KF49" s="487"/>
      <c r="KG49" s="487"/>
      <c r="KH49" s="487"/>
      <c r="KI49" s="487"/>
      <c r="KJ49" s="487"/>
      <c r="KK49" s="487"/>
      <c r="KL49" s="487"/>
      <c r="KM49" s="487"/>
      <c r="KN49" s="487"/>
      <c r="KO49" s="487"/>
      <c r="KP49" s="487"/>
      <c r="KQ49" s="487"/>
      <c r="KR49" s="487"/>
      <c r="KS49" s="487"/>
      <c r="KT49" s="487"/>
      <c r="KU49" s="487"/>
      <c r="KV49" s="487"/>
      <c r="KW49" s="487"/>
      <c r="KX49" s="487"/>
      <c r="KY49" s="487"/>
      <c r="KZ49" s="487"/>
      <c r="LA49" s="487"/>
      <c r="LB49" s="487"/>
      <c r="LC49" s="487"/>
      <c r="LD49" s="487"/>
      <c r="LE49" s="487"/>
      <c r="LF49" s="487"/>
      <c r="LG49" s="487"/>
      <c r="LH49" s="487"/>
      <c r="LI49" s="487"/>
      <c r="LJ49" s="487"/>
      <c r="LK49" s="487"/>
      <c r="LL49" s="487"/>
      <c r="LM49" s="487"/>
      <c r="LN49" s="487"/>
      <c r="LO49" s="487"/>
      <c r="LP49" s="487"/>
      <c r="LQ49" s="487"/>
      <c r="LR49" s="487"/>
      <c r="LS49" s="487"/>
      <c r="LT49" s="487"/>
      <c r="LU49" s="487"/>
      <c r="LV49" s="487"/>
      <c r="LW49" s="487"/>
      <c r="LX49" s="487"/>
      <c r="LY49" s="487"/>
      <c r="LZ49" s="487"/>
      <c r="MA49" s="487"/>
      <c r="MB49" s="487"/>
      <c r="MC49" s="487"/>
      <c r="MD49" s="487"/>
      <c r="ME49" s="487"/>
      <c r="MF49" s="487"/>
      <c r="MG49" s="487"/>
      <c r="MH49" s="487"/>
      <c r="MI49" s="487"/>
      <c r="MJ49" s="487"/>
      <c r="MK49" s="487"/>
      <c r="ML49" s="487"/>
      <c r="MM49" s="487"/>
      <c r="MN49" s="487"/>
      <c r="MO49" s="487"/>
      <c r="MP49" s="487"/>
      <c r="MQ49" s="487"/>
      <c r="MR49" s="487"/>
      <c r="MS49" s="487"/>
      <c r="MT49" s="487"/>
      <c r="MU49" s="487"/>
      <c r="MV49" s="487"/>
      <c r="MW49" s="487"/>
      <c r="MX49" s="487"/>
      <c r="MY49" s="487"/>
      <c r="MZ49" s="487"/>
      <c r="NA49" s="487"/>
      <c r="NB49" s="487"/>
      <c r="NC49" s="487"/>
      <c r="ND49" s="487"/>
      <c r="NE49" s="487"/>
      <c r="NF49" s="487"/>
      <c r="NG49" s="487"/>
      <c r="NH49" s="487"/>
      <c r="NI49" s="487"/>
      <c r="NJ49" s="487"/>
      <c r="NK49" s="487"/>
      <c r="NL49" s="487"/>
      <c r="NM49" s="487"/>
      <c r="NN49" s="487"/>
      <c r="NO49" s="487"/>
      <c r="NP49" s="487"/>
      <c r="NQ49" s="487"/>
      <c r="NR49" s="487"/>
      <c r="NS49" s="487"/>
      <c r="NT49" s="487"/>
      <c r="NU49" s="487"/>
      <c r="NV49" s="487"/>
      <c r="NW49" s="487"/>
      <c r="NX49" s="487"/>
      <c r="NY49" s="487"/>
      <c r="NZ49" s="487"/>
      <c r="OA49" s="487"/>
      <c r="OB49" s="487"/>
      <c r="OC49" s="487"/>
      <c r="OD49" s="487"/>
      <c r="OE49" s="487"/>
      <c r="OF49" s="487"/>
      <c r="OG49" s="487"/>
      <c r="OH49" s="487"/>
      <c r="OI49" s="487"/>
      <c r="OJ49" s="487"/>
      <c r="OK49" s="487"/>
      <c r="OL49" s="487"/>
      <c r="OM49" s="487"/>
      <c r="ON49" s="487"/>
      <c r="OO49" s="487"/>
      <c r="OP49" s="487"/>
      <c r="OQ49" s="487"/>
      <c r="OR49" s="487"/>
      <c r="OS49" s="487"/>
      <c r="OT49" s="487"/>
      <c r="OU49" s="487"/>
      <c r="OV49" s="487"/>
      <c r="OW49" s="487"/>
      <c r="OX49" s="487"/>
      <c r="OY49" s="487"/>
      <c r="OZ49" s="487"/>
      <c r="PA49" s="487"/>
      <c r="PB49" s="487"/>
      <c r="PC49" s="487"/>
      <c r="PD49" s="487"/>
      <c r="PE49" s="487"/>
      <c r="PF49" s="487"/>
      <c r="PG49" s="487"/>
      <c r="PH49" s="487"/>
      <c r="PI49" s="487"/>
      <c r="PJ49" s="487"/>
      <c r="PK49" s="487"/>
      <c r="PL49" s="487"/>
      <c r="PM49" s="487"/>
      <c r="PN49" s="487"/>
      <c r="PO49" s="487"/>
      <c r="PP49" s="487"/>
      <c r="PQ49" s="487"/>
      <c r="PR49" s="487"/>
      <c r="PS49" s="487"/>
      <c r="PT49" s="487"/>
      <c r="PU49" s="487"/>
      <c r="PV49" s="487"/>
      <c r="PW49" s="487"/>
      <c r="PX49" s="487"/>
      <c r="PY49" s="487"/>
      <c r="PZ49" s="487"/>
      <c r="QA49" s="487"/>
      <c r="QB49" s="487"/>
      <c r="QC49" s="487"/>
      <c r="QD49" s="487"/>
      <c r="QE49" s="487"/>
      <c r="QF49" s="487"/>
      <c r="QG49" s="487"/>
      <c r="QH49" s="487"/>
      <c r="QI49" s="487"/>
      <c r="QJ49" s="487"/>
      <c r="QK49" s="487"/>
      <c r="QL49" s="487"/>
      <c r="QM49" s="487"/>
      <c r="QN49" s="487"/>
      <c r="QO49" s="487"/>
      <c r="QP49" s="487"/>
      <c r="QQ49" s="487"/>
      <c r="QR49" s="487"/>
      <c r="QS49" s="487"/>
      <c r="QT49" s="487"/>
      <c r="QU49" s="487"/>
      <c r="QV49" s="487"/>
      <c r="QW49" s="487"/>
      <c r="QX49" s="487"/>
      <c r="QY49" s="487"/>
      <c r="QZ49" s="487"/>
      <c r="RA49" s="487"/>
      <c r="RB49" s="487"/>
      <c r="RC49" s="487"/>
      <c r="RD49" s="487"/>
      <c r="RE49" s="487"/>
      <c r="RF49" s="487"/>
      <c r="RG49" s="487"/>
      <c r="RH49" s="487"/>
      <c r="RI49" s="487"/>
      <c r="RJ49" s="487"/>
      <c r="RK49" s="487"/>
      <c r="RL49" s="487"/>
      <c r="RM49" s="487"/>
      <c r="RN49" s="487"/>
      <c r="RO49" s="487"/>
      <c r="RP49" s="487"/>
      <c r="RQ49" s="487"/>
      <c r="RR49" s="487"/>
      <c r="RS49" s="487"/>
      <c r="RT49" s="487"/>
      <c r="RU49" s="487"/>
      <c r="RV49" s="487"/>
      <c r="RW49" s="487"/>
      <c r="RX49" s="487"/>
      <c r="RY49" s="487"/>
      <c r="RZ49" s="487"/>
      <c r="SA49" s="487"/>
      <c r="SB49" s="487"/>
      <c r="SC49" s="487"/>
      <c r="SD49" s="487"/>
      <c r="SE49" s="487"/>
      <c r="SF49" s="487"/>
      <c r="SG49" s="487"/>
      <c r="SH49" s="487"/>
      <c r="SI49" s="487"/>
      <c r="SJ49" s="487"/>
      <c r="SK49" s="487"/>
      <c r="SL49" s="487"/>
      <c r="SM49" s="487"/>
      <c r="SN49" s="487"/>
      <c r="SO49" s="487"/>
      <c r="SP49" s="487"/>
      <c r="SQ49" s="487"/>
      <c r="SR49" s="487"/>
      <c r="SS49" s="487"/>
      <c r="ST49" s="487"/>
      <c r="SU49" s="487"/>
      <c r="SV49" s="487"/>
      <c r="SW49" s="487"/>
      <c r="SX49" s="487"/>
      <c r="SY49" s="487"/>
      <c r="SZ49" s="487"/>
      <c r="TA49" s="487"/>
      <c r="TB49" s="487"/>
      <c r="TC49" s="487"/>
      <c r="TD49" s="487"/>
      <c r="TE49" s="487"/>
      <c r="TF49" s="487"/>
      <c r="TG49" s="487"/>
      <c r="TH49" s="487"/>
      <c r="TI49" s="487"/>
      <c r="TJ49" s="487"/>
      <c r="TK49" s="487"/>
      <c r="TL49" s="487"/>
      <c r="TM49" s="487"/>
      <c r="TN49" s="487"/>
      <c r="TO49" s="487"/>
      <c r="TP49" s="487"/>
      <c r="TQ49" s="487"/>
      <c r="TR49" s="487"/>
      <c r="TS49" s="487"/>
      <c r="TT49" s="487"/>
      <c r="TU49" s="487"/>
      <c r="TV49" s="487"/>
      <c r="TW49" s="487"/>
      <c r="TX49" s="487"/>
      <c r="TY49" s="487"/>
      <c r="TZ49" s="487"/>
      <c r="UA49" s="487"/>
      <c r="UB49" s="487"/>
      <c r="UC49" s="487"/>
      <c r="UD49" s="487"/>
      <c r="UE49" s="487"/>
      <c r="UF49" s="487"/>
      <c r="UG49" s="487"/>
      <c r="UH49" s="487"/>
      <c r="UI49" s="487"/>
      <c r="UJ49" s="487"/>
      <c r="UK49" s="487"/>
      <c r="UL49" s="487"/>
      <c r="UM49" s="487"/>
      <c r="UN49" s="487"/>
      <c r="UO49" s="487"/>
      <c r="UP49" s="487"/>
      <c r="UQ49" s="487"/>
      <c r="UR49" s="487"/>
      <c r="US49" s="487"/>
      <c r="UT49" s="487"/>
      <c r="UU49" s="487"/>
      <c r="UV49" s="487"/>
      <c r="UW49" s="487"/>
      <c r="UX49" s="487"/>
      <c r="UY49" s="487"/>
      <c r="UZ49" s="487"/>
      <c r="VA49" s="487"/>
      <c r="VB49" s="487"/>
      <c r="VC49" s="487"/>
      <c r="VD49" s="487"/>
      <c r="VE49" s="487"/>
      <c r="VF49" s="487"/>
      <c r="VG49" s="487"/>
      <c r="VH49" s="487"/>
      <c r="VI49" s="487"/>
      <c r="VJ49" s="487"/>
      <c r="VK49" s="487"/>
      <c r="VL49" s="487"/>
      <c r="VM49" s="487"/>
      <c r="VN49" s="487"/>
      <c r="VO49" s="487"/>
      <c r="VP49" s="487"/>
      <c r="VQ49" s="487"/>
      <c r="VR49" s="487"/>
      <c r="VS49" s="487"/>
      <c r="VT49" s="487"/>
      <c r="VU49" s="487"/>
      <c r="VV49" s="487"/>
      <c r="VW49" s="487"/>
      <c r="VX49" s="487"/>
      <c r="VY49" s="487"/>
      <c r="VZ49" s="487"/>
      <c r="WA49" s="487"/>
      <c r="WB49" s="487"/>
      <c r="WC49" s="487"/>
      <c r="WD49" s="487"/>
      <c r="WE49" s="487"/>
      <c r="WF49" s="487"/>
      <c r="WG49" s="487"/>
      <c r="WH49" s="487"/>
      <c r="WI49" s="487"/>
      <c r="WJ49" s="487"/>
      <c r="WK49" s="487"/>
      <c r="WL49" s="487"/>
      <c r="WM49" s="487"/>
      <c r="WN49" s="487"/>
      <c r="WO49" s="487"/>
      <c r="WP49" s="487"/>
      <c r="WQ49" s="487"/>
      <c r="WR49" s="487"/>
      <c r="WS49" s="487"/>
      <c r="WT49" s="487"/>
      <c r="WU49" s="487"/>
      <c r="WV49" s="487"/>
      <c r="WW49" s="487"/>
      <c r="WX49" s="487"/>
      <c r="WY49" s="487"/>
      <c r="WZ49" s="487"/>
      <c r="XA49" s="487"/>
      <c r="XB49" s="487"/>
      <c r="XC49" s="487"/>
      <c r="XD49" s="487"/>
      <c r="XE49" s="487"/>
      <c r="XF49" s="487"/>
      <c r="XG49" s="487"/>
      <c r="XH49" s="487"/>
      <c r="XI49" s="487"/>
      <c r="XJ49" s="487"/>
      <c r="XK49" s="487"/>
      <c r="XL49" s="487"/>
      <c r="XM49" s="487"/>
      <c r="XN49" s="487"/>
      <c r="XO49" s="487"/>
      <c r="XP49" s="487"/>
      <c r="XQ49" s="487"/>
      <c r="XR49" s="487"/>
      <c r="XS49" s="487"/>
      <c r="XT49" s="487"/>
      <c r="XU49" s="487"/>
      <c r="XV49" s="487"/>
      <c r="XW49" s="487"/>
      <c r="XX49" s="487"/>
      <c r="XY49" s="487"/>
      <c r="XZ49" s="487"/>
      <c r="YA49" s="487"/>
      <c r="YB49" s="487"/>
      <c r="YC49" s="487"/>
      <c r="YD49" s="487"/>
      <c r="YE49" s="487"/>
      <c r="YF49" s="487"/>
      <c r="YG49" s="487"/>
      <c r="YH49" s="487"/>
      <c r="YI49" s="487"/>
      <c r="YJ49" s="487"/>
      <c r="YK49" s="487"/>
      <c r="YL49" s="487"/>
      <c r="YM49" s="487"/>
      <c r="YN49" s="487"/>
      <c r="YO49" s="487"/>
      <c r="YP49" s="487"/>
      <c r="YQ49" s="487"/>
      <c r="YR49" s="487"/>
      <c r="YS49" s="487"/>
      <c r="YT49" s="487"/>
      <c r="YU49" s="487"/>
      <c r="YV49" s="487"/>
      <c r="YW49" s="487"/>
      <c r="YX49" s="487"/>
      <c r="YY49" s="487"/>
      <c r="YZ49" s="487"/>
      <c r="ZA49" s="487"/>
      <c r="ZB49" s="487"/>
      <c r="ZC49" s="487"/>
      <c r="ZD49" s="487"/>
      <c r="ZE49" s="487"/>
      <c r="ZF49" s="487"/>
      <c r="ZG49" s="487"/>
      <c r="ZH49" s="487"/>
      <c r="ZI49" s="487"/>
      <c r="ZJ49" s="487"/>
      <c r="ZK49" s="487"/>
      <c r="ZL49" s="487"/>
      <c r="ZM49" s="487"/>
      <c r="ZN49" s="487"/>
      <c r="ZO49" s="487"/>
      <c r="ZP49" s="487"/>
      <c r="ZQ49" s="487"/>
      <c r="ZR49" s="487"/>
      <c r="ZS49" s="487"/>
      <c r="ZT49" s="487"/>
      <c r="ZU49" s="487"/>
      <c r="ZV49" s="487"/>
      <c r="ZW49" s="487"/>
      <c r="ZX49" s="487"/>
      <c r="ZY49" s="487"/>
      <c r="ZZ49" s="487"/>
      <c r="AAA49" s="487"/>
      <c r="AAB49" s="487"/>
      <c r="AAC49" s="487"/>
      <c r="AAD49" s="487"/>
      <c r="AAE49" s="487"/>
      <c r="AAF49" s="487"/>
      <c r="AAG49" s="487"/>
      <c r="AAH49" s="487"/>
      <c r="AAI49" s="487"/>
      <c r="AAJ49" s="487"/>
      <c r="AAK49" s="487"/>
      <c r="AAL49" s="487"/>
      <c r="AAM49" s="487"/>
      <c r="AAN49" s="487"/>
      <c r="AAO49" s="487"/>
      <c r="AAP49" s="487"/>
      <c r="AAQ49" s="487"/>
      <c r="AAR49" s="487"/>
      <c r="AAS49" s="487"/>
      <c r="AAT49" s="487"/>
      <c r="AAU49" s="487"/>
      <c r="AAV49" s="487"/>
      <c r="AAW49" s="487"/>
      <c r="AAX49" s="487"/>
      <c r="AAY49" s="487"/>
      <c r="AAZ49" s="487"/>
      <c r="ABA49" s="487"/>
      <c r="ABB49" s="487"/>
      <c r="ABC49" s="487"/>
      <c r="ABD49" s="487"/>
      <c r="ABE49" s="487"/>
      <c r="ABF49" s="487"/>
      <c r="ABG49" s="487"/>
      <c r="ABH49" s="487"/>
      <c r="ABI49" s="487"/>
      <c r="ABJ49" s="487"/>
      <c r="ABK49" s="487"/>
      <c r="ABL49" s="487"/>
      <c r="ABM49" s="487"/>
      <c r="ABN49" s="487"/>
      <c r="ABO49" s="487"/>
      <c r="ABP49" s="487"/>
      <c r="ABQ49" s="487"/>
      <c r="ABR49" s="487"/>
      <c r="ABS49" s="487"/>
      <c r="ABT49" s="487"/>
      <c r="ABU49" s="487"/>
      <c r="ABV49" s="487"/>
      <c r="ABW49" s="487"/>
      <c r="ABX49" s="487"/>
      <c r="ABY49" s="487"/>
      <c r="ABZ49" s="487"/>
      <c r="ACA49" s="487"/>
      <c r="ACB49" s="487"/>
      <c r="ACC49" s="487"/>
      <c r="ACD49" s="487"/>
      <c r="ACE49" s="487"/>
      <c r="ACF49" s="487"/>
      <c r="ACG49" s="487"/>
      <c r="ACH49" s="487"/>
      <c r="ACI49" s="487"/>
      <c r="ACJ49" s="487"/>
      <c r="ACK49" s="487"/>
      <c r="ACL49" s="487"/>
      <c r="ACM49" s="487"/>
      <c r="ACN49" s="487"/>
      <c r="ACO49" s="487"/>
      <c r="ACP49" s="487"/>
      <c r="ACQ49" s="487"/>
      <c r="ACR49" s="487"/>
      <c r="ACS49" s="487"/>
      <c r="ACT49" s="487"/>
      <c r="ACU49" s="487"/>
      <c r="ACV49" s="487"/>
      <c r="ACW49" s="487"/>
      <c r="ACX49" s="487"/>
      <c r="ACY49" s="487"/>
      <c r="ACZ49" s="487"/>
      <c r="ADA49" s="487"/>
      <c r="ADB49" s="487"/>
      <c r="ADC49" s="487"/>
      <c r="ADD49" s="487"/>
      <c r="ADE49" s="487"/>
      <c r="ADF49" s="487"/>
      <c r="ADG49" s="487"/>
      <c r="ADH49" s="487"/>
      <c r="ADI49" s="487"/>
      <c r="ADJ49" s="487"/>
      <c r="ADK49" s="487"/>
      <c r="ADL49" s="487"/>
      <c r="ADM49" s="487"/>
      <c r="ADN49" s="487"/>
      <c r="ADO49" s="487"/>
      <c r="ADP49" s="487"/>
      <c r="ADQ49" s="487"/>
      <c r="ADR49" s="487"/>
      <c r="ADS49" s="487"/>
      <c r="ADT49" s="487"/>
      <c r="ADU49" s="487"/>
      <c r="ADV49" s="487"/>
      <c r="ADW49" s="487"/>
      <c r="ADX49" s="487"/>
      <c r="ADY49" s="487"/>
      <c r="ADZ49" s="487"/>
      <c r="AEA49" s="487"/>
      <c r="AEB49" s="487"/>
      <c r="AEC49" s="487"/>
      <c r="AED49" s="487"/>
      <c r="AEE49" s="487"/>
      <c r="AEF49" s="487"/>
      <c r="AEG49" s="487"/>
      <c r="AEH49" s="487"/>
      <c r="AEI49" s="487"/>
      <c r="AEJ49" s="487"/>
      <c r="AEK49" s="487"/>
      <c r="AEL49" s="487"/>
      <c r="AEM49" s="487"/>
      <c r="AEN49" s="487"/>
      <c r="AEO49" s="487"/>
      <c r="AEP49" s="487"/>
      <c r="AEQ49" s="487"/>
      <c r="AER49" s="487"/>
      <c r="AES49" s="487"/>
      <c r="AET49" s="487"/>
      <c r="AEU49" s="487"/>
      <c r="AEV49" s="487"/>
      <c r="AEW49" s="487"/>
      <c r="AEX49" s="487"/>
      <c r="AEY49" s="487"/>
      <c r="AEZ49" s="487"/>
      <c r="AFA49" s="487"/>
      <c r="AFB49" s="487"/>
      <c r="AFC49" s="487"/>
      <c r="AFD49" s="487"/>
      <c r="AFE49" s="487"/>
      <c r="AFF49" s="487"/>
      <c r="AFG49" s="487"/>
      <c r="AFH49" s="487"/>
      <c r="AFI49" s="487"/>
      <c r="AFJ49" s="487"/>
      <c r="AFK49" s="487"/>
      <c r="AFL49" s="487"/>
      <c r="AFM49" s="487"/>
      <c r="AFN49" s="487"/>
      <c r="AFO49" s="487"/>
      <c r="AFP49" s="487"/>
      <c r="AFQ49" s="487"/>
      <c r="AFR49" s="487"/>
      <c r="AFS49" s="487"/>
      <c r="AFT49" s="487"/>
      <c r="AFU49" s="487"/>
      <c r="AFV49" s="487"/>
      <c r="AFW49" s="487"/>
      <c r="AFX49" s="487"/>
      <c r="AFY49" s="487"/>
      <c r="AFZ49" s="487"/>
      <c r="AGA49" s="487"/>
      <c r="AGB49" s="487"/>
      <c r="AGC49" s="487"/>
      <c r="AGD49" s="487"/>
      <c r="AGE49" s="487"/>
      <c r="AGF49" s="487"/>
      <c r="AGG49" s="487"/>
      <c r="AGH49" s="487"/>
      <c r="AGI49" s="487"/>
      <c r="AGJ49" s="487"/>
      <c r="AGK49" s="487"/>
      <c r="AGL49" s="487"/>
      <c r="AGM49" s="487"/>
      <c r="AGN49" s="487"/>
      <c r="AGO49" s="487"/>
      <c r="AGP49" s="487"/>
      <c r="AGQ49" s="487"/>
      <c r="AGR49" s="487"/>
      <c r="AGS49" s="487"/>
      <c r="AGT49" s="487"/>
      <c r="AGU49" s="487"/>
      <c r="AGV49" s="487"/>
      <c r="AGW49" s="487"/>
      <c r="AGX49" s="487"/>
      <c r="AGY49" s="487"/>
      <c r="AGZ49" s="487"/>
      <c r="AHA49" s="487"/>
      <c r="AHB49" s="487"/>
      <c r="AHC49" s="487"/>
      <c r="AHD49" s="487"/>
      <c r="AHE49" s="487"/>
      <c r="AHF49" s="487"/>
      <c r="AHG49" s="487"/>
      <c r="AHH49" s="487"/>
      <c r="AHI49" s="487"/>
      <c r="AHJ49" s="487"/>
      <c r="AHK49" s="487"/>
      <c r="AHL49" s="487"/>
      <c r="AHM49" s="487"/>
      <c r="AHN49" s="487"/>
      <c r="AHO49" s="487"/>
      <c r="AHP49" s="487"/>
      <c r="AHQ49" s="487"/>
      <c r="AHR49" s="487"/>
      <c r="AHS49" s="487"/>
      <c r="AHT49" s="487"/>
      <c r="AHU49" s="487"/>
      <c r="AHV49" s="487"/>
      <c r="AHW49" s="487"/>
      <c r="AHX49" s="487"/>
      <c r="AHY49" s="487"/>
      <c r="AHZ49" s="487"/>
      <c r="AIA49" s="487"/>
      <c r="AIB49" s="487"/>
      <c r="AIC49" s="487"/>
      <c r="AID49" s="487"/>
      <c r="AIE49" s="487"/>
      <c r="AIF49" s="487"/>
      <c r="AIG49" s="487"/>
      <c r="AIH49" s="487"/>
      <c r="AII49" s="487"/>
      <c r="AIJ49" s="487"/>
      <c r="AIK49" s="487"/>
      <c r="AIL49" s="487"/>
      <c r="AIM49" s="487"/>
      <c r="AIN49" s="487"/>
      <c r="AIO49" s="487"/>
      <c r="AIP49" s="487"/>
      <c r="AIQ49" s="487"/>
      <c r="AIR49" s="487"/>
      <c r="AIS49" s="487"/>
      <c r="AIT49" s="487"/>
      <c r="AIU49" s="487"/>
      <c r="AIV49" s="487"/>
      <c r="AIW49" s="487"/>
      <c r="AIX49" s="487"/>
      <c r="AIY49" s="487"/>
      <c r="AIZ49" s="487"/>
      <c r="AJA49" s="487"/>
      <c r="AJB49" s="487"/>
      <c r="AJC49" s="487"/>
      <c r="AJD49" s="487"/>
      <c r="AJE49" s="487"/>
      <c r="AJF49" s="487"/>
      <c r="AJG49" s="487"/>
      <c r="AJH49" s="487"/>
      <c r="AJI49" s="487"/>
      <c r="AJJ49" s="487"/>
      <c r="AJK49" s="487"/>
      <c r="AJL49" s="487"/>
      <c r="AJM49" s="487"/>
      <c r="AJN49" s="487"/>
      <c r="AJO49" s="487"/>
      <c r="AJP49" s="487"/>
      <c r="AJQ49" s="487"/>
      <c r="AJR49" s="487"/>
      <c r="AJS49" s="487"/>
      <c r="AJT49" s="487"/>
      <c r="AJU49" s="487"/>
      <c r="AJV49" s="487"/>
      <c r="AJW49" s="487"/>
      <c r="AJX49" s="487"/>
      <c r="AJY49" s="487"/>
      <c r="AJZ49" s="487"/>
      <c r="AKA49" s="487"/>
      <c r="AKB49" s="487"/>
      <c r="AKC49" s="487"/>
      <c r="AKD49" s="487"/>
      <c r="AKE49" s="487"/>
      <c r="AKF49" s="487"/>
      <c r="AKG49" s="487"/>
      <c r="AKH49" s="487"/>
      <c r="AKI49" s="487"/>
      <c r="AKJ49" s="487"/>
      <c r="AKK49" s="487"/>
      <c r="AKL49" s="487"/>
      <c r="AKM49" s="487"/>
      <c r="AKN49" s="487"/>
      <c r="AKO49" s="487"/>
      <c r="AKP49" s="487"/>
      <c r="AKQ49" s="487"/>
      <c r="AKR49" s="487"/>
      <c r="AKS49" s="487"/>
      <c r="AKT49" s="487"/>
      <c r="AKU49" s="487"/>
      <c r="AKV49" s="487"/>
      <c r="AKW49" s="487"/>
      <c r="AKX49" s="487"/>
      <c r="AKY49" s="487"/>
      <c r="AKZ49" s="487"/>
      <c r="ALA49" s="487"/>
      <c r="ALB49" s="487"/>
      <c r="ALC49" s="487"/>
      <c r="ALD49" s="487"/>
      <c r="ALE49" s="487"/>
      <c r="ALF49" s="487"/>
      <c r="ALG49" s="487"/>
      <c r="ALH49" s="487"/>
      <c r="ALI49" s="487"/>
      <c r="ALJ49" s="487"/>
      <c r="ALK49" s="487"/>
      <c r="ALL49" s="487"/>
      <c r="ALM49" s="487"/>
      <c r="ALN49" s="487"/>
      <c r="ALO49" s="487"/>
      <c r="ALP49" s="487"/>
      <c r="ALQ49" s="487"/>
      <c r="ALR49" s="487"/>
      <c r="ALS49" s="487"/>
      <c r="ALT49" s="487"/>
      <c r="ALU49" s="487"/>
      <c r="ALV49" s="487"/>
      <c r="ALW49" s="487"/>
      <c r="ALX49" s="487"/>
      <c r="ALY49" s="487"/>
      <c r="ALZ49" s="487"/>
      <c r="AMA49" s="487"/>
      <c r="AMB49" s="487"/>
      <c r="AMC49" s="487"/>
      <c r="AMD49" s="487"/>
      <c r="AME49" s="487"/>
      <c r="AMF49" s="487"/>
      <c r="AMG49" s="487"/>
      <c r="AMH49" s="487"/>
      <c r="AMI49" s="487"/>
      <c r="AMJ49" s="487"/>
      <c r="AMK49" s="487"/>
      <c r="AML49" s="487"/>
      <c r="AMM49" s="487"/>
      <c r="AMN49" s="487"/>
      <c r="AMO49" s="487"/>
      <c r="AMP49" s="487"/>
      <c r="AMQ49" s="487"/>
      <c r="AMR49" s="487"/>
      <c r="AMS49" s="487"/>
      <c r="AMT49" s="487"/>
      <c r="AMU49" s="487"/>
      <c r="AMV49" s="487"/>
      <c r="AMW49" s="487"/>
      <c r="AMX49" s="487"/>
      <c r="AMY49" s="487"/>
      <c r="AMZ49" s="487"/>
      <c r="ANA49" s="487"/>
      <c r="ANB49" s="487"/>
      <c r="ANC49" s="487"/>
      <c r="AND49" s="487"/>
      <c r="ANE49" s="487"/>
      <c r="ANF49" s="487"/>
      <c r="ANG49" s="487"/>
      <c r="ANH49" s="487"/>
      <c r="ANI49" s="487"/>
      <c r="ANJ49" s="487"/>
      <c r="ANK49" s="487"/>
      <c r="ANL49" s="487"/>
      <c r="ANM49" s="487"/>
      <c r="ANN49" s="487"/>
      <c r="ANO49" s="487"/>
      <c r="ANP49" s="487"/>
      <c r="ANQ49" s="487"/>
      <c r="ANR49" s="487"/>
      <c r="ANS49" s="487"/>
      <c r="ANT49" s="487"/>
      <c r="ANU49" s="487"/>
      <c r="ANV49" s="487"/>
      <c r="ANW49" s="487"/>
      <c r="ANX49" s="487"/>
      <c r="ANY49" s="487"/>
      <c r="ANZ49" s="487"/>
      <c r="AOA49" s="487"/>
      <c r="AOB49" s="487"/>
      <c r="AOC49" s="487"/>
      <c r="AOD49" s="487"/>
      <c r="AOE49" s="487"/>
      <c r="AOF49" s="487"/>
      <c r="AOG49" s="487"/>
      <c r="AOH49" s="487"/>
      <c r="AOI49" s="487"/>
      <c r="AOJ49" s="487"/>
      <c r="AOK49" s="487"/>
      <c r="AOL49" s="487"/>
      <c r="AOM49" s="487"/>
      <c r="AON49" s="487"/>
      <c r="AOO49" s="487"/>
      <c r="AOP49" s="487"/>
      <c r="AOQ49" s="487"/>
      <c r="AOR49" s="487"/>
      <c r="AOS49" s="487"/>
      <c r="AOT49" s="487"/>
      <c r="AOU49" s="487"/>
      <c r="AOV49" s="487"/>
      <c r="AOW49" s="487"/>
      <c r="AOX49" s="487"/>
      <c r="AOY49" s="487"/>
      <c r="AOZ49" s="487"/>
      <c r="APA49" s="487"/>
      <c r="APB49" s="487"/>
      <c r="APC49" s="487"/>
      <c r="APD49" s="487"/>
      <c r="APE49" s="487"/>
      <c r="APF49" s="487"/>
      <c r="APG49" s="487"/>
      <c r="APH49" s="487"/>
      <c r="API49" s="487"/>
      <c r="APJ49" s="487"/>
      <c r="APK49" s="487"/>
      <c r="APL49" s="487"/>
      <c r="APM49" s="487"/>
      <c r="APN49" s="487"/>
      <c r="APO49" s="487"/>
      <c r="APP49" s="487"/>
      <c r="APQ49" s="487"/>
      <c r="APR49" s="487"/>
      <c r="APS49" s="487"/>
      <c r="APT49" s="487"/>
      <c r="APU49" s="487"/>
      <c r="APV49" s="487"/>
      <c r="APW49" s="487"/>
      <c r="APX49" s="487"/>
      <c r="APY49" s="487"/>
      <c r="APZ49" s="487"/>
      <c r="AQA49" s="487"/>
      <c r="AQB49" s="487"/>
      <c r="AQC49" s="487"/>
      <c r="AQD49" s="487"/>
      <c r="AQE49" s="487"/>
      <c r="AQF49" s="487"/>
      <c r="AQG49" s="487"/>
      <c r="AQH49" s="487"/>
      <c r="AQI49" s="487"/>
      <c r="AQJ49" s="487"/>
      <c r="AQK49" s="487"/>
      <c r="AQL49" s="487"/>
      <c r="AQM49" s="487"/>
      <c r="AQN49" s="487"/>
      <c r="AQO49" s="487"/>
      <c r="AQP49" s="487"/>
      <c r="AQQ49" s="487"/>
      <c r="AQR49" s="487"/>
      <c r="AQS49" s="487"/>
      <c r="AQT49" s="487"/>
      <c r="AQU49" s="487"/>
      <c r="AQV49" s="487"/>
      <c r="AQW49" s="487"/>
      <c r="AQX49" s="487"/>
      <c r="AQY49" s="487"/>
      <c r="AQZ49" s="487"/>
      <c r="ARA49" s="487"/>
      <c r="ARB49" s="487"/>
      <c r="ARC49" s="487"/>
      <c r="ARD49" s="487"/>
      <c r="ARE49" s="487"/>
      <c r="ARF49" s="487"/>
      <c r="ARG49" s="487"/>
      <c r="ARH49" s="487"/>
      <c r="ARI49" s="487"/>
      <c r="ARJ49" s="487"/>
      <c r="ARK49" s="487"/>
      <c r="ARL49" s="487"/>
      <c r="ARM49" s="487"/>
      <c r="ARN49" s="487"/>
      <c r="ARO49" s="487"/>
      <c r="ARP49" s="487"/>
      <c r="ARQ49" s="487"/>
      <c r="ARR49" s="487"/>
      <c r="ARS49" s="487"/>
      <c r="ART49" s="487"/>
      <c r="ARU49" s="487"/>
      <c r="ARV49" s="487"/>
      <c r="ARW49" s="487"/>
      <c r="ARX49" s="487"/>
      <c r="ARY49" s="487"/>
      <c r="ARZ49" s="487"/>
      <c r="ASA49" s="487"/>
      <c r="ASB49" s="487"/>
      <c r="ASC49" s="487"/>
      <c r="ASD49" s="487"/>
      <c r="ASE49" s="487"/>
      <c r="ASF49" s="487"/>
      <c r="ASG49" s="487"/>
      <c r="ASH49" s="487"/>
      <c r="ASI49" s="487"/>
      <c r="ASJ49" s="487"/>
      <c r="ASK49" s="487"/>
      <c r="ASL49" s="487"/>
      <c r="ASM49" s="487"/>
      <c r="ASN49" s="487"/>
      <c r="ASO49" s="487"/>
      <c r="ASP49" s="487"/>
      <c r="ASQ49" s="487"/>
      <c r="ASR49" s="487"/>
      <c r="ASS49" s="487"/>
      <c r="AST49" s="487"/>
      <c r="ASU49" s="487"/>
      <c r="ASV49" s="487"/>
      <c r="ASW49" s="487"/>
      <c r="ASX49" s="487"/>
      <c r="ASY49" s="487"/>
      <c r="ASZ49" s="487"/>
      <c r="ATA49" s="487"/>
      <c r="ATB49" s="487"/>
      <c r="ATC49" s="487"/>
      <c r="ATD49" s="487"/>
      <c r="ATE49" s="487"/>
      <c r="ATF49" s="487"/>
      <c r="ATG49" s="487"/>
      <c r="ATH49" s="487"/>
      <c r="ATI49" s="487"/>
      <c r="ATJ49" s="487"/>
      <c r="ATK49" s="487"/>
      <c r="ATL49" s="487"/>
      <c r="ATM49" s="487"/>
      <c r="ATN49" s="487"/>
      <c r="ATO49" s="487"/>
      <c r="ATP49" s="487"/>
      <c r="ATQ49" s="487"/>
      <c r="ATR49" s="487"/>
      <c r="ATS49" s="487"/>
      <c r="ATT49" s="487"/>
      <c r="ATU49" s="487"/>
      <c r="ATV49" s="487"/>
      <c r="ATW49" s="487"/>
      <c r="ATX49" s="487"/>
      <c r="ATY49" s="487"/>
      <c r="ATZ49" s="487"/>
      <c r="AUA49" s="487"/>
      <c r="AUB49" s="487"/>
      <c r="AUC49" s="487"/>
      <c r="AUD49" s="487"/>
      <c r="AUE49" s="487"/>
      <c r="AUF49" s="487"/>
      <c r="AUG49" s="487"/>
      <c r="AUH49" s="487"/>
      <c r="AUI49" s="487"/>
      <c r="AUJ49" s="487"/>
      <c r="AUK49" s="487"/>
      <c r="AUL49" s="487"/>
      <c r="AUM49" s="487"/>
      <c r="AUN49" s="487"/>
      <c r="AUO49" s="487"/>
      <c r="AUP49" s="487"/>
      <c r="AUQ49" s="487"/>
      <c r="AUR49" s="487"/>
      <c r="AUS49" s="487"/>
      <c r="AUT49" s="487"/>
      <c r="AUU49" s="487"/>
      <c r="AUV49" s="487"/>
      <c r="AUW49" s="487"/>
      <c r="AUX49" s="487"/>
      <c r="AUY49" s="487"/>
      <c r="AUZ49" s="487"/>
      <c r="AVA49" s="487"/>
      <c r="AVB49" s="487"/>
      <c r="AVC49" s="487"/>
      <c r="AVD49" s="487"/>
      <c r="AVE49" s="487"/>
      <c r="AVF49" s="487"/>
      <c r="AVG49" s="487"/>
      <c r="AVH49" s="487"/>
      <c r="AVI49" s="487"/>
      <c r="AVJ49" s="487"/>
      <c r="AVK49" s="487"/>
      <c r="AVL49" s="487"/>
      <c r="AVM49" s="487"/>
      <c r="AVN49" s="487"/>
      <c r="AVO49" s="487"/>
      <c r="AVP49" s="487"/>
      <c r="AVQ49" s="487"/>
      <c r="AVR49" s="487"/>
      <c r="AVS49" s="487"/>
      <c r="AVT49" s="487"/>
      <c r="AVU49" s="487"/>
      <c r="AVV49" s="487"/>
      <c r="AVW49" s="487"/>
      <c r="AVX49" s="487"/>
      <c r="AVY49" s="487"/>
      <c r="AVZ49" s="487"/>
      <c r="AWA49" s="487"/>
      <c r="AWB49" s="487"/>
      <c r="AWC49" s="487"/>
      <c r="AWD49" s="487"/>
      <c r="AWE49" s="487"/>
      <c r="AWF49" s="487"/>
      <c r="AWG49" s="487"/>
      <c r="AWH49" s="487"/>
      <c r="AWI49" s="487"/>
      <c r="AWJ49" s="487"/>
      <c r="AWK49" s="487"/>
      <c r="AWL49" s="487"/>
      <c r="AWM49" s="487"/>
      <c r="AWN49" s="487"/>
      <c r="AWO49" s="487"/>
      <c r="AWP49" s="487"/>
      <c r="AWQ49" s="487"/>
      <c r="AWR49" s="487"/>
      <c r="AWS49" s="487"/>
      <c r="AWT49" s="487"/>
      <c r="AWU49" s="487"/>
      <c r="AWV49" s="487"/>
      <c r="AWW49" s="487"/>
      <c r="AWX49" s="487"/>
      <c r="AWY49" s="487"/>
      <c r="AWZ49" s="487"/>
      <c r="AXA49" s="487"/>
      <c r="AXB49" s="487"/>
      <c r="AXC49" s="487"/>
      <c r="AXD49" s="487"/>
      <c r="AXE49" s="487"/>
      <c r="AXF49" s="487"/>
      <c r="AXG49" s="487"/>
      <c r="AXH49" s="487"/>
      <c r="AXI49" s="487"/>
      <c r="AXJ49" s="487"/>
      <c r="AXK49" s="487"/>
      <c r="AXL49" s="487"/>
      <c r="AXM49" s="487"/>
      <c r="AXN49" s="487"/>
      <c r="AXO49" s="487"/>
      <c r="AXP49" s="487"/>
      <c r="AXQ49" s="487"/>
      <c r="AXR49" s="487"/>
      <c r="AXS49" s="487"/>
      <c r="AXT49" s="487"/>
      <c r="AXU49" s="487"/>
      <c r="AXV49" s="487"/>
      <c r="AXW49" s="487"/>
      <c r="AXX49" s="487"/>
      <c r="AXY49" s="487"/>
      <c r="AXZ49" s="487"/>
      <c r="AYA49" s="487"/>
      <c r="AYB49" s="487"/>
      <c r="AYC49" s="487"/>
      <c r="AYD49" s="487"/>
      <c r="AYE49" s="487"/>
      <c r="AYF49" s="487"/>
      <c r="AYG49" s="487"/>
      <c r="AYH49" s="487"/>
      <c r="AYI49" s="487"/>
      <c r="AYJ49" s="487"/>
      <c r="AYK49" s="487"/>
      <c r="AYL49" s="487"/>
      <c r="AYM49" s="487"/>
      <c r="AYN49" s="487"/>
      <c r="AYO49" s="487"/>
      <c r="AYP49" s="487"/>
      <c r="AYQ49" s="487"/>
      <c r="AYR49" s="487"/>
      <c r="AYS49" s="487"/>
      <c r="AYT49" s="487"/>
      <c r="AYU49" s="487"/>
      <c r="AYV49" s="487"/>
      <c r="AYW49" s="487"/>
      <c r="AYX49" s="487"/>
      <c r="AYY49" s="487"/>
      <c r="AYZ49" s="487"/>
      <c r="AZA49" s="487"/>
      <c r="AZB49" s="487"/>
      <c r="AZC49" s="487"/>
      <c r="AZD49" s="487"/>
      <c r="AZE49" s="487"/>
      <c r="AZF49" s="487"/>
      <c r="AZG49" s="487"/>
      <c r="AZH49" s="487"/>
      <c r="AZI49" s="487"/>
      <c r="AZJ49" s="487"/>
      <c r="AZK49" s="487"/>
      <c r="AZL49" s="487"/>
      <c r="AZM49" s="487"/>
      <c r="AZN49" s="487"/>
      <c r="AZO49" s="487"/>
      <c r="AZP49" s="487"/>
      <c r="AZQ49" s="487"/>
      <c r="AZR49" s="487"/>
      <c r="AZS49" s="487"/>
      <c r="AZT49" s="487"/>
      <c r="AZU49" s="487"/>
      <c r="AZV49" s="487"/>
      <c r="AZW49" s="487"/>
      <c r="AZX49" s="487"/>
      <c r="AZY49" s="487"/>
      <c r="AZZ49" s="487"/>
      <c r="BAA49" s="487"/>
      <c r="BAB49" s="487"/>
      <c r="BAC49" s="487"/>
      <c r="BAD49" s="487"/>
      <c r="BAE49" s="487"/>
      <c r="BAF49" s="487"/>
      <c r="BAG49" s="487"/>
      <c r="BAH49" s="487"/>
      <c r="BAI49" s="487"/>
      <c r="BAJ49" s="487"/>
      <c r="BAK49" s="487"/>
      <c r="BAL49" s="487"/>
      <c r="BAM49" s="487"/>
      <c r="BAN49" s="487"/>
      <c r="BAO49" s="487"/>
      <c r="BAP49" s="487"/>
      <c r="BAQ49" s="487"/>
      <c r="BAR49" s="487"/>
      <c r="BAS49" s="487"/>
      <c r="BAT49" s="487"/>
      <c r="BAU49" s="487"/>
      <c r="BAV49" s="487"/>
      <c r="BAW49" s="487"/>
      <c r="BAX49" s="487"/>
      <c r="BAY49" s="487"/>
      <c r="BAZ49" s="487"/>
      <c r="BBA49" s="487"/>
      <c r="BBB49" s="487"/>
      <c r="BBC49" s="487"/>
      <c r="BBD49" s="487"/>
      <c r="BBE49" s="487"/>
      <c r="BBF49" s="487"/>
      <c r="BBG49" s="487"/>
      <c r="BBH49" s="487"/>
      <c r="BBI49" s="487"/>
      <c r="BBJ49" s="487"/>
      <c r="BBK49" s="487"/>
      <c r="BBL49" s="487"/>
      <c r="BBM49" s="487"/>
      <c r="BBN49" s="487"/>
      <c r="BBO49" s="487"/>
      <c r="BBP49" s="487"/>
      <c r="BBQ49" s="487"/>
      <c r="BBR49" s="487"/>
      <c r="BBS49" s="487"/>
      <c r="BBT49" s="487"/>
      <c r="BBU49" s="487"/>
      <c r="BBV49" s="487"/>
      <c r="BBW49" s="487"/>
      <c r="BBX49" s="487"/>
      <c r="BBY49" s="487"/>
      <c r="BBZ49" s="487"/>
      <c r="BCA49" s="487"/>
      <c r="BCB49" s="487"/>
      <c r="BCC49" s="487"/>
      <c r="BCD49" s="487"/>
      <c r="BCE49" s="487"/>
      <c r="BCF49" s="487"/>
      <c r="BCG49" s="487"/>
      <c r="BCH49" s="487"/>
      <c r="BCI49" s="487"/>
      <c r="BCJ49" s="487"/>
      <c r="BCK49" s="487"/>
      <c r="BCL49" s="487"/>
      <c r="BCM49" s="487"/>
      <c r="BCN49" s="487"/>
      <c r="BCO49" s="487"/>
      <c r="BCP49" s="487"/>
      <c r="BCQ49" s="487"/>
      <c r="BCR49" s="487"/>
      <c r="BCS49" s="487"/>
      <c r="BCT49" s="487"/>
      <c r="BCU49" s="487"/>
      <c r="BCV49" s="487"/>
      <c r="BCW49" s="487"/>
      <c r="BCX49" s="487"/>
      <c r="BCY49" s="487"/>
      <c r="BCZ49" s="487"/>
      <c r="BDA49" s="487"/>
      <c r="BDB49" s="487"/>
      <c r="BDC49" s="487"/>
      <c r="BDD49" s="487"/>
      <c r="BDE49" s="487"/>
      <c r="BDF49" s="487"/>
      <c r="BDG49" s="487"/>
      <c r="BDH49" s="487"/>
      <c r="BDI49" s="487"/>
      <c r="BDJ49" s="487"/>
      <c r="BDK49" s="487"/>
      <c r="BDL49" s="487"/>
      <c r="BDM49" s="487"/>
      <c r="BDN49" s="487"/>
      <c r="BDO49" s="487"/>
      <c r="BDP49" s="487"/>
      <c r="BDQ49" s="487"/>
      <c r="BDR49" s="487"/>
      <c r="BDS49" s="487"/>
      <c r="BDT49" s="487"/>
      <c r="BDU49" s="487"/>
      <c r="BDV49" s="487"/>
      <c r="BDW49" s="487"/>
      <c r="BDX49" s="487"/>
      <c r="BDY49" s="487"/>
      <c r="BDZ49" s="487"/>
      <c r="BEA49" s="487"/>
      <c r="BEB49" s="487"/>
      <c r="BEC49" s="487"/>
      <c r="BED49" s="487"/>
      <c r="BEE49" s="487"/>
      <c r="BEF49" s="487"/>
      <c r="BEG49" s="487"/>
      <c r="BEH49" s="487"/>
      <c r="BEI49" s="487"/>
      <c r="BEJ49" s="487"/>
      <c r="BEK49" s="487"/>
      <c r="BEL49" s="487"/>
      <c r="BEM49" s="487"/>
      <c r="BEN49" s="487"/>
      <c r="BEO49" s="487"/>
      <c r="BEP49" s="487"/>
      <c r="BEQ49" s="487"/>
      <c r="BER49" s="487"/>
      <c r="BES49" s="487"/>
      <c r="BET49" s="487"/>
      <c r="BEU49" s="487"/>
      <c r="BEV49" s="487"/>
      <c r="BEW49" s="487"/>
      <c r="BEX49" s="487"/>
      <c r="BEY49" s="487"/>
      <c r="BEZ49" s="487"/>
      <c r="BFA49" s="487"/>
      <c r="BFB49" s="487"/>
      <c r="BFC49" s="487"/>
      <c r="BFD49" s="487"/>
      <c r="BFE49" s="487"/>
      <c r="BFF49" s="487"/>
      <c r="BFG49" s="487"/>
      <c r="BFH49" s="487"/>
      <c r="BFI49" s="487"/>
      <c r="BFJ49" s="487"/>
      <c r="BFK49" s="487"/>
      <c r="BFL49" s="487"/>
      <c r="BFM49" s="487"/>
      <c r="BFN49" s="487"/>
      <c r="BFO49" s="487"/>
      <c r="BFP49" s="487"/>
      <c r="BFQ49" s="487"/>
      <c r="BFR49" s="487"/>
      <c r="BFS49" s="487"/>
      <c r="BFT49" s="487"/>
      <c r="BFU49" s="487"/>
      <c r="BFV49" s="487"/>
      <c r="BFW49" s="487"/>
      <c r="BFX49" s="487"/>
      <c r="BFY49" s="487"/>
      <c r="BFZ49" s="487"/>
      <c r="BGA49" s="487"/>
      <c r="BGB49" s="487"/>
      <c r="BGC49" s="487"/>
      <c r="BGD49" s="487"/>
      <c r="BGE49" s="487"/>
      <c r="BGF49" s="487"/>
      <c r="BGG49" s="487"/>
      <c r="BGH49" s="487"/>
      <c r="BGI49" s="487"/>
      <c r="BGJ49" s="487"/>
      <c r="BGK49" s="487"/>
      <c r="BGL49" s="487"/>
      <c r="BGM49" s="487"/>
      <c r="BGN49" s="487"/>
      <c r="BGO49" s="487"/>
      <c r="BGP49" s="487"/>
      <c r="BGQ49" s="487"/>
      <c r="BGR49" s="487"/>
      <c r="BGS49" s="487"/>
      <c r="BGT49" s="487"/>
      <c r="BGU49" s="487"/>
      <c r="BGV49" s="487"/>
      <c r="BGW49" s="487"/>
      <c r="BGX49" s="487"/>
      <c r="BGY49" s="487"/>
      <c r="BGZ49" s="487"/>
      <c r="BHA49" s="487"/>
      <c r="BHB49" s="487"/>
      <c r="BHC49" s="487"/>
      <c r="BHD49" s="487"/>
      <c r="BHE49" s="487"/>
      <c r="BHF49" s="487"/>
      <c r="BHG49" s="487"/>
      <c r="BHH49" s="487"/>
      <c r="BHI49" s="487"/>
      <c r="BHJ49" s="487"/>
      <c r="BHK49" s="487"/>
      <c r="BHL49" s="487"/>
      <c r="BHM49" s="487"/>
      <c r="BHN49" s="487"/>
      <c r="BHO49" s="487"/>
      <c r="BHP49" s="487"/>
      <c r="BHQ49" s="487"/>
      <c r="BHR49" s="487"/>
      <c r="BHS49" s="487"/>
      <c r="BHT49" s="487"/>
      <c r="BHU49" s="487"/>
      <c r="BHV49" s="487"/>
      <c r="BHW49" s="487"/>
      <c r="BHX49" s="487"/>
      <c r="BHY49" s="487"/>
      <c r="BHZ49" s="487"/>
      <c r="BIA49" s="487"/>
      <c r="BIB49" s="487"/>
      <c r="BIC49" s="487"/>
      <c r="BID49" s="487"/>
      <c r="BIE49" s="487"/>
      <c r="BIF49" s="487"/>
      <c r="BIG49" s="487"/>
      <c r="BIH49" s="487"/>
      <c r="BII49" s="487"/>
      <c r="BIJ49" s="487"/>
      <c r="BIK49" s="487"/>
      <c r="BIL49" s="487"/>
      <c r="BIM49" s="487"/>
      <c r="BIN49" s="487"/>
      <c r="BIO49" s="487"/>
      <c r="BIP49" s="487"/>
      <c r="BIQ49" s="487"/>
      <c r="BIR49" s="487"/>
      <c r="BIS49" s="487"/>
      <c r="BIT49" s="487"/>
      <c r="BIU49" s="487"/>
      <c r="BIV49" s="487"/>
      <c r="BIW49" s="487"/>
      <c r="BIX49" s="487"/>
      <c r="BIY49" s="487"/>
      <c r="BIZ49" s="487"/>
      <c r="BJA49" s="487"/>
      <c r="BJB49" s="487"/>
      <c r="BJC49" s="487"/>
      <c r="BJD49" s="487"/>
      <c r="BJE49" s="487"/>
      <c r="BJF49" s="487"/>
      <c r="BJG49" s="487"/>
      <c r="BJH49" s="487"/>
      <c r="BJI49" s="487"/>
      <c r="BJJ49" s="487"/>
      <c r="BJK49" s="487"/>
      <c r="BJL49" s="487"/>
      <c r="BJM49" s="487"/>
      <c r="BJN49" s="487"/>
      <c r="BJO49" s="487"/>
      <c r="BJP49" s="487"/>
      <c r="BJQ49" s="487"/>
      <c r="BJR49" s="487"/>
      <c r="BJS49" s="487"/>
      <c r="BJT49" s="487"/>
      <c r="BJU49" s="487"/>
      <c r="BJV49" s="487"/>
      <c r="BJW49" s="487"/>
      <c r="BJX49" s="487"/>
      <c r="BJY49" s="487"/>
      <c r="BJZ49" s="487"/>
      <c r="BKA49" s="487"/>
      <c r="BKB49" s="487"/>
      <c r="BKC49" s="487"/>
      <c r="BKD49" s="487"/>
      <c r="BKE49" s="487"/>
      <c r="BKF49" s="487"/>
      <c r="BKG49" s="487"/>
      <c r="BKH49" s="487"/>
      <c r="BKI49" s="487"/>
      <c r="BKJ49" s="487"/>
      <c r="BKK49" s="487"/>
      <c r="BKL49" s="487"/>
      <c r="BKM49" s="487"/>
      <c r="BKN49" s="487"/>
      <c r="BKO49" s="487"/>
      <c r="BKP49" s="487"/>
      <c r="BKQ49" s="487"/>
      <c r="BKR49" s="487"/>
      <c r="BKS49" s="487"/>
      <c r="BKT49" s="487"/>
      <c r="BKU49" s="487"/>
      <c r="BKV49" s="487"/>
      <c r="BKW49" s="487"/>
      <c r="BKX49" s="487"/>
      <c r="BKY49" s="487"/>
      <c r="BKZ49" s="487"/>
      <c r="BLA49" s="487"/>
      <c r="BLB49" s="487"/>
      <c r="BLC49" s="487"/>
      <c r="BLD49" s="487"/>
      <c r="BLE49" s="487"/>
      <c r="BLF49" s="487"/>
      <c r="BLG49" s="487"/>
      <c r="BLH49" s="487"/>
      <c r="BLI49" s="487"/>
      <c r="BLJ49" s="487"/>
      <c r="BLK49" s="487"/>
      <c r="BLL49" s="487"/>
      <c r="BLM49" s="487"/>
      <c r="BLN49" s="487"/>
      <c r="BLO49" s="487"/>
      <c r="BLP49" s="487"/>
      <c r="BLQ49" s="487"/>
      <c r="BLR49" s="487"/>
      <c r="BLS49" s="487"/>
      <c r="BLT49" s="487"/>
      <c r="BLU49" s="487"/>
      <c r="BLV49" s="487"/>
      <c r="BLW49" s="487"/>
      <c r="BLX49" s="487"/>
      <c r="BLY49" s="487"/>
      <c r="BLZ49" s="487"/>
      <c r="BMA49" s="487"/>
      <c r="BMB49" s="487"/>
      <c r="BMC49" s="487"/>
      <c r="BMD49" s="487"/>
      <c r="BME49" s="487"/>
      <c r="BMF49" s="487"/>
      <c r="BMG49" s="487"/>
      <c r="BMH49" s="487"/>
      <c r="BMI49" s="487"/>
      <c r="BMJ49" s="487"/>
      <c r="BMK49" s="487"/>
      <c r="BML49" s="487"/>
      <c r="BMM49" s="487"/>
      <c r="BMN49" s="487"/>
      <c r="BMO49" s="487"/>
      <c r="BMP49" s="487"/>
      <c r="BMQ49" s="487"/>
      <c r="BMR49" s="487"/>
      <c r="BMS49" s="487"/>
      <c r="BMT49" s="487"/>
      <c r="BMU49" s="487"/>
      <c r="BMV49" s="487"/>
      <c r="BMW49" s="487"/>
      <c r="BMX49" s="487"/>
      <c r="BMY49" s="487"/>
      <c r="BMZ49" s="487"/>
      <c r="BNA49" s="487"/>
      <c r="BNB49" s="487"/>
      <c r="BNC49" s="487"/>
      <c r="BND49" s="487"/>
      <c r="BNE49" s="487"/>
      <c r="BNF49" s="487"/>
      <c r="BNG49" s="487"/>
      <c r="BNH49" s="487"/>
      <c r="BNI49" s="487"/>
      <c r="BNJ49" s="487"/>
      <c r="BNK49" s="487"/>
      <c r="BNL49" s="487"/>
      <c r="BNM49" s="487"/>
      <c r="BNN49" s="487"/>
      <c r="BNO49" s="487"/>
      <c r="BNP49" s="487"/>
      <c r="BNQ49" s="487"/>
      <c r="BNR49" s="487"/>
      <c r="BNS49" s="487"/>
      <c r="BNT49" s="487"/>
      <c r="BNU49" s="487"/>
      <c r="BNV49" s="487"/>
      <c r="BNW49" s="487"/>
      <c r="BNX49" s="487"/>
      <c r="BNY49" s="487"/>
      <c r="BNZ49" s="487"/>
      <c r="BOA49" s="487"/>
      <c r="BOB49" s="487"/>
      <c r="BOC49" s="487"/>
      <c r="BOD49" s="487"/>
      <c r="BOE49" s="487"/>
      <c r="BOF49" s="487"/>
      <c r="BOG49" s="487"/>
      <c r="BOH49" s="487"/>
      <c r="BOI49" s="487"/>
      <c r="BOJ49" s="487"/>
      <c r="BOK49" s="487"/>
      <c r="BOL49" s="487"/>
      <c r="BOM49" s="487"/>
      <c r="BON49" s="487"/>
      <c r="BOO49" s="487"/>
      <c r="BOP49" s="487"/>
      <c r="BOQ49" s="487"/>
      <c r="BOR49" s="487"/>
      <c r="BOS49" s="487"/>
      <c r="BOT49" s="487"/>
      <c r="BOU49" s="487"/>
      <c r="BOV49" s="487"/>
      <c r="BOW49" s="487"/>
      <c r="BOX49" s="487"/>
      <c r="BOY49" s="487"/>
      <c r="BOZ49" s="487"/>
      <c r="BPA49" s="487"/>
      <c r="BPB49" s="487"/>
      <c r="BPC49" s="487"/>
      <c r="BPD49" s="487"/>
      <c r="BPE49" s="487"/>
      <c r="BPF49" s="487"/>
      <c r="BPG49" s="487"/>
      <c r="BPH49" s="487"/>
      <c r="BPI49" s="487"/>
      <c r="BPJ49" s="487"/>
      <c r="BPK49" s="487"/>
      <c r="BPL49" s="487"/>
      <c r="BPM49" s="487"/>
      <c r="BPN49" s="487"/>
      <c r="BPO49" s="487"/>
      <c r="BPP49" s="487"/>
      <c r="BPQ49" s="487"/>
      <c r="BPR49" s="487"/>
      <c r="BPS49" s="487"/>
      <c r="BPT49" s="487"/>
      <c r="BPU49" s="487"/>
      <c r="BPV49" s="487"/>
      <c r="BPW49" s="487"/>
      <c r="BPX49" s="487"/>
      <c r="BPY49" s="487"/>
      <c r="BPZ49" s="487"/>
      <c r="BQA49" s="487"/>
      <c r="BQB49" s="487"/>
      <c r="BQC49" s="487"/>
      <c r="BQD49" s="487"/>
      <c r="BQE49" s="487"/>
      <c r="BQF49" s="487"/>
      <c r="BQG49" s="487"/>
      <c r="BQH49" s="487"/>
      <c r="BQI49" s="487"/>
      <c r="BQJ49" s="487"/>
      <c r="BQK49" s="487"/>
      <c r="BQL49" s="487"/>
      <c r="BQM49" s="487"/>
      <c r="BQN49" s="487"/>
      <c r="BQO49" s="487"/>
      <c r="BQP49" s="487"/>
      <c r="BQQ49" s="487"/>
      <c r="BQR49" s="487"/>
      <c r="BQS49" s="487"/>
      <c r="BQT49" s="487"/>
      <c r="BQU49" s="487"/>
      <c r="BQV49" s="487"/>
      <c r="BQW49" s="487"/>
      <c r="BQX49" s="487"/>
      <c r="BQY49" s="487"/>
      <c r="BQZ49" s="487"/>
      <c r="BRA49" s="487"/>
      <c r="BRB49" s="487"/>
      <c r="BRC49" s="487"/>
      <c r="BRD49" s="487"/>
      <c r="BRE49" s="487"/>
      <c r="BRF49" s="487"/>
      <c r="BRG49" s="487"/>
      <c r="BRH49" s="487"/>
      <c r="BRI49" s="487"/>
      <c r="BRJ49" s="487"/>
      <c r="BRK49" s="487"/>
      <c r="BRL49" s="487"/>
      <c r="BRM49" s="487"/>
      <c r="BRN49" s="487"/>
      <c r="BRO49" s="487"/>
      <c r="BRP49" s="487"/>
      <c r="BRQ49" s="487"/>
      <c r="BRR49" s="487"/>
      <c r="BRS49" s="487"/>
      <c r="BRT49" s="487"/>
      <c r="BRU49" s="487"/>
      <c r="BRV49" s="487"/>
      <c r="BRW49" s="487"/>
      <c r="BRX49" s="487"/>
      <c r="BRY49" s="487"/>
      <c r="BRZ49" s="487"/>
      <c r="BSA49" s="487"/>
      <c r="BSB49" s="487"/>
      <c r="BSC49" s="487"/>
      <c r="BSD49" s="487"/>
      <c r="BSE49" s="487"/>
      <c r="BSF49" s="487"/>
      <c r="BSG49" s="487"/>
      <c r="BSH49" s="487"/>
      <c r="BSI49" s="487"/>
      <c r="BSJ49" s="487"/>
      <c r="BSK49" s="487"/>
      <c r="BSL49" s="487"/>
      <c r="BSM49" s="487"/>
      <c r="BSN49" s="487"/>
      <c r="BSO49" s="487"/>
      <c r="BSP49" s="487"/>
      <c r="BSQ49" s="487"/>
      <c r="BSR49" s="487"/>
      <c r="BSS49" s="487"/>
      <c r="BST49" s="487"/>
      <c r="BSU49" s="487"/>
      <c r="BSV49" s="487"/>
      <c r="BSW49" s="487"/>
      <c r="BSX49" s="487"/>
      <c r="BSY49" s="487"/>
      <c r="BSZ49" s="487"/>
      <c r="BTA49" s="487"/>
      <c r="BTB49" s="487"/>
      <c r="BTC49" s="487"/>
      <c r="BTD49" s="487"/>
      <c r="BTE49" s="487"/>
      <c r="BTF49" s="487"/>
      <c r="BTG49" s="487"/>
      <c r="BTH49" s="487"/>
      <c r="BTI49" s="487"/>
      <c r="BTJ49" s="487"/>
      <c r="BTK49" s="487"/>
      <c r="BTL49" s="487"/>
      <c r="BTM49" s="487"/>
      <c r="BTN49" s="487"/>
      <c r="BTO49" s="487"/>
      <c r="BTP49" s="487"/>
      <c r="BTQ49" s="487"/>
      <c r="BTR49" s="487"/>
      <c r="BTS49" s="487"/>
      <c r="BTT49" s="487"/>
      <c r="BTU49" s="487"/>
      <c r="BTV49" s="487"/>
      <c r="BTW49" s="487"/>
      <c r="BTX49" s="487"/>
      <c r="BTY49" s="487"/>
      <c r="BTZ49" s="487"/>
      <c r="BUA49" s="487"/>
      <c r="BUB49" s="487"/>
      <c r="BUC49" s="487"/>
      <c r="BUD49" s="487"/>
      <c r="BUE49" s="487"/>
      <c r="BUF49" s="487"/>
      <c r="BUG49" s="487"/>
      <c r="BUH49" s="487"/>
      <c r="BUI49" s="487"/>
      <c r="BUJ49" s="487"/>
      <c r="BUK49" s="487"/>
      <c r="BUL49" s="487"/>
      <c r="BUM49" s="487"/>
      <c r="BUN49" s="487"/>
      <c r="BUO49" s="487"/>
      <c r="BUP49" s="487"/>
      <c r="BUQ49" s="487"/>
      <c r="BUR49" s="487"/>
      <c r="BUS49" s="487"/>
      <c r="BUT49" s="487"/>
      <c r="BUU49" s="487"/>
      <c r="BUV49" s="487"/>
      <c r="BUW49" s="487"/>
      <c r="BUX49" s="487"/>
      <c r="BUY49" s="487"/>
      <c r="BUZ49" s="487"/>
      <c r="BVA49" s="487"/>
      <c r="BVB49" s="487"/>
      <c r="BVC49" s="487"/>
      <c r="BVD49" s="487"/>
      <c r="BVE49" s="487"/>
      <c r="BVF49" s="487"/>
      <c r="BVG49" s="487"/>
      <c r="BVH49" s="487"/>
      <c r="BVI49" s="487"/>
      <c r="BVJ49" s="487"/>
      <c r="BVK49" s="487"/>
      <c r="BVL49" s="487"/>
      <c r="BVM49" s="487"/>
      <c r="BVN49" s="487"/>
      <c r="BVO49" s="487"/>
      <c r="BVP49" s="487"/>
      <c r="BVQ49" s="487"/>
      <c r="BVR49" s="487"/>
      <c r="BVS49" s="487"/>
      <c r="BVT49" s="487"/>
      <c r="BVU49" s="487"/>
      <c r="BVV49" s="487"/>
      <c r="BVW49" s="487"/>
      <c r="BVX49" s="487"/>
      <c r="BVY49" s="487"/>
      <c r="BVZ49" s="487"/>
      <c r="BWA49" s="487"/>
      <c r="BWB49" s="487"/>
      <c r="BWC49" s="487"/>
      <c r="BWD49" s="487"/>
      <c r="BWE49" s="487"/>
      <c r="BWF49" s="487"/>
      <c r="BWG49" s="487"/>
      <c r="BWH49" s="487"/>
      <c r="BWI49" s="487"/>
      <c r="BWJ49" s="487"/>
      <c r="BWK49" s="487"/>
      <c r="BWL49" s="487"/>
      <c r="BWM49" s="487"/>
      <c r="BWN49" s="487"/>
      <c r="BWO49" s="487"/>
      <c r="BWP49" s="487"/>
      <c r="BWQ49" s="487"/>
      <c r="BWR49" s="487"/>
      <c r="BWS49" s="487"/>
      <c r="BWT49" s="487"/>
      <c r="BWU49" s="487"/>
      <c r="BWV49" s="487"/>
      <c r="BWW49" s="487"/>
      <c r="BWX49" s="487"/>
      <c r="BWY49" s="487"/>
      <c r="BWZ49" s="487"/>
      <c r="BXA49" s="487"/>
      <c r="BXB49" s="487"/>
      <c r="BXC49" s="487"/>
      <c r="BXD49" s="487"/>
      <c r="BXE49" s="487"/>
      <c r="BXF49" s="487"/>
      <c r="BXG49" s="487"/>
      <c r="BXH49" s="487"/>
      <c r="BXI49" s="487"/>
      <c r="BXJ49" s="487"/>
      <c r="BXK49" s="487"/>
      <c r="BXL49" s="487"/>
      <c r="BXM49" s="487"/>
      <c r="BXN49" s="487"/>
      <c r="BXO49" s="487"/>
      <c r="BXP49" s="487"/>
      <c r="BXQ49" s="487"/>
      <c r="BXR49" s="487"/>
      <c r="BXS49" s="487"/>
      <c r="BXT49" s="487"/>
      <c r="BXU49" s="487"/>
      <c r="BXV49" s="487"/>
      <c r="BXW49" s="487"/>
      <c r="BXX49" s="487"/>
      <c r="BXY49" s="487"/>
      <c r="BXZ49" s="487"/>
      <c r="BYA49" s="487"/>
      <c r="BYB49" s="487"/>
      <c r="BYC49" s="487"/>
      <c r="BYD49" s="487"/>
      <c r="BYE49" s="487"/>
      <c r="BYF49" s="487"/>
      <c r="BYG49" s="487"/>
      <c r="BYH49" s="487"/>
      <c r="BYI49" s="487"/>
      <c r="BYJ49" s="487"/>
      <c r="BYK49" s="487"/>
      <c r="BYL49" s="487"/>
      <c r="BYM49" s="487"/>
      <c r="BYN49" s="487"/>
      <c r="BYO49" s="487"/>
      <c r="BYP49" s="487"/>
      <c r="BYQ49" s="487"/>
      <c r="BYR49" s="487"/>
      <c r="BYS49" s="487"/>
      <c r="BYT49" s="487"/>
      <c r="BYU49" s="487"/>
      <c r="BYV49" s="487"/>
      <c r="BYW49" s="487"/>
      <c r="BYX49" s="487"/>
      <c r="BYY49" s="487"/>
      <c r="BYZ49" s="487"/>
      <c r="BZA49" s="487"/>
      <c r="BZB49" s="487"/>
      <c r="BZC49" s="487"/>
      <c r="BZD49" s="487"/>
      <c r="BZE49" s="487"/>
      <c r="BZF49" s="487"/>
      <c r="BZG49" s="487"/>
      <c r="BZH49" s="487"/>
      <c r="BZI49" s="487"/>
      <c r="BZJ49" s="487"/>
      <c r="BZK49" s="487"/>
      <c r="BZL49" s="487"/>
      <c r="BZM49" s="487"/>
      <c r="BZN49" s="487"/>
      <c r="BZO49" s="487"/>
      <c r="BZP49" s="487"/>
      <c r="BZQ49" s="487"/>
      <c r="BZR49" s="487"/>
      <c r="BZS49" s="487"/>
      <c r="BZT49" s="487"/>
      <c r="BZU49" s="487"/>
      <c r="BZV49" s="487"/>
      <c r="BZW49" s="487"/>
      <c r="BZX49" s="487"/>
      <c r="BZY49" s="487"/>
      <c r="BZZ49" s="487"/>
      <c r="CAA49" s="487"/>
      <c r="CAB49" s="487"/>
      <c r="CAC49" s="487"/>
      <c r="CAD49" s="487"/>
      <c r="CAE49" s="487"/>
      <c r="CAF49" s="487"/>
      <c r="CAG49" s="487"/>
      <c r="CAH49" s="487"/>
      <c r="CAI49" s="487"/>
      <c r="CAJ49" s="487"/>
      <c r="CAK49" s="487"/>
      <c r="CAL49" s="487"/>
      <c r="CAM49" s="487"/>
      <c r="CAN49" s="487"/>
      <c r="CAO49" s="487"/>
      <c r="CAP49" s="487"/>
      <c r="CAQ49" s="487"/>
      <c r="CAR49" s="487"/>
      <c r="CAS49" s="487"/>
      <c r="CAT49" s="487"/>
      <c r="CAU49" s="487"/>
      <c r="CAV49" s="487"/>
      <c r="CAW49" s="487"/>
      <c r="CAX49" s="487"/>
      <c r="CAY49" s="487"/>
      <c r="CAZ49" s="487"/>
      <c r="CBA49" s="487"/>
      <c r="CBB49" s="487"/>
      <c r="CBC49" s="487"/>
      <c r="CBD49" s="487"/>
      <c r="CBE49" s="487"/>
      <c r="CBF49" s="487"/>
      <c r="CBG49" s="487"/>
      <c r="CBH49" s="487"/>
      <c r="CBI49" s="487"/>
      <c r="CBJ49" s="487"/>
      <c r="CBK49" s="487"/>
      <c r="CBL49" s="487"/>
      <c r="CBM49" s="487"/>
      <c r="CBN49" s="487"/>
      <c r="CBO49" s="487"/>
      <c r="CBP49" s="487"/>
      <c r="CBQ49" s="487"/>
      <c r="CBR49" s="487"/>
      <c r="CBS49" s="487"/>
      <c r="CBT49" s="487"/>
      <c r="CBU49" s="487"/>
      <c r="CBV49" s="487"/>
      <c r="CBW49" s="487"/>
      <c r="CBX49" s="487"/>
      <c r="CBY49" s="487"/>
      <c r="CBZ49" s="487"/>
      <c r="CCA49" s="487"/>
      <c r="CCB49" s="487"/>
      <c r="CCC49" s="487"/>
      <c r="CCD49" s="487"/>
      <c r="CCE49" s="487"/>
      <c r="CCF49" s="487"/>
      <c r="CCG49" s="487"/>
      <c r="CCH49" s="487"/>
      <c r="CCI49" s="487"/>
      <c r="CCJ49" s="487"/>
      <c r="CCK49" s="487"/>
      <c r="CCL49" s="487"/>
      <c r="CCM49" s="487"/>
      <c r="CCN49" s="487"/>
      <c r="CCO49" s="487"/>
      <c r="CCP49" s="487"/>
      <c r="CCQ49" s="487"/>
      <c r="CCR49" s="487"/>
      <c r="CCS49" s="487"/>
      <c r="CCT49" s="487"/>
      <c r="CCU49" s="487"/>
      <c r="CCV49" s="487"/>
      <c r="CCW49" s="487"/>
      <c r="CCX49" s="487"/>
      <c r="CCY49" s="487"/>
      <c r="CCZ49" s="487"/>
      <c r="CDA49" s="487"/>
      <c r="CDB49" s="487"/>
      <c r="CDC49" s="487"/>
      <c r="CDD49" s="487"/>
      <c r="CDE49" s="487"/>
      <c r="CDF49" s="487"/>
      <c r="CDG49" s="487"/>
      <c r="CDH49" s="487"/>
      <c r="CDI49" s="487"/>
      <c r="CDJ49" s="487"/>
      <c r="CDK49" s="487"/>
      <c r="CDL49" s="487"/>
      <c r="CDM49" s="487"/>
      <c r="CDN49" s="487"/>
      <c r="CDO49" s="487"/>
      <c r="CDP49" s="487"/>
      <c r="CDQ49" s="487"/>
      <c r="CDR49" s="487"/>
      <c r="CDS49" s="487"/>
      <c r="CDT49" s="487"/>
      <c r="CDU49" s="487"/>
      <c r="CDV49" s="487"/>
      <c r="CDW49" s="487"/>
      <c r="CDX49" s="487"/>
      <c r="CDY49" s="487"/>
      <c r="CDZ49" s="487"/>
      <c r="CEA49" s="487"/>
      <c r="CEB49" s="487"/>
      <c r="CEC49" s="487"/>
      <c r="CED49" s="487"/>
      <c r="CEE49" s="487"/>
      <c r="CEF49" s="487"/>
      <c r="CEG49" s="487"/>
      <c r="CEH49" s="487"/>
      <c r="CEI49" s="487"/>
      <c r="CEJ49" s="487"/>
      <c r="CEK49" s="487"/>
      <c r="CEL49" s="487"/>
      <c r="CEM49" s="487"/>
      <c r="CEN49" s="487"/>
      <c r="CEO49" s="487"/>
      <c r="CEP49" s="487"/>
      <c r="CEQ49" s="487"/>
      <c r="CER49" s="487"/>
      <c r="CES49" s="487"/>
      <c r="CET49" s="487"/>
      <c r="CEU49" s="487"/>
      <c r="CEV49" s="487"/>
      <c r="CEW49" s="487"/>
      <c r="CEX49" s="487"/>
      <c r="CEY49" s="487"/>
      <c r="CEZ49" s="487"/>
      <c r="CFA49" s="487"/>
      <c r="CFB49" s="487"/>
      <c r="CFC49" s="487"/>
      <c r="CFD49" s="487"/>
      <c r="CFE49" s="487"/>
      <c r="CFF49" s="487"/>
      <c r="CFG49" s="487"/>
      <c r="CFH49" s="487"/>
      <c r="CFI49" s="487"/>
      <c r="CFJ49" s="487"/>
      <c r="CFK49" s="487"/>
      <c r="CFL49" s="487"/>
      <c r="CFM49" s="487"/>
      <c r="CFN49" s="487"/>
      <c r="CFO49" s="487"/>
      <c r="CFP49" s="487"/>
      <c r="CFQ49" s="487"/>
      <c r="CFR49" s="487"/>
      <c r="CFS49" s="487"/>
      <c r="CFT49" s="487"/>
      <c r="CFU49" s="487"/>
      <c r="CFV49" s="487"/>
      <c r="CFW49" s="487"/>
      <c r="CFX49" s="487"/>
      <c r="CFY49" s="487"/>
      <c r="CFZ49" s="487"/>
      <c r="CGA49" s="487"/>
      <c r="CGB49" s="487"/>
      <c r="CGC49" s="487"/>
      <c r="CGD49" s="487"/>
      <c r="CGE49" s="487"/>
      <c r="CGF49" s="487"/>
      <c r="CGG49" s="487"/>
      <c r="CGH49" s="487"/>
      <c r="CGI49" s="487"/>
      <c r="CGJ49" s="487"/>
      <c r="CGK49" s="487"/>
      <c r="CGL49" s="487"/>
      <c r="CGM49" s="487"/>
      <c r="CGN49" s="487"/>
      <c r="CGO49" s="487"/>
      <c r="CGP49" s="487"/>
      <c r="CGQ49" s="487"/>
      <c r="CGR49" s="487"/>
      <c r="CGS49" s="487"/>
      <c r="CGT49" s="487"/>
      <c r="CGU49" s="487"/>
      <c r="CGV49" s="487"/>
      <c r="CGW49" s="487"/>
      <c r="CGX49" s="487"/>
      <c r="CGY49" s="487"/>
      <c r="CGZ49" s="487"/>
      <c r="CHA49" s="487"/>
      <c r="CHB49" s="487"/>
      <c r="CHC49" s="487"/>
      <c r="CHD49" s="487"/>
      <c r="CHE49" s="487"/>
      <c r="CHF49" s="487"/>
      <c r="CHG49" s="487"/>
      <c r="CHH49" s="487"/>
      <c r="CHI49" s="487"/>
      <c r="CHJ49" s="487"/>
      <c r="CHK49" s="487"/>
      <c r="CHL49" s="487"/>
      <c r="CHM49" s="487"/>
      <c r="CHN49" s="487"/>
      <c r="CHO49" s="487"/>
      <c r="CHP49" s="487"/>
      <c r="CHQ49" s="487"/>
      <c r="CHR49" s="487"/>
      <c r="CHS49" s="487"/>
      <c r="CHT49" s="487"/>
      <c r="CHU49" s="487"/>
      <c r="CHV49" s="487"/>
      <c r="CHW49" s="487"/>
      <c r="CHX49" s="487"/>
      <c r="CHY49" s="487"/>
      <c r="CHZ49" s="487"/>
      <c r="CIA49" s="487"/>
      <c r="CIB49" s="487"/>
      <c r="CIC49" s="487"/>
      <c r="CID49" s="487"/>
      <c r="CIE49" s="487"/>
      <c r="CIF49" s="487"/>
      <c r="CIG49" s="487"/>
      <c r="CIH49" s="487"/>
      <c r="CII49" s="487"/>
      <c r="CIJ49" s="487"/>
      <c r="CIK49" s="487"/>
      <c r="CIL49" s="487"/>
      <c r="CIM49" s="487"/>
      <c r="CIN49" s="487"/>
      <c r="CIO49" s="487"/>
      <c r="CIP49" s="487"/>
      <c r="CIQ49" s="487"/>
      <c r="CIR49" s="487"/>
      <c r="CIS49" s="487"/>
      <c r="CIT49" s="487"/>
      <c r="CIU49" s="487"/>
      <c r="CIV49" s="487"/>
      <c r="CIW49" s="487"/>
      <c r="CIX49" s="487"/>
      <c r="CIY49" s="487"/>
      <c r="CIZ49" s="487"/>
      <c r="CJA49" s="487"/>
      <c r="CJB49" s="487"/>
      <c r="CJC49" s="487"/>
      <c r="CJD49" s="487"/>
      <c r="CJE49" s="487"/>
      <c r="CJF49" s="487"/>
      <c r="CJG49" s="487"/>
      <c r="CJH49" s="487"/>
      <c r="CJI49" s="487"/>
      <c r="CJJ49" s="487"/>
      <c r="CJK49" s="487"/>
      <c r="CJL49" s="487"/>
      <c r="CJM49" s="487"/>
      <c r="CJN49" s="487"/>
      <c r="CJO49" s="487"/>
      <c r="CJP49" s="487"/>
      <c r="CJQ49" s="487"/>
      <c r="CJR49" s="487"/>
      <c r="CJS49" s="487"/>
      <c r="CJT49" s="487"/>
      <c r="CJU49" s="487"/>
      <c r="CJV49" s="487"/>
      <c r="CJW49" s="487"/>
      <c r="CJX49" s="487"/>
      <c r="CJY49" s="487"/>
      <c r="CJZ49" s="487"/>
      <c r="CKA49" s="487"/>
      <c r="CKB49" s="487"/>
      <c r="CKC49" s="487"/>
      <c r="CKD49" s="487"/>
      <c r="CKE49" s="487"/>
      <c r="CKF49" s="487"/>
      <c r="CKG49" s="487"/>
      <c r="CKH49" s="487"/>
      <c r="CKI49" s="487"/>
      <c r="CKJ49" s="487"/>
      <c r="CKK49" s="487"/>
      <c r="CKL49" s="487"/>
      <c r="CKM49" s="487"/>
      <c r="CKN49" s="487"/>
      <c r="CKO49" s="487"/>
      <c r="CKP49" s="487"/>
      <c r="CKQ49" s="487"/>
      <c r="CKR49" s="487"/>
      <c r="CKS49" s="487"/>
      <c r="CKT49" s="487"/>
      <c r="CKU49" s="487"/>
      <c r="CKV49" s="487"/>
      <c r="CKW49" s="487"/>
      <c r="CKX49" s="487"/>
      <c r="CKY49" s="487"/>
      <c r="CKZ49" s="487"/>
      <c r="CLA49" s="487"/>
      <c r="CLB49" s="487"/>
      <c r="CLC49" s="487"/>
      <c r="CLD49" s="487"/>
      <c r="CLE49" s="487"/>
      <c r="CLF49" s="487"/>
      <c r="CLG49" s="487"/>
      <c r="CLH49" s="487"/>
      <c r="CLI49" s="487"/>
      <c r="CLJ49" s="487"/>
      <c r="CLK49" s="487"/>
      <c r="CLL49" s="487"/>
      <c r="CLM49" s="487"/>
      <c r="CLN49" s="487"/>
      <c r="CLO49" s="487"/>
      <c r="CLP49" s="487"/>
      <c r="CLQ49" s="487"/>
      <c r="CLR49" s="487"/>
      <c r="CLS49" s="487"/>
      <c r="CLT49" s="487"/>
      <c r="CLU49" s="487"/>
      <c r="CLV49" s="487"/>
      <c r="CLW49" s="487"/>
      <c r="CLX49" s="487"/>
      <c r="CLY49" s="487"/>
      <c r="CLZ49" s="487"/>
      <c r="CMA49" s="487"/>
      <c r="CMB49" s="487"/>
      <c r="CMC49" s="487"/>
      <c r="CMD49" s="487"/>
      <c r="CME49" s="487"/>
      <c r="CMF49" s="487"/>
      <c r="CMG49" s="487"/>
      <c r="CMH49" s="487"/>
      <c r="CMI49" s="487"/>
      <c r="CMJ49" s="487"/>
      <c r="CMK49" s="487"/>
      <c r="CML49" s="487"/>
      <c r="CMM49" s="487"/>
      <c r="CMN49" s="487"/>
      <c r="CMO49" s="487"/>
      <c r="CMP49" s="487"/>
      <c r="CMQ49" s="487"/>
      <c r="CMR49" s="487"/>
      <c r="CMS49" s="487"/>
      <c r="CMT49" s="487"/>
      <c r="CMU49" s="487"/>
      <c r="CMV49" s="487"/>
      <c r="CMW49" s="487"/>
      <c r="CMX49" s="487"/>
      <c r="CMY49" s="487"/>
      <c r="CMZ49" s="487"/>
      <c r="CNA49" s="487"/>
      <c r="CNB49" s="487"/>
      <c r="CNC49" s="487"/>
      <c r="CND49" s="487"/>
      <c r="CNE49" s="487"/>
      <c r="CNF49" s="487"/>
      <c r="CNG49" s="487"/>
      <c r="CNH49" s="487"/>
      <c r="CNI49" s="487"/>
      <c r="CNJ49" s="487"/>
      <c r="CNK49" s="487"/>
      <c r="CNL49" s="487"/>
      <c r="CNM49" s="487"/>
      <c r="CNN49" s="487"/>
      <c r="CNO49" s="487"/>
      <c r="CNP49" s="487"/>
      <c r="CNQ49" s="487"/>
      <c r="CNR49" s="487"/>
      <c r="CNS49" s="487"/>
      <c r="CNT49" s="487"/>
      <c r="CNU49" s="487"/>
      <c r="CNV49" s="487"/>
      <c r="CNW49" s="487"/>
      <c r="CNX49" s="487"/>
      <c r="CNY49" s="487"/>
      <c r="CNZ49" s="487"/>
      <c r="COA49" s="487"/>
      <c r="COB49" s="487"/>
      <c r="COC49" s="487"/>
      <c r="COD49" s="487"/>
      <c r="COE49" s="487"/>
      <c r="COF49" s="487"/>
      <c r="COG49" s="487"/>
      <c r="COH49" s="487"/>
      <c r="COI49" s="487"/>
      <c r="COJ49" s="487"/>
      <c r="COK49" s="487"/>
      <c r="COL49" s="487"/>
      <c r="COM49" s="487"/>
      <c r="CON49" s="487"/>
      <c r="COO49" s="487"/>
      <c r="COP49" s="487"/>
      <c r="COQ49" s="487"/>
      <c r="COR49" s="487"/>
      <c r="COS49" s="487"/>
      <c r="COT49" s="487"/>
      <c r="COU49" s="487"/>
      <c r="COV49" s="487"/>
      <c r="COW49" s="487"/>
      <c r="COX49" s="487"/>
      <c r="COY49" s="487"/>
      <c r="COZ49" s="487"/>
      <c r="CPA49" s="487"/>
      <c r="CPB49" s="487"/>
      <c r="CPC49" s="487"/>
      <c r="CPD49" s="487"/>
      <c r="CPE49" s="487"/>
      <c r="CPF49" s="487"/>
      <c r="CPG49" s="487"/>
      <c r="CPH49" s="487"/>
      <c r="CPI49" s="487"/>
      <c r="CPJ49" s="487"/>
      <c r="CPK49" s="487"/>
      <c r="CPL49" s="487"/>
      <c r="CPM49" s="487"/>
      <c r="CPN49" s="487"/>
      <c r="CPO49" s="487"/>
      <c r="CPP49" s="487"/>
      <c r="CPQ49" s="487"/>
      <c r="CPR49" s="487"/>
      <c r="CPS49" s="487"/>
      <c r="CPT49" s="487"/>
      <c r="CPU49" s="487"/>
      <c r="CPV49" s="487"/>
      <c r="CPW49" s="487"/>
      <c r="CPX49" s="487"/>
      <c r="CPY49" s="487"/>
      <c r="CPZ49" s="487"/>
      <c r="CQA49" s="487"/>
      <c r="CQB49" s="487"/>
      <c r="CQC49" s="487"/>
      <c r="CQD49" s="487"/>
      <c r="CQE49" s="487"/>
      <c r="CQF49" s="487"/>
      <c r="CQG49" s="487"/>
      <c r="CQH49" s="487"/>
      <c r="CQI49" s="487"/>
      <c r="CQJ49" s="487"/>
      <c r="CQK49" s="487"/>
      <c r="CQL49" s="487"/>
      <c r="CQM49" s="487"/>
      <c r="CQN49" s="487"/>
      <c r="CQO49" s="487"/>
      <c r="CQP49" s="487"/>
      <c r="CQQ49" s="487"/>
      <c r="CQR49" s="487"/>
      <c r="CQS49" s="487"/>
      <c r="CQT49" s="487"/>
      <c r="CQU49" s="487"/>
      <c r="CQV49" s="487"/>
      <c r="CQW49" s="487"/>
      <c r="CQX49" s="487"/>
      <c r="CQY49" s="487"/>
      <c r="CQZ49" s="487"/>
      <c r="CRA49" s="487"/>
      <c r="CRB49" s="487"/>
      <c r="CRC49" s="487"/>
      <c r="CRD49" s="487"/>
      <c r="CRE49" s="487"/>
      <c r="CRF49" s="487"/>
      <c r="CRG49" s="487"/>
      <c r="CRH49" s="487"/>
      <c r="CRI49" s="487"/>
      <c r="CRJ49" s="487"/>
      <c r="CRK49" s="487"/>
      <c r="CRL49" s="487"/>
      <c r="CRM49" s="487"/>
      <c r="CRN49" s="487"/>
      <c r="CRO49" s="487"/>
      <c r="CRP49" s="487"/>
      <c r="CRQ49" s="487"/>
      <c r="CRR49" s="487"/>
      <c r="CRS49" s="487"/>
      <c r="CRT49" s="487"/>
      <c r="CRU49" s="487"/>
      <c r="CRV49" s="487"/>
      <c r="CRW49" s="487"/>
      <c r="CRX49" s="487"/>
      <c r="CRY49" s="487"/>
      <c r="CRZ49" s="487"/>
      <c r="CSA49" s="487"/>
      <c r="CSB49" s="487"/>
      <c r="CSC49" s="487"/>
      <c r="CSD49" s="487"/>
      <c r="CSE49" s="487"/>
      <c r="CSF49" s="487"/>
      <c r="CSG49" s="487"/>
      <c r="CSH49" s="487"/>
      <c r="CSI49" s="487"/>
      <c r="CSJ49" s="487"/>
      <c r="CSK49" s="487"/>
      <c r="CSL49" s="487"/>
      <c r="CSM49" s="487"/>
      <c r="CSN49" s="487"/>
      <c r="CSO49" s="487"/>
      <c r="CSP49" s="487"/>
      <c r="CSQ49" s="487"/>
      <c r="CSR49" s="487"/>
      <c r="CSS49" s="487"/>
      <c r="CST49" s="487"/>
      <c r="CSU49" s="487"/>
      <c r="CSV49" s="487"/>
      <c r="CSW49" s="487"/>
      <c r="CSX49" s="487"/>
      <c r="CSY49" s="487"/>
      <c r="CSZ49" s="487"/>
      <c r="CTA49" s="487"/>
      <c r="CTB49" s="487"/>
      <c r="CTC49" s="487"/>
      <c r="CTD49" s="487"/>
      <c r="CTE49" s="487"/>
      <c r="CTF49" s="487"/>
      <c r="CTG49" s="487"/>
      <c r="CTH49" s="487"/>
      <c r="CTI49" s="487"/>
      <c r="CTJ49" s="487"/>
      <c r="CTK49" s="487"/>
      <c r="CTL49" s="487"/>
      <c r="CTM49" s="487"/>
      <c r="CTN49" s="487"/>
      <c r="CTO49" s="487"/>
      <c r="CTP49" s="487"/>
      <c r="CTQ49" s="487"/>
      <c r="CTR49" s="487"/>
      <c r="CTS49" s="487"/>
      <c r="CTT49" s="487"/>
      <c r="CTU49" s="487"/>
      <c r="CTV49" s="487"/>
      <c r="CTW49" s="487"/>
      <c r="CTX49" s="487"/>
      <c r="CTY49" s="487"/>
      <c r="CTZ49" s="487"/>
      <c r="CUA49" s="487"/>
      <c r="CUB49" s="487"/>
      <c r="CUC49" s="487"/>
      <c r="CUD49" s="487"/>
      <c r="CUE49" s="487"/>
      <c r="CUF49" s="487"/>
      <c r="CUG49" s="487"/>
      <c r="CUH49" s="487"/>
      <c r="CUI49" s="487"/>
      <c r="CUJ49" s="487"/>
      <c r="CUK49" s="487"/>
      <c r="CUL49" s="487"/>
      <c r="CUM49" s="487"/>
      <c r="CUN49" s="487"/>
      <c r="CUO49" s="487"/>
      <c r="CUP49" s="487"/>
      <c r="CUQ49" s="487"/>
      <c r="CUR49" s="487"/>
      <c r="CUS49" s="487"/>
      <c r="CUT49" s="487"/>
      <c r="CUU49" s="487"/>
      <c r="CUV49" s="487"/>
      <c r="CUW49" s="487"/>
      <c r="CUX49" s="487"/>
      <c r="CUY49" s="487"/>
      <c r="CUZ49" s="487"/>
      <c r="CVA49" s="487"/>
      <c r="CVB49" s="487"/>
      <c r="CVC49" s="487"/>
      <c r="CVD49" s="487"/>
      <c r="CVE49" s="487"/>
      <c r="CVF49" s="487"/>
      <c r="CVG49" s="487"/>
      <c r="CVH49" s="487"/>
      <c r="CVI49" s="487"/>
      <c r="CVJ49" s="487"/>
      <c r="CVK49" s="487"/>
      <c r="CVL49" s="487"/>
      <c r="CVM49" s="487"/>
      <c r="CVN49" s="487"/>
      <c r="CVO49" s="487"/>
      <c r="CVP49" s="487"/>
      <c r="CVQ49" s="487"/>
      <c r="CVR49" s="487"/>
      <c r="CVS49" s="487"/>
      <c r="CVT49" s="487"/>
      <c r="CVU49" s="487"/>
      <c r="CVV49" s="487"/>
      <c r="CVW49" s="487"/>
      <c r="CVX49" s="487"/>
      <c r="CVY49" s="487"/>
      <c r="CVZ49" s="487"/>
      <c r="CWA49" s="487"/>
      <c r="CWB49" s="487"/>
      <c r="CWC49" s="487"/>
      <c r="CWD49" s="487"/>
      <c r="CWE49" s="487"/>
      <c r="CWF49" s="487"/>
      <c r="CWG49" s="487"/>
      <c r="CWH49" s="487"/>
      <c r="CWI49" s="487"/>
      <c r="CWJ49" s="487"/>
      <c r="CWK49" s="487"/>
      <c r="CWL49" s="487"/>
      <c r="CWM49" s="487"/>
      <c r="CWN49" s="487"/>
      <c r="CWO49" s="487"/>
      <c r="CWP49" s="487"/>
      <c r="CWQ49" s="487"/>
      <c r="CWR49" s="487"/>
      <c r="CWS49" s="487"/>
      <c r="CWT49" s="487"/>
      <c r="CWU49" s="487"/>
      <c r="CWV49" s="487"/>
      <c r="CWW49" s="487"/>
      <c r="CWX49" s="487"/>
      <c r="CWY49" s="487"/>
      <c r="CWZ49" s="487"/>
      <c r="CXA49" s="487"/>
      <c r="CXB49" s="487"/>
      <c r="CXC49" s="487"/>
      <c r="CXD49" s="487"/>
      <c r="CXE49" s="487"/>
      <c r="CXF49" s="487"/>
      <c r="CXG49" s="487"/>
      <c r="CXH49" s="487"/>
      <c r="CXI49" s="487"/>
      <c r="CXJ49" s="487"/>
      <c r="CXK49" s="487"/>
      <c r="CXL49" s="487"/>
      <c r="CXM49" s="487"/>
      <c r="CXN49" s="487"/>
      <c r="CXO49" s="487"/>
      <c r="CXP49" s="487"/>
      <c r="CXQ49" s="487"/>
      <c r="CXR49" s="487"/>
      <c r="CXS49" s="487"/>
      <c r="CXT49" s="487"/>
      <c r="CXU49" s="487"/>
      <c r="CXV49" s="487"/>
      <c r="CXW49" s="487"/>
      <c r="CXX49" s="487"/>
      <c r="CXY49" s="487"/>
      <c r="CXZ49" s="487"/>
      <c r="CYA49" s="487"/>
      <c r="CYB49" s="487"/>
      <c r="CYC49" s="487"/>
      <c r="CYD49" s="487"/>
      <c r="CYE49" s="487"/>
      <c r="CYF49" s="487"/>
      <c r="CYG49" s="487"/>
      <c r="CYH49" s="487"/>
      <c r="CYI49" s="487"/>
      <c r="CYJ49" s="487"/>
      <c r="CYK49" s="487"/>
      <c r="CYL49" s="487"/>
      <c r="CYM49" s="487"/>
      <c r="CYN49" s="487"/>
      <c r="CYO49" s="487"/>
      <c r="CYP49" s="487"/>
      <c r="CYQ49" s="487"/>
      <c r="CYR49" s="487"/>
      <c r="CYS49" s="487"/>
      <c r="CYT49" s="487"/>
      <c r="CYU49" s="487"/>
      <c r="CYV49" s="487"/>
      <c r="CYW49" s="487"/>
      <c r="CYX49" s="487"/>
      <c r="CYY49" s="487"/>
      <c r="CYZ49" s="487"/>
      <c r="CZA49" s="487"/>
      <c r="CZB49" s="487"/>
      <c r="CZC49" s="487"/>
      <c r="CZD49" s="487"/>
      <c r="CZE49" s="487"/>
      <c r="CZF49" s="487"/>
      <c r="CZG49" s="487"/>
      <c r="CZH49" s="487"/>
      <c r="CZI49" s="487"/>
      <c r="CZJ49" s="487"/>
      <c r="CZK49" s="487"/>
      <c r="CZL49" s="487"/>
      <c r="CZM49" s="487"/>
      <c r="CZN49" s="487"/>
      <c r="CZO49" s="487"/>
      <c r="CZP49" s="487"/>
      <c r="CZQ49" s="487"/>
      <c r="CZR49" s="487"/>
      <c r="CZS49" s="487"/>
      <c r="CZT49" s="487"/>
      <c r="CZU49" s="487"/>
      <c r="CZV49" s="487"/>
      <c r="CZW49" s="487"/>
      <c r="CZX49" s="487"/>
      <c r="CZY49" s="487"/>
      <c r="CZZ49" s="487"/>
      <c r="DAA49" s="487"/>
      <c r="DAB49" s="487"/>
      <c r="DAC49" s="487"/>
      <c r="DAD49" s="487"/>
      <c r="DAE49" s="487"/>
      <c r="DAF49" s="487"/>
      <c r="DAG49" s="487"/>
      <c r="DAH49" s="487"/>
      <c r="DAI49" s="487"/>
      <c r="DAJ49" s="487"/>
      <c r="DAK49" s="487"/>
      <c r="DAL49" s="487"/>
      <c r="DAM49" s="487"/>
      <c r="DAN49" s="487"/>
      <c r="DAO49" s="487"/>
      <c r="DAP49" s="487"/>
      <c r="DAQ49" s="487"/>
      <c r="DAR49" s="487"/>
      <c r="DAS49" s="487"/>
      <c r="DAT49" s="487"/>
      <c r="DAU49" s="487"/>
      <c r="DAV49" s="487"/>
      <c r="DAW49" s="487"/>
      <c r="DAX49" s="487"/>
      <c r="DAY49" s="487"/>
      <c r="DAZ49" s="487"/>
      <c r="DBA49" s="487"/>
      <c r="DBB49" s="487"/>
      <c r="DBC49" s="487"/>
      <c r="DBD49" s="487"/>
      <c r="DBE49" s="487"/>
      <c r="DBF49" s="487"/>
      <c r="DBG49" s="487"/>
      <c r="DBH49" s="487"/>
      <c r="DBI49" s="487"/>
      <c r="DBJ49" s="487"/>
      <c r="DBK49" s="487"/>
      <c r="DBL49" s="487"/>
      <c r="DBM49" s="487"/>
      <c r="DBN49" s="487"/>
      <c r="DBO49" s="487"/>
      <c r="DBP49" s="487"/>
      <c r="DBQ49" s="487"/>
      <c r="DBR49" s="487"/>
      <c r="DBS49" s="487"/>
      <c r="DBT49" s="487"/>
      <c r="DBU49" s="487"/>
      <c r="DBV49" s="487"/>
      <c r="DBW49" s="487"/>
      <c r="DBX49" s="487"/>
      <c r="DBY49" s="487"/>
      <c r="DBZ49" s="487"/>
      <c r="DCA49" s="487"/>
      <c r="DCB49" s="487"/>
      <c r="DCC49" s="487"/>
      <c r="DCD49" s="487"/>
      <c r="DCE49" s="487"/>
      <c r="DCF49" s="487"/>
      <c r="DCG49" s="487"/>
      <c r="DCH49" s="487"/>
      <c r="DCI49" s="487"/>
      <c r="DCJ49" s="487"/>
      <c r="DCK49" s="487"/>
      <c r="DCL49" s="487"/>
      <c r="DCM49" s="487"/>
      <c r="DCN49" s="487"/>
      <c r="DCO49" s="487"/>
      <c r="DCP49" s="487"/>
      <c r="DCQ49" s="487"/>
      <c r="DCR49" s="487"/>
      <c r="DCS49" s="487"/>
      <c r="DCT49" s="487"/>
      <c r="DCU49" s="487"/>
      <c r="DCV49" s="487"/>
      <c r="DCW49" s="487"/>
      <c r="DCX49" s="487"/>
      <c r="DCY49" s="487"/>
      <c r="DCZ49" s="487"/>
      <c r="DDA49" s="487"/>
      <c r="DDB49" s="487"/>
      <c r="DDC49" s="487"/>
      <c r="DDD49" s="487"/>
      <c r="DDE49" s="487"/>
      <c r="DDF49" s="487"/>
      <c r="DDG49" s="487"/>
      <c r="DDH49" s="487"/>
      <c r="DDI49" s="487"/>
      <c r="DDJ49" s="487"/>
      <c r="DDK49" s="487"/>
      <c r="DDL49" s="487"/>
      <c r="DDM49" s="487"/>
      <c r="DDN49" s="487"/>
      <c r="DDO49" s="487"/>
      <c r="DDP49" s="487"/>
      <c r="DDQ49" s="487"/>
      <c r="DDR49" s="487"/>
      <c r="DDS49" s="487"/>
      <c r="DDT49" s="487"/>
      <c r="DDU49" s="487"/>
      <c r="DDV49" s="487"/>
      <c r="DDW49" s="487"/>
      <c r="DDX49" s="487"/>
      <c r="DDY49" s="487"/>
      <c r="DDZ49" s="487"/>
      <c r="DEA49" s="487"/>
      <c r="DEB49" s="487"/>
      <c r="DEC49" s="487"/>
      <c r="DED49" s="487"/>
      <c r="DEE49" s="487"/>
      <c r="DEF49" s="487"/>
      <c r="DEG49" s="487"/>
      <c r="DEH49" s="487"/>
      <c r="DEI49" s="487"/>
      <c r="DEJ49" s="487"/>
      <c r="DEK49" s="487"/>
      <c r="DEL49" s="487"/>
      <c r="DEM49" s="487"/>
      <c r="DEN49" s="487"/>
      <c r="DEO49" s="487"/>
      <c r="DEP49" s="487"/>
      <c r="DEQ49" s="487"/>
      <c r="DER49" s="487"/>
      <c r="DES49" s="487"/>
      <c r="DET49" s="487"/>
      <c r="DEU49" s="487"/>
      <c r="DEV49" s="487"/>
      <c r="DEW49" s="487"/>
      <c r="DEX49" s="487"/>
      <c r="DEY49" s="487"/>
      <c r="DEZ49" s="487"/>
      <c r="DFA49" s="487"/>
      <c r="DFB49" s="487"/>
      <c r="DFC49" s="487"/>
      <c r="DFD49" s="487"/>
      <c r="DFE49" s="487"/>
      <c r="DFF49" s="487"/>
      <c r="DFG49" s="487"/>
      <c r="DFH49" s="487"/>
      <c r="DFI49" s="487"/>
      <c r="DFJ49" s="487"/>
      <c r="DFK49" s="487"/>
      <c r="DFL49" s="487"/>
      <c r="DFM49" s="487"/>
      <c r="DFN49" s="487"/>
      <c r="DFO49" s="487"/>
      <c r="DFP49" s="487"/>
      <c r="DFQ49" s="487"/>
      <c r="DFR49" s="487"/>
      <c r="DFS49" s="487"/>
      <c r="DFT49" s="487"/>
      <c r="DFU49" s="487"/>
      <c r="DFV49" s="487"/>
      <c r="DFW49" s="487"/>
      <c r="DFX49" s="487"/>
      <c r="DFY49" s="487"/>
      <c r="DFZ49" s="487"/>
      <c r="DGA49" s="487"/>
      <c r="DGB49" s="487"/>
      <c r="DGC49" s="487"/>
      <c r="DGD49" s="487"/>
      <c r="DGE49" s="487"/>
      <c r="DGF49" s="487"/>
      <c r="DGG49" s="487"/>
      <c r="DGH49" s="487"/>
      <c r="DGI49" s="487"/>
      <c r="DGJ49" s="487"/>
      <c r="DGK49" s="487"/>
      <c r="DGL49" s="487"/>
      <c r="DGM49" s="487"/>
      <c r="DGN49" s="487"/>
      <c r="DGO49" s="487"/>
      <c r="DGP49" s="487"/>
      <c r="DGQ49" s="487"/>
      <c r="DGR49" s="487"/>
      <c r="DGS49" s="487"/>
      <c r="DGT49" s="487"/>
      <c r="DGU49" s="487"/>
      <c r="DGV49" s="487"/>
      <c r="DGW49" s="487"/>
      <c r="DGX49" s="487"/>
      <c r="DGY49" s="487"/>
      <c r="DGZ49" s="487"/>
      <c r="DHA49" s="487"/>
      <c r="DHB49" s="487"/>
      <c r="DHC49" s="487"/>
      <c r="DHD49" s="487"/>
      <c r="DHE49" s="487"/>
      <c r="DHF49" s="487"/>
      <c r="DHG49" s="487"/>
      <c r="DHH49" s="487"/>
      <c r="DHI49" s="487"/>
      <c r="DHJ49" s="487"/>
      <c r="DHK49" s="487"/>
      <c r="DHL49" s="487"/>
      <c r="DHM49" s="487"/>
      <c r="DHN49" s="487"/>
      <c r="DHO49" s="487"/>
      <c r="DHP49" s="487"/>
      <c r="DHQ49" s="487"/>
      <c r="DHR49" s="487"/>
      <c r="DHS49" s="487"/>
      <c r="DHT49" s="487"/>
      <c r="DHU49" s="487"/>
      <c r="DHV49" s="487"/>
      <c r="DHW49" s="487"/>
      <c r="DHX49" s="487"/>
      <c r="DHY49" s="487"/>
      <c r="DHZ49" s="487"/>
      <c r="DIA49" s="487"/>
      <c r="DIB49" s="487"/>
      <c r="DIC49" s="487"/>
      <c r="DID49" s="487"/>
      <c r="DIE49" s="487"/>
      <c r="DIF49" s="487"/>
      <c r="DIG49" s="487"/>
      <c r="DIH49" s="487"/>
      <c r="DII49" s="487"/>
      <c r="DIJ49" s="487"/>
      <c r="DIK49" s="487"/>
      <c r="DIL49" s="487"/>
      <c r="DIM49" s="487"/>
      <c r="DIN49" s="487"/>
      <c r="DIO49" s="487"/>
      <c r="DIP49" s="487"/>
      <c r="DIQ49" s="487"/>
      <c r="DIR49" s="487"/>
      <c r="DIS49" s="487"/>
      <c r="DIT49" s="487"/>
      <c r="DIU49" s="487"/>
      <c r="DIV49" s="487"/>
      <c r="DIW49" s="487"/>
      <c r="DIX49" s="487"/>
      <c r="DIY49" s="487"/>
      <c r="DIZ49" s="487"/>
      <c r="DJA49" s="487"/>
      <c r="DJB49" s="487"/>
      <c r="DJC49" s="487"/>
      <c r="DJD49" s="487"/>
      <c r="DJE49" s="487"/>
      <c r="DJF49" s="487"/>
      <c r="DJG49" s="487"/>
      <c r="DJH49" s="487"/>
      <c r="DJI49" s="487"/>
      <c r="DJJ49" s="487"/>
      <c r="DJK49" s="487"/>
      <c r="DJL49" s="487"/>
      <c r="DJM49" s="487"/>
      <c r="DJN49" s="487"/>
      <c r="DJO49" s="487"/>
      <c r="DJP49" s="487"/>
      <c r="DJQ49" s="487"/>
      <c r="DJR49" s="487"/>
      <c r="DJS49" s="487"/>
      <c r="DJT49" s="487"/>
      <c r="DJU49" s="487"/>
      <c r="DJV49" s="487"/>
      <c r="DJW49" s="487"/>
      <c r="DJX49" s="487"/>
      <c r="DJY49" s="487"/>
      <c r="DJZ49" s="487"/>
      <c r="DKA49" s="487"/>
      <c r="DKB49" s="487"/>
      <c r="DKC49" s="487"/>
      <c r="DKD49" s="487"/>
      <c r="DKE49" s="487"/>
      <c r="DKF49" s="487"/>
      <c r="DKG49" s="487"/>
      <c r="DKH49" s="487"/>
      <c r="DKI49" s="487"/>
      <c r="DKJ49" s="487"/>
      <c r="DKK49" s="487"/>
      <c r="DKL49" s="487"/>
      <c r="DKM49" s="487"/>
      <c r="DKN49" s="487"/>
      <c r="DKO49" s="487"/>
      <c r="DKP49" s="487"/>
      <c r="DKQ49" s="487"/>
      <c r="DKR49" s="487"/>
      <c r="DKS49" s="487"/>
      <c r="DKT49" s="487"/>
      <c r="DKU49" s="487"/>
      <c r="DKV49" s="487"/>
      <c r="DKW49" s="487"/>
      <c r="DKX49" s="487"/>
      <c r="DKY49" s="487"/>
      <c r="DKZ49" s="487"/>
      <c r="DLA49" s="487"/>
      <c r="DLB49" s="487"/>
      <c r="DLC49" s="487"/>
      <c r="DLD49" s="487"/>
      <c r="DLE49" s="487"/>
      <c r="DLF49" s="487"/>
      <c r="DLG49" s="487"/>
      <c r="DLH49" s="487"/>
      <c r="DLI49" s="487"/>
      <c r="DLJ49" s="487"/>
      <c r="DLK49" s="487"/>
      <c r="DLL49" s="487"/>
      <c r="DLM49" s="487"/>
      <c r="DLN49" s="487"/>
      <c r="DLO49" s="487"/>
      <c r="DLP49" s="487"/>
      <c r="DLQ49" s="487"/>
      <c r="DLR49" s="487"/>
      <c r="DLS49" s="487"/>
      <c r="DLT49" s="487"/>
      <c r="DLU49" s="487"/>
      <c r="DLV49" s="487"/>
      <c r="DLW49" s="487"/>
      <c r="DLX49" s="487"/>
      <c r="DLY49" s="487"/>
      <c r="DLZ49" s="487"/>
      <c r="DMA49" s="487"/>
      <c r="DMB49" s="487"/>
      <c r="DMC49" s="487"/>
      <c r="DMD49" s="487"/>
      <c r="DME49" s="487"/>
      <c r="DMF49" s="487"/>
      <c r="DMG49" s="487"/>
      <c r="DMH49" s="487"/>
      <c r="DMI49" s="487"/>
      <c r="DMJ49" s="487"/>
      <c r="DMK49" s="487"/>
      <c r="DML49" s="487"/>
      <c r="DMM49" s="487"/>
      <c r="DMN49" s="487"/>
      <c r="DMO49" s="487"/>
      <c r="DMP49" s="487"/>
      <c r="DMQ49" s="487"/>
      <c r="DMR49" s="487"/>
      <c r="DMS49" s="487"/>
      <c r="DMT49" s="487"/>
      <c r="DMU49" s="487"/>
      <c r="DMV49" s="487"/>
      <c r="DMW49" s="487"/>
      <c r="DMX49" s="487"/>
      <c r="DMY49" s="487"/>
      <c r="DMZ49" s="487"/>
      <c r="DNA49" s="487"/>
      <c r="DNB49" s="487"/>
      <c r="DNC49" s="487"/>
      <c r="DND49" s="487"/>
      <c r="DNE49" s="487"/>
      <c r="DNF49" s="487"/>
      <c r="DNG49" s="487"/>
      <c r="DNH49" s="487"/>
      <c r="DNI49" s="487"/>
      <c r="DNJ49" s="487"/>
      <c r="DNK49" s="487"/>
      <c r="DNL49" s="487"/>
      <c r="DNM49" s="487"/>
      <c r="DNN49" s="487"/>
      <c r="DNO49" s="487"/>
      <c r="DNP49" s="487"/>
      <c r="DNQ49" s="487"/>
      <c r="DNR49" s="487"/>
      <c r="DNS49" s="487"/>
      <c r="DNT49" s="487"/>
      <c r="DNU49" s="487"/>
      <c r="DNV49" s="487"/>
      <c r="DNW49" s="487"/>
      <c r="DNX49" s="487"/>
      <c r="DNY49" s="487"/>
      <c r="DNZ49" s="487"/>
      <c r="DOA49" s="487"/>
      <c r="DOB49" s="487"/>
      <c r="DOC49" s="487"/>
      <c r="DOD49" s="487"/>
      <c r="DOE49" s="487"/>
      <c r="DOF49" s="487"/>
      <c r="DOG49" s="487"/>
      <c r="DOH49" s="487"/>
      <c r="DOI49" s="487"/>
      <c r="DOJ49" s="487"/>
      <c r="DOK49" s="487"/>
      <c r="DOL49" s="487"/>
      <c r="DOM49" s="487"/>
      <c r="DON49" s="487"/>
      <c r="DOO49" s="487"/>
      <c r="DOP49" s="487"/>
      <c r="DOQ49" s="487"/>
      <c r="DOR49" s="487"/>
      <c r="DOS49" s="487"/>
      <c r="DOT49" s="487"/>
      <c r="DOU49" s="487"/>
      <c r="DOV49" s="487"/>
      <c r="DOW49" s="487"/>
      <c r="DOX49" s="487"/>
      <c r="DOY49" s="487"/>
      <c r="DOZ49" s="487"/>
      <c r="DPA49" s="487"/>
      <c r="DPB49" s="487"/>
      <c r="DPC49" s="487"/>
      <c r="DPD49" s="487"/>
      <c r="DPE49" s="487"/>
      <c r="DPF49" s="487"/>
      <c r="DPG49" s="487"/>
      <c r="DPH49" s="487"/>
      <c r="DPI49" s="487"/>
      <c r="DPJ49" s="487"/>
      <c r="DPK49" s="487"/>
      <c r="DPL49" s="487"/>
      <c r="DPM49" s="487"/>
      <c r="DPN49" s="487"/>
      <c r="DPO49" s="487"/>
      <c r="DPP49" s="487"/>
      <c r="DPQ49" s="487"/>
      <c r="DPR49" s="487"/>
      <c r="DPS49" s="487"/>
      <c r="DPT49" s="487"/>
      <c r="DPU49" s="487"/>
      <c r="DPV49" s="487"/>
      <c r="DPW49" s="487"/>
      <c r="DPX49" s="487"/>
      <c r="DPY49" s="487"/>
      <c r="DPZ49" s="487"/>
      <c r="DQA49" s="487"/>
      <c r="DQB49" s="487"/>
      <c r="DQC49" s="487"/>
      <c r="DQD49" s="487"/>
      <c r="DQE49" s="487"/>
      <c r="DQF49" s="487"/>
      <c r="DQG49" s="487"/>
      <c r="DQH49" s="487"/>
      <c r="DQI49" s="487"/>
      <c r="DQJ49" s="487"/>
      <c r="DQK49" s="487"/>
      <c r="DQL49" s="487"/>
      <c r="DQM49" s="487"/>
      <c r="DQN49" s="487"/>
      <c r="DQO49" s="487"/>
      <c r="DQP49" s="487"/>
      <c r="DQQ49" s="487"/>
      <c r="DQR49" s="487"/>
      <c r="DQS49" s="487"/>
      <c r="DQT49" s="487"/>
      <c r="DQU49" s="487"/>
      <c r="DQV49" s="487"/>
      <c r="DQW49" s="487"/>
      <c r="DQX49" s="487"/>
      <c r="DQY49" s="487"/>
      <c r="DQZ49" s="487"/>
      <c r="DRA49" s="487"/>
      <c r="DRB49" s="487"/>
      <c r="DRC49" s="487"/>
      <c r="DRD49" s="487"/>
      <c r="DRE49" s="487"/>
      <c r="DRF49" s="487"/>
      <c r="DRG49" s="487"/>
      <c r="DRH49" s="487"/>
      <c r="DRI49" s="487"/>
      <c r="DRJ49" s="487"/>
      <c r="DRK49" s="487"/>
      <c r="DRL49" s="487"/>
      <c r="DRM49" s="487"/>
      <c r="DRN49" s="487"/>
      <c r="DRO49" s="487"/>
      <c r="DRP49" s="487"/>
      <c r="DRQ49" s="487"/>
      <c r="DRR49" s="487"/>
      <c r="DRS49" s="487"/>
      <c r="DRT49" s="487"/>
      <c r="DRU49" s="487"/>
      <c r="DRV49" s="487"/>
      <c r="DRW49" s="487"/>
      <c r="DRX49" s="487"/>
      <c r="DRY49" s="487"/>
      <c r="DRZ49" s="487"/>
      <c r="DSA49" s="487"/>
      <c r="DSB49" s="487"/>
      <c r="DSC49" s="487"/>
      <c r="DSD49" s="487"/>
      <c r="DSE49" s="487"/>
      <c r="DSF49" s="487"/>
      <c r="DSG49" s="487"/>
      <c r="DSH49" s="487"/>
      <c r="DSI49" s="487"/>
      <c r="DSJ49" s="487"/>
      <c r="DSK49" s="487"/>
      <c r="DSL49" s="487"/>
      <c r="DSM49" s="487"/>
      <c r="DSN49" s="487"/>
      <c r="DSO49" s="487"/>
      <c r="DSP49" s="487"/>
      <c r="DSQ49" s="487"/>
      <c r="DSR49" s="487"/>
      <c r="DSS49" s="487"/>
      <c r="DST49" s="487"/>
      <c r="DSU49" s="487"/>
      <c r="DSV49" s="487"/>
      <c r="DSW49" s="487"/>
      <c r="DSX49" s="487"/>
      <c r="DSY49" s="487"/>
      <c r="DSZ49" s="487"/>
      <c r="DTA49" s="487"/>
      <c r="DTB49" s="487"/>
      <c r="DTC49" s="487"/>
      <c r="DTD49" s="487"/>
      <c r="DTE49" s="487"/>
      <c r="DTF49" s="487"/>
      <c r="DTG49" s="487"/>
      <c r="DTH49" s="487"/>
      <c r="DTI49" s="487"/>
      <c r="DTJ49" s="487"/>
      <c r="DTK49" s="487"/>
      <c r="DTL49" s="487"/>
      <c r="DTM49" s="487"/>
      <c r="DTN49" s="487"/>
      <c r="DTO49" s="487"/>
      <c r="DTP49" s="487"/>
      <c r="DTQ49" s="487"/>
      <c r="DTR49" s="487"/>
      <c r="DTS49" s="487"/>
      <c r="DTT49" s="487"/>
      <c r="DTU49" s="487"/>
      <c r="DTV49" s="487"/>
      <c r="DTW49" s="487"/>
      <c r="DTX49" s="487"/>
      <c r="DTY49" s="487"/>
      <c r="DTZ49" s="487"/>
      <c r="DUA49" s="487"/>
      <c r="DUB49" s="487"/>
      <c r="DUC49" s="487"/>
      <c r="DUD49" s="487"/>
      <c r="DUE49" s="487"/>
      <c r="DUF49" s="487"/>
      <c r="DUG49" s="487"/>
      <c r="DUH49" s="487"/>
      <c r="DUI49" s="487"/>
      <c r="DUJ49" s="487"/>
      <c r="DUK49" s="487"/>
      <c r="DUL49" s="487"/>
      <c r="DUM49" s="487"/>
      <c r="DUN49" s="487"/>
      <c r="DUO49" s="487"/>
      <c r="DUP49" s="487"/>
      <c r="DUQ49" s="487"/>
      <c r="DUR49" s="487"/>
      <c r="DUS49" s="487"/>
      <c r="DUT49" s="487"/>
      <c r="DUU49" s="487"/>
      <c r="DUV49" s="487"/>
      <c r="DUW49" s="487"/>
      <c r="DUX49" s="487"/>
      <c r="DUY49" s="487"/>
      <c r="DUZ49" s="487"/>
      <c r="DVA49" s="487"/>
      <c r="DVB49" s="487"/>
      <c r="DVC49" s="487"/>
      <c r="DVD49" s="487"/>
      <c r="DVE49" s="487"/>
      <c r="DVF49" s="487"/>
      <c r="DVG49" s="487"/>
      <c r="DVH49" s="487"/>
      <c r="DVI49" s="487"/>
      <c r="DVJ49" s="487"/>
      <c r="DVK49" s="487"/>
      <c r="DVL49" s="487"/>
      <c r="DVM49" s="487"/>
      <c r="DVN49" s="487"/>
      <c r="DVO49" s="487"/>
      <c r="DVP49" s="487"/>
      <c r="DVQ49" s="487"/>
      <c r="DVR49" s="487"/>
      <c r="DVS49" s="487"/>
      <c r="DVT49" s="487"/>
      <c r="DVU49" s="487"/>
      <c r="DVV49" s="487"/>
      <c r="DVW49" s="487"/>
      <c r="DVX49" s="487"/>
      <c r="DVY49" s="487"/>
      <c r="DVZ49" s="487"/>
      <c r="DWA49" s="487"/>
      <c r="DWB49" s="487"/>
      <c r="DWC49" s="487"/>
      <c r="DWD49" s="487"/>
      <c r="DWE49" s="487"/>
      <c r="DWF49" s="487"/>
      <c r="DWG49" s="487"/>
      <c r="DWH49" s="487"/>
      <c r="DWI49" s="487"/>
      <c r="DWJ49" s="487"/>
      <c r="DWK49" s="487"/>
      <c r="DWL49" s="487"/>
      <c r="DWM49" s="487"/>
      <c r="DWN49" s="487"/>
      <c r="DWO49" s="487"/>
      <c r="DWP49" s="487"/>
      <c r="DWQ49" s="487"/>
      <c r="DWR49" s="487"/>
      <c r="DWS49" s="487"/>
      <c r="DWT49" s="487"/>
      <c r="DWU49" s="487"/>
      <c r="DWV49" s="487"/>
      <c r="DWW49" s="487"/>
      <c r="DWX49" s="487"/>
      <c r="DWY49" s="487"/>
      <c r="DWZ49" s="487"/>
      <c r="DXA49" s="487"/>
      <c r="DXB49" s="487"/>
      <c r="DXC49" s="487"/>
      <c r="DXD49" s="487"/>
      <c r="DXE49" s="487"/>
      <c r="DXF49" s="487"/>
      <c r="DXG49" s="487"/>
      <c r="DXH49" s="487"/>
      <c r="DXI49" s="487"/>
      <c r="DXJ49" s="487"/>
      <c r="DXK49" s="487"/>
      <c r="DXL49" s="487"/>
      <c r="DXM49" s="487"/>
      <c r="DXN49" s="487"/>
      <c r="DXO49" s="487"/>
      <c r="DXP49" s="487"/>
      <c r="DXQ49" s="487"/>
      <c r="DXR49" s="487"/>
      <c r="DXS49" s="487"/>
      <c r="DXT49" s="487"/>
      <c r="DXU49" s="487"/>
      <c r="DXV49" s="487"/>
      <c r="DXW49" s="487"/>
      <c r="DXX49" s="487"/>
      <c r="DXY49" s="487"/>
      <c r="DXZ49" s="487"/>
      <c r="DYA49" s="487"/>
      <c r="DYB49" s="487"/>
      <c r="DYC49" s="487"/>
      <c r="DYD49" s="487"/>
      <c r="DYE49" s="487"/>
      <c r="DYF49" s="487"/>
      <c r="DYG49" s="487"/>
      <c r="DYH49" s="487"/>
      <c r="DYI49" s="487"/>
      <c r="DYJ49" s="487"/>
      <c r="DYK49" s="487"/>
      <c r="DYL49" s="487"/>
      <c r="DYM49" s="487"/>
      <c r="DYN49" s="487"/>
      <c r="DYO49" s="487"/>
      <c r="DYP49" s="487"/>
      <c r="DYQ49" s="487"/>
      <c r="DYR49" s="487"/>
      <c r="DYS49" s="487"/>
      <c r="DYT49" s="487"/>
      <c r="DYU49" s="487"/>
      <c r="DYV49" s="487"/>
      <c r="DYW49" s="487"/>
      <c r="DYX49" s="487"/>
      <c r="DYY49" s="487"/>
      <c r="DYZ49" s="487"/>
      <c r="DZA49" s="487"/>
      <c r="DZB49" s="487"/>
      <c r="DZC49" s="487"/>
      <c r="DZD49" s="487"/>
      <c r="DZE49" s="487"/>
      <c r="DZF49" s="487"/>
      <c r="DZG49" s="487"/>
      <c r="DZH49" s="487"/>
      <c r="DZI49" s="487"/>
      <c r="DZJ49" s="487"/>
      <c r="DZK49" s="487"/>
      <c r="DZL49" s="487"/>
      <c r="DZM49" s="487"/>
      <c r="DZN49" s="487"/>
      <c r="DZO49" s="487"/>
      <c r="DZP49" s="487"/>
      <c r="DZQ49" s="487"/>
      <c r="DZR49" s="487"/>
      <c r="DZS49" s="487"/>
      <c r="DZT49" s="487"/>
      <c r="DZU49" s="487"/>
      <c r="DZV49" s="487"/>
      <c r="DZW49" s="487"/>
      <c r="DZX49" s="487"/>
      <c r="DZY49" s="487"/>
      <c r="DZZ49" s="487"/>
      <c r="EAA49" s="487"/>
      <c r="EAB49" s="487"/>
      <c r="EAC49" s="487"/>
      <c r="EAD49" s="487"/>
      <c r="EAE49" s="487"/>
      <c r="EAF49" s="487"/>
      <c r="EAG49" s="487"/>
      <c r="EAH49" s="487"/>
      <c r="EAI49" s="487"/>
      <c r="EAJ49" s="487"/>
      <c r="EAK49" s="487"/>
      <c r="EAL49" s="487"/>
      <c r="EAM49" s="487"/>
      <c r="EAN49" s="487"/>
      <c r="EAO49" s="487"/>
      <c r="EAP49" s="487"/>
      <c r="EAQ49" s="487"/>
      <c r="EAR49" s="487"/>
      <c r="EAS49" s="487"/>
      <c r="EAT49" s="487"/>
      <c r="EAU49" s="487"/>
      <c r="EAV49" s="487"/>
      <c r="EAW49" s="487"/>
      <c r="EAX49" s="487"/>
      <c r="EAY49" s="487"/>
      <c r="EAZ49" s="487"/>
      <c r="EBA49" s="487"/>
      <c r="EBB49" s="487"/>
      <c r="EBC49" s="487"/>
      <c r="EBD49" s="487"/>
      <c r="EBE49" s="487"/>
      <c r="EBF49" s="487"/>
      <c r="EBG49" s="487"/>
      <c r="EBH49" s="487"/>
      <c r="EBI49" s="487"/>
      <c r="EBJ49" s="487"/>
      <c r="EBK49" s="487"/>
      <c r="EBL49" s="487"/>
      <c r="EBM49" s="487"/>
      <c r="EBN49" s="487"/>
      <c r="EBO49" s="487"/>
      <c r="EBP49" s="487"/>
      <c r="EBQ49" s="487"/>
      <c r="EBR49" s="487"/>
      <c r="EBS49" s="487"/>
      <c r="EBT49" s="487"/>
      <c r="EBU49" s="487"/>
      <c r="EBV49" s="487"/>
      <c r="EBW49" s="487"/>
      <c r="EBX49" s="487"/>
      <c r="EBY49" s="487"/>
      <c r="EBZ49" s="487"/>
      <c r="ECA49" s="487"/>
      <c r="ECB49" s="487"/>
      <c r="ECC49" s="487"/>
      <c r="ECD49" s="487"/>
      <c r="ECE49" s="487"/>
      <c r="ECF49" s="487"/>
      <c r="ECG49" s="487"/>
      <c r="ECH49" s="487"/>
      <c r="ECI49" s="487"/>
      <c r="ECJ49" s="487"/>
      <c r="ECK49" s="487"/>
      <c r="ECL49" s="487"/>
      <c r="ECM49" s="487"/>
      <c r="ECN49" s="487"/>
      <c r="ECO49" s="487"/>
      <c r="ECP49" s="487"/>
      <c r="ECQ49" s="487"/>
      <c r="ECR49" s="487"/>
      <c r="ECS49" s="487"/>
      <c r="ECT49" s="487"/>
      <c r="ECU49" s="487"/>
      <c r="ECV49" s="487"/>
      <c r="ECW49" s="487"/>
      <c r="ECX49" s="487"/>
      <c r="ECY49" s="487"/>
      <c r="ECZ49" s="487"/>
      <c r="EDA49" s="487"/>
      <c r="EDB49" s="487"/>
      <c r="EDC49" s="487"/>
      <c r="EDD49" s="487"/>
      <c r="EDE49" s="487"/>
      <c r="EDF49" s="487"/>
      <c r="EDG49" s="487"/>
      <c r="EDH49" s="487"/>
      <c r="EDI49" s="487"/>
      <c r="EDJ49" s="487"/>
      <c r="EDK49" s="487"/>
      <c r="EDL49" s="487"/>
      <c r="EDM49" s="487"/>
      <c r="EDN49" s="487"/>
      <c r="EDO49" s="487"/>
      <c r="EDP49" s="487"/>
      <c r="EDQ49" s="487"/>
      <c r="EDR49" s="487"/>
      <c r="EDS49" s="487"/>
      <c r="EDT49" s="487"/>
      <c r="EDU49" s="487"/>
      <c r="EDV49" s="487"/>
      <c r="EDW49" s="487"/>
      <c r="EDX49" s="487"/>
      <c r="EDY49" s="487"/>
      <c r="EDZ49" s="487"/>
      <c r="EEA49" s="487"/>
      <c r="EEB49" s="487"/>
      <c r="EEC49" s="487"/>
      <c r="EED49" s="487"/>
      <c r="EEE49" s="487"/>
      <c r="EEF49" s="487"/>
      <c r="EEG49" s="487"/>
      <c r="EEH49" s="487"/>
      <c r="EEI49" s="487"/>
      <c r="EEJ49" s="487"/>
      <c r="EEK49" s="487"/>
      <c r="EEL49" s="487"/>
      <c r="EEM49" s="487"/>
      <c r="EEN49" s="487"/>
      <c r="EEO49" s="487"/>
      <c r="EEP49" s="487"/>
      <c r="EEQ49" s="487"/>
      <c r="EER49" s="487"/>
      <c r="EES49" s="487"/>
      <c r="EET49" s="487"/>
      <c r="EEU49" s="487"/>
      <c r="EEV49" s="487"/>
      <c r="EEW49" s="487"/>
      <c r="EEX49" s="487"/>
      <c r="EEY49" s="487"/>
      <c r="EEZ49" s="487"/>
      <c r="EFA49" s="487"/>
      <c r="EFB49" s="487"/>
      <c r="EFC49" s="487"/>
      <c r="EFD49" s="487"/>
      <c r="EFE49" s="487"/>
      <c r="EFF49" s="487"/>
      <c r="EFG49" s="487"/>
      <c r="EFH49" s="487"/>
      <c r="EFI49" s="487"/>
      <c r="EFJ49" s="487"/>
      <c r="EFK49" s="487"/>
      <c r="EFL49" s="487"/>
      <c r="EFM49" s="487"/>
      <c r="EFN49" s="487"/>
      <c r="EFO49" s="487"/>
      <c r="EFP49" s="487"/>
      <c r="EFQ49" s="487"/>
      <c r="EFR49" s="487"/>
      <c r="EFS49" s="487"/>
      <c r="EFT49" s="487"/>
      <c r="EFU49" s="487"/>
      <c r="EFV49" s="487"/>
      <c r="EFW49" s="487"/>
      <c r="EFX49" s="487"/>
      <c r="EFY49" s="487"/>
      <c r="EFZ49" s="487"/>
      <c r="EGA49" s="487"/>
      <c r="EGB49" s="487"/>
      <c r="EGC49" s="487"/>
      <c r="EGD49" s="487"/>
      <c r="EGE49" s="487"/>
      <c r="EGF49" s="487"/>
      <c r="EGG49" s="487"/>
      <c r="EGH49" s="487"/>
      <c r="EGI49" s="487"/>
      <c r="EGJ49" s="487"/>
      <c r="EGK49" s="487"/>
      <c r="EGL49" s="487"/>
      <c r="EGM49" s="487"/>
      <c r="EGN49" s="487"/>
      <c r="EGO49" s="487"/>
      <c r="EGP49" s="487"/>
      <c r="EGQ49" s="487"/>
      <c r="EGR49" s="487"/>
      <c r="EGS49" s="487"/>
      <c r="EGT49" s="487"/>
      <c r="EGU49" s="487"/>
      <c r="EGV49" s="487"/>
      <c r="EGW49" s="487"/>
      <c r="EGX49" s="487"/>
      <c r="EGY49" s="487"/>
      <c r="EGZ49" s="487"/>
      <c r="EHA49" s="487"/>
      <c r="EHB49" s="487"/>
      <c r="EHC49" s="487"/>
      <c r="EHD49" s="487"/>
      <c r="EHE49" s="487"/>
      <c r="EHF49" s="487"/>
      <c r="EHG49" s="487"/>
      <c r="EHH49" s="487"/>
      <c r="EHI49" s="487"/>
      <c r="EHJ49" s="487"/>
      <c r="EHK49" s="487"/>
      <c r="EHL49" s="487"/>
      <c r="EHM49" s="487"/>
      <c r="EHN49" s="487"/>
      <c r="EHO49" s="487"/>
      <c r="EHP49" s="487"/>
      <c r="EHQ49" s="487"/>
      <c r="EHR49" s="487"/>
      <c r="EHS49" s="487"/>
      <c r="EHT49" s="487"/>
      <c r="EHU49" s="487"/>
      <c r="EHV49" s="487"/>
      <c r="EHW49" s="487"/>
      <c r="EHX49" s="487"/>
      <c r="EHY49" s="487"/>
      <c r="EHZ49" s="487"/>
      <c r="EIA49" s="487"/>
      <c r="EIB49" s="487"/>
      <c r="EIC49" s="487"/>
      <c r="EID49" s="487"/>
      <c r="EIE49" s="487"/>
      <c r="EIF49" s="487"/>
      <c r="EIG49" s="487"/>
      <c r="EIH49" s="487"/>
      <c r="EII49" s="487"/>
      <c r="EIJ49" s="487"/>
      <c r="EIK49" s="487"/>
      <c r="EIL49" s="487"/>
      <c r="EIM49" s="487"/>
      <c r="EIN49" s="487"/>
      <c r="EIO49" s="487"/>
      <c r="EIP49" s="487"/>
      <c r="EIQ49" s="487"/>
      <c r="EIR49" s="487"/>
      <c r="EIS49" s="487"/>
      <c r="EIT49" s="487"/>
      <c r="EIU49" s="487"/>
      <c r="EIV49" s="487"/>
      <c r="EIW49" s="487"/>
      <c r="EIX49" s="487"/>
      <c r="EIY49" s="487"/>
      <c r="EIZ49" s="487"/>
      <c r="EJA49" s="487"/>
      <c r="EJB49" s="487"/>
      <c r="EJC49" s="487"/>
      <c r="EJD49" s="487"/>
      <c r="EJE49" s="487"/>
      <c r="EJF49" s="487"/>
      <c r="EJG49" s="487"/>
      <c r="EJH49" s="487"/>
      <c r="EJI49" s="487"/>
      <c r="EJJ49" s="487"/>
      <c r="EJK49" s="487"/>
      <c r="EJL49" s="487"/>
      <c r="EJM49" s="487"/>
      <c r="EJN49" s="487"/>
      <c r="EJO49" s="487"/>
      <c r="EJP49" s="487"/>
      <c r="EJQ49" s="487"/>
      <c r="EJR49" s="487"/>
      <c r="EJS49" s="487"/>
      <c r="EJT49" s="487"/>
      <c r="EJU49" s="487"/>
      <c r="EJV49" s="487"/>
      <c r="EJW49" s="487"/>
      <c r="EJX49" s="487"/>
      <c r="EJY49" s="487"/>
      <c r="EJZ49" s="487"/>
      <c r="EKA49" s="487"/>
      <c r="EKB49" s="487"/>
      <c r="EKC49" s="487"/>
      <c r="EKD49" s="487"/>
      <c r="EKE49" s="487"/>
      <c r="EKF49" s="487"/>
      <c r="EKG49" s="487"/>
      <c r="EKH49" s="487"/>
      <c r="EKI49" s="487"/>
      <c r="EKJ49" s="487"/>
      <c r="EKK49" s="487"/>
      <c r="EKL49" s="487"/>
      <c r="EKM49" s="487"/>
      <c r="EKN49" s="487"/>
      <c r="EKO49" s="487"/>
      <c r="EKP49" s="487"/>
      <c r="EKQ49" s="487"/>
      <c r="EKR49" s="487"/>
      <c r="EKS49" s="487"/>
      <c r="EKT49" s="487"/>
      <c r="EKU49" s="487"/>
      <c r="EKV49" s="487"/>
      <c r="EKW49" s="487"/>
      <c r="EKX49" s="487"/>
      <c r="EKY49" s="487"/>
      <c r="EKZ49" s="487"/>
      <c r="ELA49" s="487"/>
      <c r="ELB49" s="487"/>
      <c r="ELC49" s="487"/>
      <c r="ELD49" s="487"/>
      <c r="ELE49" s="487"/>
      <c r="ELF49" s="487"/>
      <c r="ELG49" s="487"/>
      <c r="ELH49" s="487"/>
      <c r="ELI49" s="487"/>
      <c r="ELJ49" s="487"/>
      <c r="ELK49" s="487"/>
      <c r="ELL49" s="487"/>
      <c r="ELM49" s="487"/>
      <c r="ELN49" s="487"/>
      <c r="ELO49" s="487"/>
      <c r="ELP49" s="487"/>
      <c r="ELQ49" s="487"/>
      <c r="ELR49" s="487"/>
      <c r="ELS49" s="487"/>
      <c r="ELT49" s="487"/>
      <c r="ELU49" s="487"/>
      <c r="ELV49" s="487"/>
      <c r="ELW49" s="487"/>
      <c r="ELX49" s="487"/>
      <c r="ELY49" s="487"/>
      <c r="ELZ49" s="487"/>
      <c r="EMA49" s="487"/>
      <c r="EMB49" s="487"/>
      <c r="EMC49" s="487"/>
      <c r="EMD49" s="487"/>
      <c r="EME49" s="487"/>
      <c r="EMF49" s="487"/>
      <c r="EMG49" s="487"/>
      <c r="EMH49" s="487"/>
      <c r="EMI49" s="487"/>
      <c r="EMJ49" s="487"/>
      <c r="EMK49" s="487"/>
      <c r="EML49" s="487"/>
      <c r="EMM49" s="487"/>
      <c r="EMN49" s="487"/>
      <c r="EMO49" s="487"/>
      <c r="EMP49" s="487"/>
      <c r="EMQ49" s="487"/>
      <c r="EMR49" s="487"/>
      <c r="EMS49" s="487"/>
      <c r="EMT49" s="487"/>
      <c r="EMU49" s="487"/>
      <c r="EMV49" s="487"/>
      <c r="EMW49" s="487"/>
      <c r="EMX49" s="487"/>
      <c r="EMY49" s="487"/>
      <c r="EMZ49" s="487"/>
      <c r="ENA49" s="487"/>
      <c r="ENB49" s="487"/>
      <c r="ENC49" s="487"/>
      <c r="END49" s="487"/>
      <c r="ENE49" s="487"/>
      <c r="ENF49" s="487"/>
      <c r="ENG49" s="487"/>
      <c r="ENH49" s="487"/>
      <c r="ENI49" s="487"/>
      <c r="ENJ49" s="487"/>
      <c r="ENK49" s="487"/>
      <c r="ENL49" s="487"/>
      <c r="ENM49" s="487"/>
      <c r="ENN49" s="487"/>
      <c r="ENO49" s="487"/>
      <c r="ENP49" s="487"/>
      <c r="ENQ49" s="487"/>
      <c r="ENR49" s="487"/>
      <c r="ENS49" s="487"/>
      <c r="ENT49" s="487"/>
      <c r="ENU49" s="487"/>
      <c r="ENV49" s="487"/>
      <c r="ENW49" s="487"/>
      <c r="ENX49" s="487"/>
      <c r="ENY49" s="487"/>
      <c r="ENZ49" s="487"/>
      <c r="EOA49" s="487"/>
      <c r="EOB49" s="487"/>
      <c r="EOC49" s="487"/>
      <c r="EOD49" s="487"/>
      <c r="EOE49" s="487"/>
      <c r="EOF49" s="487"/>
      <c r="EOG49" s="487"/>
      <c r="EOH49" s="487"/>
      <c r="EOI49" s="487"/>
      <c r="EOJ49" s="487"/>
      <c r="EOK49" s="487"/>
      <c r="EOL49" s="487"/>
      <c r="EOM49" s="487"/>
      <c r="EON49" s="487"/>
      <c r="EOO49" s="487"/>
      <c r="EOP49" s="487"/>
      <c r="EOQ49" s="487"/>
      <c r="EOR49" s="487"/>
      <c r="EOS49" s="487"/>
      <c r="EOT49" s="487"/>
      <c r="EOU49" s="487"/>
      <c r="EOV49" s="487"/>
      <c r="EOW49" s="487"/>
      <c r="EOX49" s="487"/>
      <c r="EOY49" s="487"/>
      <c r="EOZ49" s="487"/>
      <c r="EPA49" s="487"/>
      <c r="EPB49" s="487"/>
      <c r="EPC49" s="487"/>
      <c r="EPD49" s="487"/>
      <c r="EPE49" s="487"/>
      <c r="EPF49" s="487"/>
      <c r="EPG49" s="487"/>
      <c r="EPH49" s="487"/>
      <c r="EPI49" s="487"/>
      <c r="EPJ49" s="487"/>
      <c r="EPK49" s="487"/>
      <c r="EPL49" s="487"/>
      <c r="EPM49" s="487"/>
      <c r="EPN49" s="487"/>
      <c r="EPO49" s="487"/>
      <c r="EPP49" s="487"/>
      <c r="EPQ49" s="487"/>
      <c r="EPR49" s="487"/>
      <c r="EPS49" s="487"/>
      <c r="EPT49" s="487"/>
      <c r="EPU49" s="487"/>
      <c r="EPV49" s="487"/>
      <c r="EPW49" s="487"/>
      <c r="EPX49" s="487"/>
      <c r="EPY49" s="487"/>
      <c r="EPZ49" s="487"/>
      <c r="EQA49" s="487"/>
      <c r="EQB49" s="487"/>
      <c r="EQC49" s="487"/>
      <c r="EQD49" s="487"/>
      <c r="EQE49" s="487"/>
      <c r="EQF49" s="487"/>
      <c r="EQG49" s="487"/>
      <c r="EQH49" s="487"/>
      <c r="EQI49" s="487"/>
      <c r="EQJ49" s="487"/>
      <c r="EQK49" s="487"/>
      <c r="EQL49" s="487"/>
      <c r="EQM49" s="487"/>
      <c r="EQN49" s="487"/>
      <c r="EQO49" s="487"/>
      <c r="EQP49" s="487"/>
      <c r="EQQ49" s="487"/>
      <c r="EQR49" s="487"/>
      <c r="EQS49" s="487"/>
      <c r="EQT49" s="487"/>
      <c r="EQU49" s="487"/>
      <c r="EQV49" s="487"/>
      <c r="EQW49" s="487"/>
      <c r="EQX49" s="487"/>
      <c r="EQY49" s="487"/>
      <c r="EQZ49" s="487"/>
      <c r="ERA49" s="487"/>
      <c r="ERB49" s="487"/>
      <c r="ERC49" s="487"/>
      <c r="ERD49" s="487"/>
      <c r="ERE49" s="487"/>
      <c r="ERF49" s="487"/>
      <c r="ERG49" s="487"/>
      <c r="ERH49" s="487"/>
      <c r="ERI49" s="487"/>
      <c r="ERJ49" s="487"/>
      <c r="ERK49" s="487"/>
      <c r="ERL49" s="487"/>
      <c r="ERM49" s="487"/>
      <c r="ERN49" s="487"/>
      <c r="ERO49" s="487"/>
      <c r="ERP49" s="487"/>
      <c r="ERQ49" s="487"/>
      <c r="ERR49" s="487"/>
      <c r="ERS49" s="487"/>
      <c r="ERT49" s="487"/>
      <c r="ERU49" s="487"/>
      <c r="ERV49" s="487"/>
      <c r="ERW49" s="487"/>
      <c r="ERX49" s="487"/>
      <c r="ERY49" s="487"/>
      <c r="ERZ49" s="487"/>
      <c r="ESA49" s="487"/>
      <c r="ESB49" s="487"/>
      <c r="ESC49" s="487"/>
      <c r="ESD49" s="487"/>
      <c r="ESE49" s="487"/>
      <c r="ESF49" s="487"/>
      <c r="ESG49" s="487"/>
      <c r="ESH49" s="487"/>
      <c r="ESI49" s="487"/>
      <c r="ESJ49" s="487"/>
      <c r="ESK49" s="487"/>
      <c r="ESL49" s="487"/>
      <c r="ESM49" s="487"/>
      <c r="ESN49" s="487"/>
      <c r="ESO49" s="487"/>
      <c r="ESP49" s="487"/>
      <c r="ESQ49" s="487"/>
      <c r="ESR49" s="487"/>
      <c r="ESS49" s="487"/>
      <c r="EST49" s="487"/>
      <c r="ESU49" s="487"/>
      <c r="ESV49" s="487"/>
      <c r="ESW49" s="487"/>
      <c r="ESX49" s="487"/>
      <c r="ESY49" s="487"/>
      <c r="ESZ49" s="487"/>
      <c r="ETA49" s="487"/>
      <c r="ETB49" s="487"/>
      <c r="ETC49" s="487"/>
      <c r="ETD49" s="487"/>
      <c r="ETE49" s="487"/>
      <c r="ETF49" s="487"/>
      <c r="ETG49" s="487"/>
      <c r="ETH49" s="487"/>
      <c r="ETI49" s="487"/>
      <c r="ETJ49" s="487"/>
      <c r="ETK49" s="487"/>
      <c r="ETL49" s="487"/>
      <c r="ETM49" s="487"/>
      <c r="ETN49" s="487"/>
      <c r="ETO49" s="487"/>
      <c r="ETP49" s="487"/>
      <c r="ETQ49" s="487"/>
      <c r="ETR49" s="487"/>
      <c r="ETS49" s="487"/>
      <c r="ETT49" s="487"/>
      <c r="ETU49" s="487"/>
      <c r="ETV49" s="487"/>
      <c r="ETW49" s="487"/>
      <c r="ETX49" s="487"/>
      <c r="ETY49" s="487"/>
      <c r="ETZ49" s="487"/>
      <c r="EUA49" s="487"/>
      <c r="EUB49" s="487"/>
      <c r="EUC49" s="487"/>
      <c r="EUD49" s="487"/>
      <c r="EUE49" s="487"/>
      <c r="EUF49" s="487"/>
      <c r="EUG49" s="487"/>
      <c r="EUH49" s="487"/>
      <c r="EUI49" s="487"/>
      <c r="EUJ49" s="487"/>
      <c r="EUK49" s="487"/>
      <c r="EUL49" s="487"/>
      <c r="EUM49" s="487"/>
      <c r="EUN49" s="487"/>
      <c r="EUO49" s="487"/>
      <c r="EUP49" s="487"/>
      <c r="EUQ49" s="487"/>
      <c r="EUR49" s="487"/>
      <c r="EUS49" s="487"/>
      <c r="EUT49" s="487"/>
      <c r="EUU49" s="487"/>
      <c r="EUV49" s="487"/>
      <c r="EUW49" s="487"/>
      <c r="EUX49" s="487"/>
      <c r="EUY49" s="487"/>
      <c r="EUZ49" s="487"/>
      <c r="EVA49" s="487"/>
      <c r="EVB49" s="487"/>
      <c r="EVC49" s="487"/>
      <c r="EVD49" s="487"/>
      <c r="EVE49" s="487"/>
      <c r="EVF49" s="487"/>
      <c r="EVG49" s="487"/>
      <c r="EVH49" s="487"/>
      <c r="EVI49" s="487"/>
      <c r="EVJ49" s="487"/>
      <c r="EVK49" s="487"/>
      <c r="EVL49" s="487"/>
      <c r="EVM49" s="487"/>
      <c r="EVN49" s="487"/>
      <c r="EVO49" s="487"/>
      <c r="EVP49" s="487"/>
      <c r="EVQ49" s="487"/>
      <c r="EVR49" s="487"/>
      <c r="EVS49" s="487"/>
      <c r="EVT49" s="487"/>
      <c r="EVU49" s="487"/>
      <c r="EVV49" s="487"/>
      <c r="EVW49" s="487"/>
      <c r="EVX49" s="487"/>
      <c r="EVY49" s="487"/>
      <c r="EVZ49" s="487"/>
      <c r="EWA49" s="487"/>
      <c r="EWB49" s="487"/>
      <c r="EWC49" s="487"/>
      <c r="EWD49" s="487"/>
      <c r="EWE49" s="487"/>
      <c r="EWF49" s="487"/>
      <c r="EWG49" s="487"/>
      <c r="EWH49" s="487"/>
      <c r="EWI49" s="487"/>
      <c r="EWJ49" s="487"/>
      <c r="EWK49" s="487"/>
      <c r="EWL49" s="487"/>
      <c r="EWM49" s="487"/>
      <c r="EWN49" s="487"/>
      <c r="EWO49" s="487"/>
      <c r="EWP49" s="487"/>
      <c r="EWQ49" s="487"/>
      <c r="EWR49" s="487"/>
      <c r="EWS49" s="487"/>
      <c r="EWT49" s="487"/>
      <c r="EWU49" s="487"/>
      <c r="EWV49" s="487"/>
      <c r="EWW49" s="487"/>
      <c r="EWX49" s="487"/>
      <c r="EWY49" s="487"/>
      <c r="EWZ49" s="487"/>
      <c r="EXA49" s="487"/>
      <c r="EXB49" s="487"/>
      <c r="EXC49" s="487"/>
      <c r="EXD49" s="487"/>
      <c r="EXE49" s="487"/>
      <c r="EXF49" s="487"/>
      <c r="EXG49" s="487"/>
      <c r="EXH49" s="487"/>
      <c r="EXI49" s="487"/>
      <c r="EXJ49" s="487"/>
      <c r="EXK49" s="487"/>
      <c r="EXL49" s="487"/>
      <c r="EXM49" s="487"/>
      <c r="EXN49" s="487"/>
      <c r="EXO49" s="487"/>
      <c r="EXP49" s="487"/>
      <c r="EXQ49" s="487"/>
      <c r="EXR49" s="487"/>
      <c r="EXS49" s="487"/>
      <c r="EXT49" s="487"/>
      <c r="EXU49" s="487"/>
      <c r="EXV49" s="487"/>
      <c r="EXW49" s="487"/>
      <c r="EXX49" s="487"/>
      <c r="EXY49" s="487"/>
      <c r="EXZ49" s="487"/>
      <c r="EYA49" s="487"/>
      <c r="EYB49" s="487"/>
      <c r="EYC49" s="487"/>
      <c r="EYD49" s="487"/>
      <c r="EYE49" s="487"/>
      <c r="EYF49" s="487"/>
      <c r="EYG49" s="487"/>
      <c r="EYH49" s="487"/>
      <c r="EYI49" s="487"/>
      <c r="EYJ49" s="487"/>
      <c r="EYK49" s="487"/>
      <c r="EYL49" s="487"/>
      <c r="EYM49" s="487"/>
      <c r="EYN49" s="487"/>
      <c r="EYO49" s="487"/>
      <c r="EYP49" s="487"/>
      <c r="EYQ49" s="487"/>
      <c r="EYR49" s="487"/>
      <c r="EYS49" s="487"/>
      <c r="EYT49" s="487"/>
      <c r="EYU49" s="487"/>
      <c r="EYV49" s="487"/>
      <c r="EYW49" s="487"/>
      <c r="EYX49" s="487"/>
      <c r="EYY49" s="487"/>
      <c r="EYZ49" s="487"/>
      <c r="EZA49" s="487"/>
      <c r="EZB49" s="487"/>
      <c r="EZC49" s="487"/>
      <c r="EZD49" s="487"/>
      <c r="EZE49" s="487"/>
      <c r="EZF49" s="487"/>
      <c r="EZG49" s="487"/>
      <c r="EZH49" s="487"/>
      <c r="EZI49" s="487"/>
      <c r="EZJ49" s="487"/>
      <c r="EZK49" s="487"/>
      <c r="EZL49" s="487"/>
      <c r="EZM49" s="487"/>
      <c r="EZN49" s="487"/>
      <c r="EZO49" s="487"/>
      <c r="EZP49" s="487"/>
      <c r="EZQ49" s="487"/>
      <c r="EZR49" s="487"/>
      <c r="EZS49" s="487"/>
      <c r="EZT49" s="487"/>
      <c r="EZU49" s="487"/>
      <c r="EZV49" s="487"/>
      <c r="EZW49" s="487"/>
      <c r="EZX49" s="487"/>
      <c r="EZY49" s="487"/>
      <c r="EZZ49" s="487"/>
      <c r="FAA49" s="487"/>
      <c r="FAB49" s="487"/>
      <c r="FAC49" s="487"/>
      <c r="FAD49" s="487"/>
      <c r="FAE49" s="487"/>
      <c r="FAF49" s="487"/>
      <c r="FAG49" s="487"/>
      <c r="FAH49" s="487"/>
      <c r="FAI49" s="487"/>
      <c r="FAJ49" s="487"/>
      <c r="FAK49" s="487"/>
      <c r="FAL49" s="487"/>
      <c r="FAM49" s="487"/>
      <c r="FAN49" s="487"/>
      <c r="FAO49" s="487"/>
      <c r="FAP49" s="487"/>
      <c r="FAQ49" s="487"/>
      <c r="FAR49" s="487"/>
      <c r="FAS49" s="487"/>
      <c r="FAT49" s="487"/>
      <c r="FAU49" s="487"/>
      <c r="FAV49" s="487"/>
      <c r="FAW49" s="487"/>
      <c r="FAX49" s="487"/>
      <c r="FAY49" s="487"/>
      <c r="FAZ49" s="487"/>
      <c r="FBA49" s="487"/>
      <c r="FBB49" s="487"/>
      <c r="FBC49" s="487"/>
      <c r="FBD49" s="487"/>
      <c r="FBE49" s="487"/>
      <c r="FBF49" s="487"/>
      <c r="FBG49" s="487"/>
      <c r="FBH49" s="487"/>
      <c r="FBI49" s="487"/>
      <c r="FBJ49" s="487"/>
      <c r="FBK49" s="487"/>
      <c r="FBL49" s="487"/>
      <c r="FBM49" s="487"/>
      <c r="FBN49" s="487"/>
      <c r="FBO49" s="487"/>
      <c r="FBP49" s="487"/>
      <c r="FBQ49" s="487"/>
      <c r="FBR49" s="487"/>
      <c r="FBS49" s="487"/>
      <c r="FBT49" s="487"/>
      <c r="FBU49" s="487"/>
      <c r="FBV49" s="487"/>
      <c r="FBW49" s="487"/>
      <c r="FBX49" s="487"/>
      <c r="FBY49" s="487"/>
      <c r="FBZ49" s="487"/>
      <c r="FCA49" s="487"/>
      <c r="FCB49" s="487"/>
      <c r="FCC49" s="487"/>
      <c r="FCD49" s="487"/>
      <c r="FCE49" s="487"/>
      <c r="FCF49" s="487"/>
      <c r="FCG49" s="487"/>
      <c r="FCH49" s="487"/>
      <c r="FCI49" s="487"/>
      <c r="FCJ49" s="487"/>
      <c r="FCK49" s="487"/>
      <c r="FCL49" s="487"/>
      <c r="FCM49" s="487"/>
      <c r="FCN49" s="487"/>
      <c r="FCO49" s="487"/>
      <c r="FCP49" s="487"/>
      <c r="FCQ49" s="487"/>
      <c r="FCR49" s="487"/>
      <c r="FCS49" s="487"/>
      <c r="FCT49" s="487"/>
      <c r="FCU49" s="487"/>
      <c r="FCV49" s="487"/>
      <c r="FCW49" s="487"/>
      <c r="FCX49" s="487"/>
      <c r="FCY49" s="487"/>
      <c r="FCZ49" s="487"/>
      <c r="FDA49" s="487"/>
      <c r="FDB49" s="487"/>
      <c r="FDC49" s="487"/>
      <c r="FDD49" s="487"/>
      <c r="FDE49" s="487"/>
      <c r="FDF49" s="487"/>
      <c r="FDG49" s="487"/>
      <c r="FDH49" s="487"/>
      <c r="FDI49" s="487"/>
      <c r="FDJ49" s="487"/>
      <c r="FDK49" s="487"/>
      <c r="FDL49" s="487"/>
      <c r="FDM49" s="487"/>
      <c r="FDN49" s="487"/>
      <c r="FDO49" s="487"/>
      <c r="FDP49" s="487"/>
      <c r="FDQ49" s="487"/>
      <c r="FDR49" s="487"/>
      <c r="FDS49" s="487"/>
      <c r="FDT49" s="487"/>
      <c r="FDU49" s="487"/>
      <c r="FDV49" s="487"/>
      <c r="FDW49" s="487"/>
      <c r="FDX49" s="487"/>
      <c r="FDY49" s="487"/>
      <c r="FDZ49" s="487"/>
      <c r="FEA49" s="487"/>
      <c r="FEB49" s="487"/>
      <c r="FEC49" s="487"/>
      <c r="FED49" s="487"/>
      <c r="FEE49" s="487"/>
      <c r="FEF49" s="487"/>
      <c r="FEG49" s="487"/>
      <c r="FEH49" s="487"/>
      <c r="FEI49" s="487"/>
      <c r="FEJ49" s="487"/>
      <c r="FEK49" s="487"/>
      <c r="FEL49" s="487"/>
      <c r="FEM49" s="487"/>
      <c r="FEN49" s="487"/>
      <c r="FEO49" s="487"/>
      <c r="FEP49" s="487"/>
      <c r="FEQ49" s="487"/>
      <c r="FER49" s="487"/>
      <c r="FES49" s="487"/>
      <c r="FET49" s="487"/>
      <c r="FEU49" s="487"/>
      <c r="FEV49" s="487"/>
      <c r="FEW49" s="487"/>
      <c r="FEX49" s="487"/>
      <c r="FEY49" s="487"/>
      <c r="FEZ49" s="487"/>
      <c r="FFA49" s="487"/>
      <c r="FFB49" s="487"/>
      <c r="FFC49" s="487"/>
      <c r="FFD49" s="487"/>
      <c r="FFE49" s="487"/>
      <c r="FFF49" s="487"/>
      <c r="FFG49" s="487"/>
      <c r="FFH49" s="487"/>
      <c r="FFI49" s="487"/>
      <c r="FFJ49" s="487"/>
      <c r="FFK49" s="487"/>
      <c r="FFL49" s="487"/>
      <c r="FFM49" s="487"/>
      <c r="FFN49" s="487"/>
      <c r="FFO49" s="487"/>
      <c r="FFP49" s="487"/>
      <c r="FFQ49" s="487"/>
      <c r="FFR49" s="487"/>
      <c r="FFS49" s="487"/>
      <c r="FFT49" s="487"/>
      <c r="FFU49" s="487"/>
      <c r="FFV49" s="487"/>
      <c r="FFW49" s="487"/>
      <c r="FFX49" s="487"/>
      <c r="FFY49" s="487"/>
      <c r="FFZ49" s="487"/>
      <c r="FGA49" s="487"/>
      <c r="FGB49" s="487"/>
      <c r="FGC49" s="487"/>
      <c r="FGD49" s="487"/>
      <c r="FGE49" s="487"/>
      <c r="FGF49" s="487"/>
      <c r="FGG49" s="487"/>
      <c r="FGH49" s="487"/>
      <c r="FGI49" s="487"/>
      <c r="FGJ49" s="487"/>
      <c r="FGK49" s="487"/>
      <c r="FGL49" s="487"/>
      <c r="FGM49" s="487"/>
      <c r="FGN49" s="487"/>
      <c r="FGO49" s="487"/>
      <c r="FGP49" s="487"/>
      <c r="FGQ49" s="487"/>
      <c r="FGR49" s="487"/>
      <c r="FGS49" s="487"/>
      <c r="FGT49" s="487"/>
      <c r="FGU49" s="487"/>
      <c r="FGV49" s="487"/>
      <c r="FGW49" s="487"/>
      <c r="FGX49" s="487"/>
      <c r="FGY49" s="487"/>
      <c r="FGZ49" s="487"/>
      <c r="FHA49" s="487"/>
      <c r="FHB49" s="487"/>
      <c r="FHC49" s="487"/>
      <c r="FHD49" s="487"/>
      <c r="FHE49" s="487"/>
      <c r="FHF49" s="487"/>
      <c r="FHG49" s="487"/>
      <c r="FHH49" s="487"/>
      <c r="FHI49" s="487"/>
      <c r="FHJ49" s="487"/>
      <c r="FHK49" s="487"/>
      <c r="FHL49" s="487"/>
      <c r="FHM49" s="487"/>
      <c r="FHN49" s="487"/>
      <c r="FHO49" s="487"/>
      <c r="FHP49" s="487"/>
      <c r="FHQ49" s="487"/>
      <c r="FHR49" s="487"/>
      <c r="FHS49" s="487"/>
      <c r="FHT49" s="487"/>
      <c r="FHU49" s="487"/>
      <c r="FHV49" s="487"/>
      <c r="FHW49" s="487"/>
      <c r="FHX49" s="487"/>
      <c r="FHY49" s="487"/>
      <c r="FHZ49" s="487"/>
      <c r="FIA49" s="487"/>
      <c r="FIB49" s="487"/>
      <c r="FIC49" s="487"/>
      <c r="FID49" s="487"/>
      <c r="FIE49" s="487"/>
      <c r="FIF49" s="487"/>
      <c r="FIG49" s="487"/>
      <c r="FIH49" s="487"/>
      <c r="FII49" s="487"/>
      <c r="FIJ49" s="487"/>
      <c r="FIK49" s="487"/>
      <c r="FIL49" s="487"/>
      <c r="FIM49" s="487"/>
      <c r="FIN49" s="487"/>
      <c r="FIO49" s="487"/>
      <c r="FIP49" s="487"/>
      <c r="FIQ49" s="487"/>
      <c r="FIR49" s="487"/>
      <c r="FIS49" s="487"/>
      <c r="FIT49" s="487"/>
      <c r="FIU49" s="487"/>
      <c r="FIV49" s="487"/>
      <c r="FIW49" s="487"/>
      <c r="FIX49" s="487"/>
      <c r="FIY49" s="487"/>
      <c r="FIZ49" s="487"/>
      <c r="FJA49" s="487"/>
      <c r="FJB49" s="487"/>
      <c r="FJC49" s="487"/>
      <c r="FJD49" s="487"/>
      <c r="FJE49" s="487"/>
      <c r="FJF49" s="487"/>
      <c r="FJG49" s="487"/>
      <c r="FJH49" s="487"/>
      <c r="FJI49" s="487"/>
      <c r="FJJ49" s="487"/>
      <c r="FJK49" s="487"/>
      <c r="FJL49" s="487"/>
      <c r="FJM49" s="487"/>
      <c r="FJN49" s="487"/>
      <c r="FJO49" s="487"/>
      <c r="FJP49" s="487"/>
      <c r="FJQ49" s="487"/>
      <c r="FJR49" s="487"/>
      <c r="FJS49" s="487"/>
      <c r="FJT49" s="487"/>
      <c r="FJU49" s="487"/>
      <c r="FJV49" s="487"/>
      <c r="FJW49" s="487"/>
      <c r="FJX49" s="487"/>
      <c r="FJY49" s="487"/>
      <c r="FJZ49" s="487"/>
      <c r="FKA49" s="487"/>
      <c r="FKB49" s="487"/>
      <c r="FKC49" s="487"/>
      <c r="FKD49" s="487"/>
      <c r="FKE49" s="487"/>
      <c r="FKF49" s="487"/>
      <c r="FKG49" s="487"/>
      <c r="FKH49" s="487"/>
      <c r="FKI49" s="487"/>
      <c r="FKJ49" s="487"/>
      <c r="FKK49" s="487"/>
      <c r="FKL49" s="487"/>
      <c r="FKM49" s="487"/>
      <c r="FKN49" s="487"/>
      <c r="FKO49" s="487"/>
      <c r="FKP49" s="487"/>
      <c r="FKQ49" s="487"/>
      <c r="FKR49" s="487"/>
      <c r="FKS49" s="487"/>
      <c r="FKT49" s="487"/>
      <c r="FKU49" s="487"/>
      <c r="FKV49" s="487"/>
      <c r="FKW49" s="487"/>
      <c r="FKX49" s="487"/>
      <c r="FKY49" s="487"/>
      <c r="FKZ49" s="487"/>
      <c r="FLA49" s="487"/>
      <c r="FLB49" s="487"/>
      <c r="FLC49" s="487"/>
      <c r="FLD49" s="487"/>
      <c r="FLE49" s="487"/>
      <c r="FLF49" s="487"/>
      <c r="FLG49" s="487"/>
      <c r="FLH49" s="487"/>
      <c r="FLI49" s="487"/>
      <c r="FLJ49" s="487"/>
      <c r="FLK49" s="487"/>
      <c r="FLL49" s="487"/>
      <c r="FLM49" s="487"/>
      <c r="FLN49" s="487"/>
      <c r="FLO49" s="487"/>
      <c r="FLP49" s="487"/>
      <c r="FLQ49" s="487"/>
      <c r="FLR49" s="487"/>
      <c r="FLS49" s="487"/>
      <c r="FLT49" s="487"/>
      <c r="FLU49" s="487"/>
      <c r="FLV49" s="487"/>
      <c r="FLW49" s="487"/>
      <c r="FLX49" s="487"/>
      <c r="FLY49" s="487"/>
      <c r="FLZ49" s="487"/>
      <c r="FMA49" s="487"/>
      <c r="FMB49" s="487"/>
      <c r="FMC49" s="487"/>
      <c r="FMD49" s="487"/>
      <c r="FME49" s="487"/>
      <c r="FMF49" s="487"/>
      <c r="FMG49" s="487"/>
      <c r="FMH49" s="487"/>
      <c r="FMI49" s="487"/>
      <c r="FMJ49" s="487"/>
      <c r="FMK49" s="487"/>
      <c r="FML49" s="487"/>
      <c r="FMM49" s="487"/>
      <c r="FMN49" s="487"/>
      <c r="FMO49" s="487"/>
      <c r="FMP49" s="487"/>
      <c r="FMQ49" s="487"/>
      <c r="FMR49" s="487"/>
      <c r="FMS49" s="487"/>
      <c r="FMT49" s="487"/>
      <c r="FMU49" s="487"/>
      <c r="FMV49" s="487"/>
      <c r="FMW49" s="487"/>
      <c r="FMX49" s="487"/>
      <c r="FMY49" s="487"/>
      <c r="FMZ49" s="487"/>
      <c r="FNA49" s="487"/>
      <c r="FNB49" s="487"/>
      <c r="FNC49" s="487"/>
      <c r="FND49" s="487"/>
      <c r="FNE49" s="487"/>
      <c r="FNF49" s="487"/>
      <c r="FNG49" s="487"/>
      <c r="FNH49" s="487"/>
      <c r="FNI49" s="487"/>
      <c r="FNJ49" s="487"/>
      <c r="FNK49" s="487"/>
      <c r="FNL49" s="487"/>
      <c r="FNM49" s="487"/>
      <c r="FNN49" s="487"/>
      <c r="FNO49" s="487"/>
      <c r="FNP49" s="487"/>
      <c r="FNQ49" s="487"/>
      <c r="FNR49" s="487"/>
      <c r="FNS49" s="487"/>
      <c r="FNT49" s="487"/>
      <c r="FNU49" s="487"/>
      <c r="FNV49" s="487"/>
      <c r="FNW49" s="487"/>
      <c r="FNX49" s="487"/>
      <c r="FNY49" s="487"/>
      <c r="FNZ49" s="487"/>
      <c r="FOA49" s="487"/>
      <c r="FOB49" s="487"/>
      <c r="FOC49" s="487"/>
      <c r="FOD49" s="487"/>
      <c r="FOE49" s="487"/>
      <c r="FOF49" s="487"/>
      <c r="FOG49" s="487"/>
      <c r="FOH49" s="487"/>
      <c r="FOI49" s="487"/>
      <c r="FOJ49" s="487"/>
      <c r="FOK49" s="487"/>
      <c r="FOL49" s="487"/>
      <c r="FOM49" s="487"/>
      <c r="FON49" s="487"/>
      <c r="FOO49" s="487"/>
      <c r="FOP49" s="487"/>
      <c r="FOQ49" s="487"/>
      <c r="FOR49" s="487"/>
      <c r="FOS49" s="487"/>
      <c r="FOT49" s="487"/>
      <c r="FOU49" s="487"/>
      <c r="FOV49" s="487"/>
      <c r="FOW49" s="487"/>
      <c r="FOX49" s="487"/>
      <c r="FOY49" s="487"/>
      <c r="FOZ49" s="487"/>
      <c r="FPA49" s="487"/>
      <c r="FPB49" s="487"/>
      <c r="FPC49" s="487"/>
      <c r="FPD49" s="487"/>
      <c r="FPE49" s="487"/>
      <c r="FPF49" s="487"/>
      <c r="FPG49" s="487"/>
      <c r="FPH49" s="487"/>
      <c r="FPI49" s="487"/>
      <c r="FPJ49" s="487"/>
      <c r="FPK49" s="487"/>
      <c r="FPL49" s="487"/>
      <c r="FPM49" s="487"/>
      <c r="FPN49" s="487"/>
      <c r="FPO49" s="487"/>
      <c r="FPP49" s="487"/>
      <c r="FPQ49" s="487"/>
      <c r="FPR49" s="487"/>
      <c r="FPS49" s="487"/>
      <c r="FPT49" s="487"/>
      <c r="FPU49" s="487"/>
      <c r="FPV49" s="487"/>
      <c r="FPW49" s="487"/>
      <c r="FPX49" s="487"/>
      <c r="FPY49" s="487"/>
      <c r="FPZ49" s="487"/>
      <c r="FQA49" s="487"/>
      <c r="FQB49" s="487"/>
      <c r="FQC49" s="487"/>
      <c r="FQD49" s="487"/>
      <c r="FQE49" s="487"/>
      <c r="FQF49" s="487"/>
      <c r="FQG49" s="487"/>
      <c r="FQH49" s="487"/>
      <c r="FQI49" s="487"/>
      <c r="FQJ49" s="487"/>
      <c r="FQK49" s="487"/>
      <c r="FQL49" s="487"/>
      <c r="FQM49" s="487"/>
      <c r="FQN49" s="487"/>
      <c r="FQO49" s="487"/>
      <c r="FQP49" s="487"/>
      <c r="FQQ49" s="487"/>
      <c r="FQR49" s="487"/>
      <c r="FQS49" s="487"/>
      <c r="FQT49" s="487"/>
      <c r="FQU49" s="487"/>
      <c r="FQV49" s="487"/>
      <c r="FQW49" s="487"/>
      <c r="FQX49" s="487"/>
      <c r="FQY49" s="487"/>
      <c r="FQZ49" s="487"/>
      <c r="FRA49" s="487"/>
      <c r="FRB49" s="487"/>
      <c r="FRC49" s="487"/>
      <c r="FRD49" s="487"/>
      <c r="FRE49" s="487"/>
      <c r="FRF49" s="487"/>
      <c r="FRG49" s="487"/>
      <c r="FRH49" s="487"/>
      <c r="FRI49" s="487"/>
      <c r="FRJ49" s="487"/>
      <c r="FRK49" s="487"/>
      <c r="FRL49" s="487"/>
      <c r="FRM49" s="487"/>
      <c r="FRN49" s="487"/>
      <c r="FRO49" s="487"/>
      <c r="FRP49" s="487"/>
      <c r="FRQ49" s="487"/>
      <c r="FRR49" s="487"/>
      <c r="FRS49" s="487"/>
      <c r="FRT49" s="487"/>
      <c r="FRU49" s="487"/>
      <c r="FRV49" s="487"/>
      <c r="FRW49" s="487"/>
      <c r="FRX49" s="487"/>
      <c r="FRY49" s="487"/>
      <c r="FRZ49" s="487"/>
      <c r="FSA49" s="487"/>
      <c r="FSB49" s="487"/>
      <c r="FSC49" s="487"/>
      <c r="FSD49" s="487"/>
      <c r="FSE49" s="487"/>
      <c r="FSF49" s="487"/>
      <c r="FSG49" s="487"/>
      <c r="FSH49" s="487"/>
      <c r="FSI49" s="487"/>
      <c r="FSJ49" s="487"/>
      <c r="FSK49" s="487"/>
      <c r="FSL49" s="487"/>
      <c r="FSM49" s="487"/>
      <c r="FSN49" s="487"/>
      <c r="FSO49" s="487"/>
      <c r="FSP49" s="487"/>
      <c r="FSQ49" s="487"/>
      <c r="FSR49" s="487"/>
      <c r="FSS49" s="487"/>
      <c r="FST49" s="487"/>
      <c r="FSU49" s="487"/>
      <c r="FSV49" s="487"/>
      <c r="FSW49" s="487"/>
      <c r="FSX49" s="487"/>
      <c r="FSY49" s="487"/>
      <c r="FSZ49" s="487"/>
      <c r="FTA49" s="487"/>
      <c r="FTB49" s="487"/>
      <c r="FTC49" s="487"/>
      <c r="FTD49" s="487"/>
      <c r="FTE49" s="487"/>
      <c r="FTF49" s="487"/>
      <c r="FTG49" s="487"/>
      <c r="FTH49" s="487"/>
      <c r="FTI49" s="487"/>
      <c r="FTJ49" s="487"/>
      <c r="FTK49" s="487"/>
      <c r="FTL49" s="487"/>
      <c r="FTM49" s="487"/>
      <c r="FTN49" s="487"/>
      <c r="FTO49" s="487"/>
      <c r="FTP49" s="487"/>
      <c r="FTQ49" s="487"/>
      <c r="FTR49" s="487"/>
      <c r="FTS49" s="487"/>
      <c r="FTT49" s="487"/>
      <c r="FTU49" s="487"/>
      <c r="FTV49" s="487"/>
      <c r="FTW49" s="487"/>
      <c r="FTX49" s="487"/>
      <c r="FTY49" s="487"/>
      <c r="FTZ49" s="487"/>
      <c r="FUA49" s="487"/>
      <c r="FUB49" s="487"/>
      <c r="FUC49" s="487"/>
      <c r="FUD49" s="487"/>
      <c r="FUE49" s="487"/>
      <c r="FUF49" s="487"/>
      <c r="FUG49" s="487"/>
      <c r="FUH49" s="487"/>
      <c r="FUI49" s="487"/>
      <c r="FUJ49" s="487"/>
      <c r="FUK49" s="487"/>
      <c r="FUL49" s="487"/>
      <c r="FUM49" s="487"/>
      <c r="FUN49" s="487"/>
      <c r="FUO49" s="487"/>
      <c r="FUP49" s="487"/>
      <c r="FUQ49" s="487"/>
      <c r="FUR49" s="487"/>
      <c r="FUS49" s="487"/>
      <c r="FUT49" s="487"/>
      <c r="FUU49" s="487"/>
      <c r="FUV49" s="487"/>
      <c r="FUW49" s="487"/>
      <c r="FUX49" s="487"/>
      <c r="FUY49" s="487"/>
      <c r="FUZ49" s="487"/>
      <c r="FVA49" s="487"/>
      <c r="FVB49" s="487"/>
      <c r="FVC49" s="487"/>
      <c r="FVD49" s="487"/>
      <c r="FVE49" s="487"/>
      <c r="FVF49" s="487"/>
      <c r="FVG49" s="487"/>
      <c r="FVH49" s="487"/>
      <c r="FVI49" s="487"/>
      <c r="FVJ49" s="487"/>
      <c r="FVK49" s="487"/>
      <c r="FVL49" s="487"/>
      <c r="FVM49" s="487"/>
      <c r="FVN49" s="487"/>
      <c r="FVO49" s="487"/>
      <c r="FVP49" s="487"/>
      <c r="FVQ49" s="487"/>
      <c r="FVR49" s="487"/>
      <c r="FVS49" s="487"/>
      <c r="FVT49" s="487"/>
      <c r="FVU49" s="487"/>
      <c r="FVV49" s="487"/>
      <c r="FVW49" s="487"/>
      <c r="FVX49" s="487"/>
      <c r="FVY49" s="487"/>
      <c r="FVZ49" s="487"/>
      <c r="FWA49" s="487"/>
      <c r="FWB49" s="487"/>
      <c r="FWC49" s="487"/>
      <c r="FWD49" s="487"/>
      <c r="FWE49" s="487"/>
      <c r="FWF49" s="487"/>
      <c r="FWG49" s="487"/>
      <c r="FWH49" s="487"/>
      <c r="FWI49" s="487"/>
      <c r="FWJ49" s="487"/>
      <c r="FWK49" s="487"/>
      <c r="FWL49" s="487"/>
      <c r="FWM49" s="487"/>
      <c r="FWN49" s="487"/>
      <c r="FWO49" s="487"/>
      <c r="FWP49" s="487"/>
      <c r="FWQ49" s="487"/>
      <c r="FWR49" s="487"/>
      <c r="FWS49" s="487"/>
      <c r="FWT49" s="487"/>
      <c r="FWU49" s="487"/>
      <c r="FWV49" s="487"/>
      <c r="FWW49" s="487"/>
      <c r="FWX49" s="487"/>
      <c r="FWY49" s="487"/>
      <c r="FWZ49" s="487"/>
      <c r="FXA49" s="487"/>
      <c r="FXB49" s="487"/>
      <c r="FXC49" s="487"/>
      <c r="FXD49" s="487"/>
      <c r="FXE49" s="487"/>
      <c r="FXF49" s="487"/>
      <c r="FXG49" s="487"/>
      <c r="FXH49" s="487"/>
      <c r="FXI49" s="487"/>
      <c r="FXJ49" s="487"/>
      <c r="FXK49" s="487"/>
      <c r="FXL49" s="487"/>
      <c r="FXM49" s="487"/>
      <c r="FXN49" s="487"/>
      <c r="FXO49" s="487"/>
      <c r="FXP49" s="487"/>
      <c r="FXQ49" s="487"/>
      <c r="FXR49" s="487"/>
      <c r="FXS49" s="487"/>
      <c r="FXT49" s="487"/>
      <c r="FXU49" s="487"/>
      <c r="FXV49" s="487"/>
      <c r="FXW49" s="487"/>
      <c r="FXX49" s="487"/>
      <c r="FXY49" s="487"/>
      <c r="FXZ49" s="487"/>
      <c r="FYA49" s="487"/>
      <c r="FYB49" s="487"/>
      <c r="FYC49" s="487"/>
      <c r="FYD49" s="487"/>
      <c r="FYE49" s="487"/>
      <c r="FYF49" s="487"/>
      <c r="FYG49" s="487"/>
      <c r="FYH49" s="487"/>
      <c r="FYI49" s="487"/>
      <c r="FYJ49" s="487"/>
      <c r="FYK49" s="487"/>
      <c r="FYL49" s="487"/>
      <c r="FYM49" s="487"/>
      <c r="FYN49" s="487"/>
      <c r="FYO49" s="487"/>
      <c r="FYP49" s="487"/>
      <c r="FYQ49" s="487"/>
      <c r="FYR49" s="487"/>
      <c r="FYS49" s="487"/>
      <c r="FYT49" s="487"/>
      <c r="FYU49" s="487"/>
      <c r="FYV49" s="487"/>
      <c r="FYW49" s="487"/>
      <c r="FYX49" s="487"/>
      <c r="FYY49" s="487"/>
      <c r="FYZ49" s="487"/>
      <c r="FZA49" s="487"/>
      <c r="FZB49" s="487"/>
      <c r="FZC49" s="487"/>
      <c r="FZD49" s="487"/>
      <c r="FZE49" s="487"/>
      <c r="FZF49" s="487"/>
      <c r="FZG49" s="487"/>
      <c r="FZH49" s="487"/>
      <c r="FZI49" s="487"/>
      <c r="FZJ49" s="487"/>
      <c r="FZK49" s="487"/>
      <c r="FZL49" s="487"/>
      <c r="FZM49" s="487"/>
      <c r="FZN49" s="487"/>
      <c r="FZO49" s="487"/>
      <c r="FZP49" s="487"/>
      <c r="FZQ49" s="487"/>
      <c r="FZR49" s="487"/>
      <c r="FZS49" s="487"/>
      <c r="FZT49" s="487"/>
      <c r="FZU49" s="487"/>
      <c r="FZV49" s="487"/>
      <c r="FZW49" s="487"/>
      <c r="FZX49" s="487"/>
      <c r="FZY49" s="487"/>
      <c r="FZZ49" s="487"/>
      <c r="GAA49" s="487"/>
      <c r="GAB49" s="487"/>
      <c r="GAC49" s="487"/>
      <c r="GAD49" s="487"/>
      <c r="GAE49" s="487"/>
      <c r="GAF49" s="487"/>
      <c r="GAG49" s="487"/>
      <c r="GAH49" s="487"/>
      <c r="GAI49" s="487"/>
      <c r="GAJ49" s="487"/>
      <c r="GAK49" s="487"/>
      <c r="GAL49" s="487"/>
      <c r="GAM49" s="487"/>
      <c r="GAN49" s="487"/>
      <c r="GAO49" s="487"/>
      <c r="GAP49" s="487"/>
      <c r="GAQ49" s="487"/>
      <c r="GAR49" s="487"/>
      <c r="GAS49" s="487"/>
      <c r="GAT49" s="487"/>
      <c r="GAU49" s="487"/>
      <c r="GAV49" s="487"/>
      <c r="GAW49" s="487"/>
      <c r="GAX49" s="487"/>
      <c r="GAY49" s="487"/>
      <c r="GAZ49" s="487"/>
      <c r="GBA49" s="487"/>
      <c r="GBB49" s="487"/>
      <c r="GBC49" s="487"/>
      <c r="GBD49" s="487"/>
      <c r="GBE49" s="487"/>
      <c r="GBF49" s="487"/>
      <c r="GBG49" s="487"/>
      <c r="GBH49" s="487"/>
      <c r="GBI49" s="487"/>
      <c r="GBJ49" s="487"/>
      <c r="GBK49" s="487"/>
      <c r="GBL49" s="487"/>
      <c r="GBM49" s="487"/>
      <c r="GBN49" s="487"/>
      <c r="GBO49" s="487"/>
      <c r="GBP49" s="487"/>
      <c r="GBQ49" s="487"/>
      <c r="GBR49" s="487"/>
      <c r="GBS49" s="487"/>
      <c r="GBT49" s="487"/>
      <c r="GBU49" s="487"/>
      <c r="GBV49" s="487"/>
      <c r="GBW49" s="487"/>
      <c r="GBX49" s="487"/>
      <c r="GBY49" s="487"/>
      <c r="GBZ49" s="487"/>
      <c r="GCA49" s="487"/>
      <c r="GCB49" s="487"/>
      <c r="GCC49" s="487"/>
      <c r="GCD49" s="487"/>
      <c r="GCE49" s="487"/>
      <c r="GCF49" s="487"/>
      <c r="GCG49" s="487"/>
      <c r="GCH49" s="487"/>
      <c r="GCI49" s="487"/>
      <c r="GCJ49" s="487"/>
      <c r="GCK49" s="487"/>
      <c r="GCL49" s="487"/>
      <c r="GCM49" s="487"/>
      <c r="GCN49" s="487"/>
      <c r="GCO49" s="487"/>
      <c r="GCP49" s="487"/>
      <c r="GCQ49" s="487"/>
      <c r="GCR49" s="487"/>
      <c r="GCS49" s="487"/>
      <c r="GCT49" s="487"/>
      <c r="GCU49" s="487"/>
      <c r="GCV49" s="487"/>
      <c r="GCW49" s="487"/>
      <c r="GCX49" s="487"/>
      <c r="GCY49" s="487"/>
      <c r="GCZ49" s="487"/>
      <c r="GDA49" s="487"/>
      <c r="GDB49" s="487"/>
      <c r="GDC49" s="487"/>
      <c r="GDD49" s="487"/>
      <c r="GDE49" s="487"/>
      <c r="GDF49" s="487"/>
      <c r="GDG49" s="487"/>
      <c r="GDH49" s="487"/>
      <c r="GDI49" s="487"/>
      <c r="GDJ49" s="487"/>
      <c r="GDK49" s="487"/>
      <c r="GDL49" s="487"/>
      <c r="GDM49" s="487"/>
      <c r="GDN49" s="487"/>
      <c r="GDO49" s="487"/>
      <c r="GDP49" s="487"/>
      <c r="GDQ49" s="487"/>
      <c r="GDR49" s="487"/>
      <c r="GDS49" s="487"/>
      <c r="GDT49" s="487"/>
      <c r="GDU49" s="487"/>
      <c r="GDV49" s="487"/>
      <c r="GDW49" s="487"/>
      <c r="GDX49" s="487"/>
      <c r="GDY49" s="487"/>
      <c r="GDZ49" s="487"/>
      <c r="GEA49" s="487"/>
      <c r="GEB49" s="487"/>
      <c r="GEC49" s="487"/>
      <c r="GED49" s="487"/>
      <c r="GEE49" s="487"/>
      <c r="GEF49" s="487"/>
      <c r="GEG49" s="487"/>
      <c r="GEH49" s="487"/>
      <c r="GEI49" s="487"/>
      <c r="GEJ49" s="487"/>
      <c r="GEK49" s="487"/>
      <c r="GEL49" s="487"/>
      <c r="GEM49" s="487"/>
      <c r="GEN49" s="487"/>
      <c r="GEO49" s="487"/>
      <c r="GEP49" s="487"/>
      <c r="GEQ49" s="487"/>
      <c r="GER49" s="487"/>
      <c r="GES49" s="487"/>
      <c r="GET49" s="487"/>
      <c r="GEU49" s="487"/>
      <c r="GEV49" s="487"/>
      <c r="GEW49" s="487"/>
      <c r="GEX49" s="487"/>
      <c r="GEY49" s="487"/>
      <c r="GEZ49" s="487"/>
      <c r="GFA49" s="487"/>
      <c r="GFB49" s="487"/>
      <c r="GFC49" s="487"/>
      <c r="GFD49" s="487"/>
      <c r="GFE49" s="487"/>
      <c r="GFF49" s="487"/>
      <c r="GFG49" s="487"/>
      <c r="GFH49" s="487"/>
      <c r="GFI49" s="487"/>
      <c r="GFJ49" s="487"/>
      <c r="GFK49" s="487"/>
      <c r="GFL49" s="487"/>
      <c r="GFM49" s="487"/>
      <c r="GFN49" s="487"/>
      <c r="GFO49" s="487"/>
      <c r="GFP49" s="487"/>
      <c r="GFQ49" s="487"/>
      <c r="GFR49" s="487"/>
      <c r="GFS49" s="487"/>
      <c r="GFT49" s="487"/>
      <c r="GFU49" s="487"/>
      <c r="GFV49" s="487"/>
      <c r="GFW49" s="487"/>
      <c r="GFX49" s="487"/>
      <c r="GFY49" s="487"/>
      <c r="GFZ49" s="487"/>
      <c r="GGA49" s="487"/>
      <c r="GGB49" s="487"/>
      <c r="GGC49" s="487"/>
      <c r="GGD49" s="487"/>
      <c r="GGE49" s="487"/>
      <c r="GGF49" s="487"/>
      <c r="GGG49" s="487"/>
      <c r="GGH49" s="487"/>
      <c r="GGI49" s="487"/>
      <c r="GGJ49" s="487"/>
      <c r="GGK49" s="487"/>
      <c r="GGL49" s="487"/>
      <c r="GGM49" s="487"/>
      <c r="GGN49" s="487"/>
      <c r="GGO49" s="487"/>
      <c r="GGP49" s="487"/>
      <c r="GGQ49" s="487"/>
      <c r="GGR49" s="487"/>
      <c r="GGS49" s="487"/>
      <c r="GGT49" s="487"/>
      <c r="GGU49" s="487"/>
      <c r="GGV49" s="487"/>
      <c r="GGW49" s="487"/>
      <c r="GGX49" s="487"/>
      <c r="GGY49" s="487"/>
      <c r="GGZ49" s="487"/>
      <c r="GHA49" s="487"/>
      <c r="GHB49" s="487"/>
      <c r="GHC49" s="487"/>
      <c r="GHD49" s="487"/>
      <c r="GHE49" s="487"/>
      <c r="GHF49" s="487"/>
      <c r="GHG49" s="487"/>
      <c r="GHH49" s="487"/>
      <c r="GHI49" s="487"/>
      <c r="GHJ49" s="487"/>
      <c r="GHK49" s="487"/>
      <c r="GHL49" s="487"/>
      <c r="GHM49" s="487"/>
      <c r="GHN49" s="487"/>
      <c r="GHO49" s="487"/>
      <c r="GHP49" s="487"/>
      <c r="GHQ49" s="487"/>
      <c r="GHR49" s="487"/>
      <c r="GHS49" s="487"/>
      <c r="GHT49" s="487"/>
      <c r="GHU49" s="487"/>
      <c r="GHV49" s="487"/>
      <c r="GHW49" s="487"/>
      <c r="GHX49" s="487"/>
      <c r="GHY49" s="487"/>
      <c r="GHZ49" s="487"/>
      <c r="GIA49" s="487"/>
      <c r="GIB49" s="487"/>
      <c r="GIC49" s="487"/>
      <c r="GID49" s="487"/>
      <c r="GIE49" s="487"/>
      <c r="GIF49" s="487"/>
      <c r="GIG49" s="487"/>
      <c r="GIH49" s="487"/>
      <c r="GII49" s="487"/>
      <c r="GIJ49" s="487"/>
      <c r="GIK49" s="487"/>
      <c r="GIL49" s="487"/>
      <c r="GIM49" s="487"/>
      <c r="GIN49" s="487"/>
      <c r="GIO49" s="487"/>
      <c r="GIP49" s="487"/>
      <c r="GIQ49" s="487"/>
      <c r="GIR49" s="487"/>
      <c r="GIS49" s="487"/>
      <c r="GIT49" s="487"/>
      <c r="GIU49" s="487"/>
      <c r="GIV49" s="487"/>
      <c r="GIW49" s="487"/>
      <c r="GIX49" s="487"/>
      <c r="GIY49" s="487"/>
      <c r="GIZ49" s="487"/>
      <c r="GJA49" s="487"/>
      <c r="GJB49" s="487"/>
      <c r="GJC49" s="487"/>
      <c r="GJD49" s="487"/>
      <c r="GJE49" s="487"/>
      <c r="GJF49" s="487"/>
      <c r="GJG49" s="487"/>
      <c r="GJH49" s="487"/>
      <c r="GJI49" s="487"/>
      <c r="GJJ49" s="487"/>
      <c r="GJK49" s="487"/>
      <c r="GJL49" s="487"/>
      <c r="GJM49" s="487"/>
      <c r="GJN49" s="487"/>
      <c r="GJO49" s="487"/>
      <c r="GJP49" s="487"/>
      <c r="GJQ49" s="487"/>
      <c r="GJR49" s="487"/>
      <c r="GJS49" s="487"/>
      <c r="GJT49" s="487"/>
      <c r="GJU49" s="487"/>
      <c r="GJV49" s="487"/>
      <c r="GJW49" s="487"/>
      <c r="GJX49" s="487"/>
      <c r="GJY49" s="487"/>
      <c r="GJZ49" s="487"/>
      <c r="GKA49" s="487"/>
      <c r="GKB49" s="487"/>
      <c r="GKC49" s="487"/>
      <c r="GKD49" s="487"/>
      <c r="GKE49" s="487"/>
      <c r="GKF49" s="487"/>
      <c r="GKG49" s="487"/>
      <c r="GKH49" s="487"/>
      <c r="GKI49" s="487"/>
      <c r="GKJ49" s="487"/>
      <c r="GKK49" s="487"/>
      <c r="GKL49" s="487"/>
      <c r="GKM49" s="487"/>
      <c r="GKN49" s="487"/>
      <c r="GKO49" s="487"/>
      <c r="GKP49" s="487"/>
      <c r="GKQ49" s="487"/>
      <c r="GKR49" s="487"/>
      <c r="GKS49" s="487"/>
      <c r="GKT49" s="487"/>
      <c r="GKU49" s="487"/>
      <c r="GKV49" s="487"/>
      <c r="GKW49" s="487"/>
      <c r="GKX49" s="487"/>
      <c r="GKY49" s="487"/>
      <c r="GKZ49" s="487"/>
      <c r="GLA49" s="487"/>
      <c r="GLB49" s="487"/>
      <c r="GLC49" s="487"/>
      <c r="GLD49" s="487"/>
      <c r="GLE49" s="487"/>
      <c r="GLF49" s="487"/>
      <c r="GLG49" s="487"/>
      <c r="GLH49" s="487"/>
      <c r="GLI49" s="487"/>
      <c r="GLJ49" s="487"/>
      <c r="GLK49" s="487"/>
      <c r="GLL49" s="487"/>
      <c r="GLM49" s="487"/>
      <c r="GLN49" s="487"/>
      <c r="GLO49" s="487"/>
      <c r="GLP49" s="487"/>
      <c r="GLQ49" s="487"/>
      <c r="GLR49" s="487"/>
      <c r="GLS49" s="487"/>
      <c r="GLT49" s="487"/>
      <c r="GLU49" s="487"/>
      <c r="GLV49" s="487"/>
      <c r="GLW49" s="487"/>
      <c r="GLX49" s="487"/>
      <c r="GLY49" s="487"/>
      <c r="GLZ49" s="487"/>
      <c r="GMA49" s="487"/>
      <c r="GMB49" s="487"/>
      <c r="GMC49" s="487"/>
      <c r="GMD49" s="487"/>
      <c r="GME49" s="487"/>
      <c r="GMF49" s="487"/>
      <c r="GMG49" s="487"/>
      <c r="GMH49" s="487"/>
      <c r="GMI49" s="487"/>
      <c r="GMJ49" s="487"/>
      <c r="GMK49" s="487"/>
      <c r="GML49" s="487"/>
      <c r="GMM49" s="487"/>
      <c r="GMN49" s="487"/>
      <c r="GMO49" s="487"/>
      <c r="GMP49" s="487"/>
      <c r="GMQ49" s="487"/>
      <c r="GMR49" s="487"/>
      <c r="GMS49" s="487"/>
      <c r="GMT49" s="487"/>
      <c r="GMU49" s="487"/>
      <c r="GMV49" s="487"/>
      <c r="GMW49" s="487"/>
      <c r="GMX49" s="487"/>
      <c r="GMY49" s="487"/>
      <c r="GMZ49" s="487"/>
      <c r="GNA49" s="487"/>
      <c r="GNB49" s="487"/>
      <c r="GNC49" s="487"/>
      <c r="GND49" s="487"/>
      <c r="GNE49" s="487"/>
      <c r="GNF49" s="487"/>
      <c r="GNG49" s="487"/>
      <c r="GNH49" s="487"/>
      <c r="GNI49" s="487"/>
      <c r="GNJ49" s="487"/>
      <c r="GNK49" s="487"/>
      <c r="GNL49" s="487"/>
      <c r="GNM49" s="487"/>
      <c r="GNN49" s="487"/>
      <c r="GNO49" s="487"/>
      <c r="GNP49" s="487"/>
      <c r="GNQ49" s="487"/>
      <c r="GNR49" s="487"/>
      <c r="GNS49" s="487"/>
      <c r="GNT49" s="487"/>
      <c r="GNU49" s="487"/>
      <c r="GNV49" s="487"/>
      <c r="GNW49" s="487"/>
      <c r="GNX49" s="487"/>
      <c r="GNY49" s="487"/>
      <c r="GNZ49" s="487"/>
      <c r="GOA49" s="487"/>
      <c r="GOB49" s="487"/>
      <c r="GOC49" s="487"/>
      <c r="GOD49" s="487"/>
      <c r="GOE49" s="487"/>
      <c r="GOF49" s="487"/>
      <c r="GOG49" s="487"/>
      <c r="GOH49" s="487"/>
      <c r="GOI49" s="487"/>
      <c r="GOJ49" s="487"/>
      <c r="GOK49" s="487"/>
      <c r="GOL49" s="487"/>
      <c r="GOM49" s="487"/>
      <c r="GON49" s="487"/>
      <c r="GOO49" s="487"/>
      <c r="GOP49" s="487"/>
      <c r="GOQ49" s="487"/>
      <c r="GOR49" s="487"/>
      <c r="GOS49" s="487"/>
      <c r="GOT49" s="487"/>
      <c r="GOU49" s="487"/>
      <c r="GOV49" s="487"/>
      <c r="GOW49" s="487"/>
      <c r="GOX49" s="487"/>
      <c r="GOY49" s="487"/>
      <c r="GOZ49" s="487"/>
      <c r="GPA49" s="487"/>
      <c r="GPB49" s="487"/>
      <c r="GPC49" s="487"/>
      <c r="GPD49" s="487"/>
      <c r="GPE49" s="487"/>
      <c r="GPF49" s="487"/>
      <c r="GPG49" s="487"/>
      <c r="GPH49" s="487"/>
      <c r="GPI49" s="487"/>
      <c r="GPJ49" s="487"/>
      <c r="GPK49" s="487"/>
      <c r="GPL49" s="487"/>
      <c r="GPM49" s="487"/>
      <c r="GPN49" s="487"/>
      <c r="GPO49" s="487"/>
      <c r="GPP49" s="487"/>
      <c r="GPQ49" s="487"/>
      <c r="GPR49" s="487"/>
      <c r="GPS49" s="487"/>
      <c r="GPT49" s="487"/>
      <c r="GPU49" s="487"/>
      <c r="GPV49" s="487"/>
      <c r="GPW49" s="487"/>
      <c r="GPX49" s="487"/>
      <c r="GPY49" s="487"/>
      <c r="GPZ49" s="487"/>
      <c r="GQA49" s="487"/>
      <c r="GQB49" s="487"/>
      <c r="GQC49" s="487"/>
      <c r="GQD49" s="487"/>
      <c r="GQE49" s="487"/>
      <c r="GQF49" s="487"/>
      <c r="GQG49" s="487"/>
      <c r="GQH49" s="487"/>
      <c r="GQI49" s="487"/>
      <c r="GQJ49" s="487"/>
      <c r="GQK49" s="487"/>
      <c r="GQL49" s="487"/>
      <c r="GQM49" s="487"/>
      <c r="GQN49" s="487"/>
      <c r="GQO49" s="487"/>
      <c r="GQP49" s="487"/>
      <c r="GQQ49" s="487"/>
      <c r="GQR49" s="487"/>
      <c r="GQS49" s="487"/>
      <c r="GQT49" s="487"/>
      <c r="GQU49" s="487"/>
      <c r="GQV49" s="487"/>
      <c r="GQW49" s="487"/>
      <c r="GQX49" s="487"/>
      <c r="GQY49" s="487"/>
      <c r="GQZ49" s="487"/>
      <c r="GRA49" s="487"/>
      <c r="GRB49" s="487"/>
      <c r="GRC49" s="487"/>
      <c r="GRD49" s="487"/>
      <c r="GRE49" s="487"/>
      <c r="GRF49" s="487"/>
      <c r="GRG49" s="487"/>
      <c r="GRH49" s="487"/>
      <c r="GRI49" s="487"/>
      <c r="GRJ49" s="487"/>
      <c r="GRK49" s="487"/>
      <c r="GRL49" s="487"/>
      <c r="GRM49" s="487"/>
      <c r="GRN49" s="487"/>
      <c r="GRO49" s="487"/>
      <c r="GRP49" s="487"/>
      <c r="GRQ49" s="487"/>
      <c r="GRR49" s="487"/>
      <c r="GRS49" s="487"/>
      <c r="GRT49" s="487"/>
      <c r="GRU49" s="487"/>
      <c r="GRV49" s="487"/>
      <c r="GRW49" s="487"/>
      <c r="GRX49" s="487"/>
      <c r="GRY49" s="487"/>
      <c r="GRZ49" s="487"/>
      <c r="GSA49" s="487"/>
      <c r="GSB49" s="487"/>
      <c r="GSC49" s="487"/>
      <c r="GSD49" s="487"/>
      <c r="GSE49" s="487"/>
      <c r="GSF49" s="487"/>
      <c r="GSG49" s="487"/>
      <c r="GSH49" s="487"/>
      <c r="GSI49" s="487"/>
      <c r="GSJ49" s="487"/>
      <c r="GSK49" s="487"/>
      <c r="GSL49" s="487"/>
      <c r="GSM49" s="487"/>
      <c r="GSN49" s="487"/>
      <c r="GSO49" s="487"/>
      <c r="GSP49" s="487"/>
      <c r="GSQ49" s="487"/>
      <c r="GSR49" s="487"/>
      <c r="GSS49" s="487"/>
      <c r="GST49" s="487"/>
      <c r="GSU49" s="487"/>
      <c r="GSV49" s="487"/>
      <c r="GSW49" s="487"/>
      <c r="GSX49" s="487"/>
      <c r="GSY49" s="487"/>
      <c r="GSZ49" s="487"/>
      <c r="GTA49" s="487"/>
      <c r="GTB49" s="487"/>
      <c r="GTC49" s="487"/>
      <c r="GTD49" s="487"/>
      <c r="GTE49" s="487"/>
      <c r="GTF49" s="487"/>
      <c r="GTG49" s="487"/>
      <c r="GTH49" s="487"/>
      <c r="GTI49" s="487"/>
      <c r="GTJ49" s="487"/>
      <c r="GTK49" s="487"/>
      <c r="GTL49" s="487"/>
      <c r="GTM49" s="487"/>
      <c r="GTN49" s="487"/>
      <c r="GTO49" s="487"/>
      <c r="GTP49" s="487"/>
      <c r="GTQ49" s="487"/>
      <c r="GTR49" s="487"/>
      <c r="GTS49" s="487"/>
      <c r="GTT49" s="487"/>
      <c r="GTU49" s="487"/>
      <c r="GTV49" s="487"/>
      <c r="GTW49" s="487"/>
      <c r="GTX49" s="487"/>
      <c r="GTY49" s="487"/>
      <c r="GTZ49" s="487"/>
      <c r="GUA49" s="487"/>
      <c r="GUB49" s="487"/>
      <c r="GUC49" s="487"/>
      <c r="GUD49" s="487"/>
      <c r="GUE49" s="487"/>
      <c r="GUF49" s="487"/>
      <c r="GUG49" s="487"/>
      <c r="GUH49" s="487"/>
      <c r="GUI49" s="487"/>
      <c r="GUJ49" s="487"/>
      <c r="GUK49" s="487"/>
      <c r="GUL49" s="487"/>
      <c r="GUM49" s="487"/>
      <c r="GUN49" s="487"/>
      <c r="GUO49" s="487"/>
      <c r="GUP49" s="487"/>
      <c r="GUQ49" s="487"/>
      <c r="GUR49" s="487"/>
      <c r="GUS49" s="487"/>
      <c r="GUT49" s="487"/>
      <c r="GUU49" s="487"/>
      <c r="GUV49" s="487"/>
      <c r="GUW49" s="487"/>
      <c r="GUX49" s="487"/>
      <c r="GUY49" s="487"/>
      <c r="GUZ49" s="487"/>
      <c r="GVA49" s="487"/>
      <c r="GVB49" s="487"/>
      <c r="GVC49" s="487"/>
      <c r="GVD49" s="487"/>
      <c r="GVE49" s="487"/>
      <c r="GVF49" s="487"/>
      <c r="GVG49" s="487"/>
      <c r="GVH49" s="487"/>
      <c r="GVI49" s="487"/>
      <c r="GVJ49" s="487"/>
      <c r="GVK49" s="487"/>
      <c r="GVL49" s="487"/>
      <c r="GVM49" s="487"/>
      <c r="GVN49" s="487"/>
      <c r="GVO49" s="487"/>
      <c r="GVP49" s="487"/>
      <c r="GVQ49" s="487"/>
      <c r="GVR49" s="487"/>
      <c r="GVS49" s="487"/>
      <c r="GVT49" s="487"/>
      <c r="GVU49" s="487"/>
      <c r="GVV49" s="487"/>
      <c r="GVW49" s="487"/>
      <c r="GVX49" s="487"/>
      <c r="GVY49" s="487"/>
      <c r="GVZ49" s="487"/>
      <c r="GWA49" s="487"/>
      <c r="GWB49" s="487"/>
      <c r="GWC49" s="487"/>
      <c r="GWD49" s="487"/>
      <c r="GWE49" s="487"/>
      <c r="GWF49" s="487"/>
      <c r="GWG49" s="487"/>
      <c r="GWH49" s="487"/>
      <c r="GWI49" s="487"/>
      <c r="GWJ49" s="487"/>
      <c r="GWK49" s="487"/>
      <c r="GWL49" s="487"/>
      <c r="GWM49" s="487"/>
      <c r="GWN49" s="487"/>
      <c r="GWO49" s="487"/>
      <c r="GWP49" s="487"/>
      <c r="GWQ49" s="487"/>
      <c r="GWR49" s="487"/>
      <c r="GWS49" s="487"/>
      <c r="GWT49" s="487"/>
      <c r="GWU49" s="487"/>
      <c r="GWV49" s="487"/>
      <c r="GWW49" s="487"/>
      <c r="GWX49" s="487"/>
      <c r="GWY49" s="487"/>
      <c r="GWZ49" s="487"/>
      <c r="GXA49" s="487"/>
      <c r="GXB49" s="487"/>
      <c r="GXC49" s="487"/>
      <c r="GXD49" s="487"/>
      <c r="GXE49" s="487"/>
      <c r="GXF49" s="487"/>
      <c r="GXG49" s="487"/>
      <c r="GXH49" s="487"/>
      <c r="GXI49" s="487"/>
      <c r="GXJ49" s="487"/>
      <c r="GXK49" s="487"/>
      <c r="GXL49" s="487"/>
      <c r="GXM49" s="487"/>
      <c r="GXN49" s="487"/>
      <c r="GXO49" s="487"/>
      <c r="GXP49" s="487"/>
      <c r="GXQ49" s="487"/>
      <c r="GXR49" s="487"/>
      <c r="GXS49" s="487"/>
      <c r="GXT49" s="487"/>
      <c r="GXU49" s="487"/>
      <c r="GXV49" s="487"/>
      <c r="GXW49" s="487"/>
      <c r="GXX49" s="487"/>
      <c r="GXY49" s="487"/>
      <c r="GXZ49" s="487"/>
      <c r="GYA49" s="487"/>
      <c r="GYB49" s="487"/>
      <c r="GYC49" s="487"/>
      <c r="GYD49" s="487"/>
      <c r="GYE49" s="487"/>
      <c r="GYF49" s="487"/>
      <c r="GYG49" s="487"/>
      <c r="GYH49" s="487"/>
      <c r="GYI49" s="487"/>
      <c r="GYJ49" s="487"/>
      <c r="GYK49" s="487"/>
      <c r="GYL49" s="487"/>
      <c r="GYM49" s="487"/>
      <c r="GYN49" s="487"/>
      <c r="GYO49" s="487"/>
      <c r="GYP49" s="487"/>
      <c r="GYQ49" s="487"/>
      <c r="GYR49" s="487"/>
      <c r="GYS49" s="487"/>
      <c r="GYT49" s="487"/>
      <c r="GYU49" s="487"/>
      <c r="GYV49" s="487"/>
      <c r="GYW49" s="487"/>
      <c r="GYX49" s="487"/>
      <c r="GYY49" s="487"/>
      <c r="GYZ49" s="487"/>
      <c r="GZA49" s="487"/>
      <c r="GZB49" s="487"/>
      <c r="GZC49" s="487"/>
      <c r="GZD49" s="487"/>
      <c r="GZE49" s="487"/>
      <c r="GZF49" s="487"/>
      <c r="GZG49" s="487"/>
      <c r="GZH49" s="487"/>
      <c r="GZI49" s="487"/>
      <c r="GZJ49" s="487"/>
      <c r="GZK49" s="487"/>
      <c r="GZL49" s="487"/>
      <c r="GZM49" s="487"/>
      <c r="GZN49" s="487"/>
      <c r="GZO49" s="487"/>
      <c r="GZP49" s="487"/>
      <c r="GZQ49" s="487"/>
      <c r="GZR49" s="487"/>
      <c r="GZS49" s="487"/>
      <c r="GZT49" s="487"/>
      <c r="GZU49" s="487"/>
      <c r="GZV49" s="487"/>
      <c r="GZW49" s="487"/>
      <c r="GZX49" s="487"/>
      <c r="GZY49" s="487"/>
      <c r="GZZ49" s="487"/>
      <c r="HAA49" s="487"/>
      <c r="HAB49" s="487"/>
      <c r="HAC49" s="487"/>
      <c r="HAD49" s="487"/>
      <c r="HAE49" s="487"/>
      <c r="HAF49" s="487"/>
      <c r="HAG49" s="487"/>
      <c r="HAH49" s="487"/>
      <c r="HAI49" s="487"/>
      <c r="HAJ49" s="487"/>
      <c r="HAK49" s="487"/>
      <c r="HAL49" s="487"/>
      <c r="HAM49" s="487"/>
      <c r="HAN49" s="487"/>
      <c r="HAO49" s="487"/>
      <c r="HAP49" s="487"/>
      <c r="HAQ49" s="487"/>
      <c r="HAR49" s="487"/>
      <c r="HAS49" s="487"/>
      <c r="HAT49" s="487"/>
      <c r="HAU49" s="487"/>
      <c r="HAV49" s="487"/>
      <c r="HAW49" s="487"/>
      <c r="HAX49" s="487"/>
      <c r="HAY49" s="487"/>
      <c r="HAZ49" s="487"/>
      <c r="HBA49" s="487"/>
      <c r="HBB49" s="487"/>
      <c r="HBC49" s="487"/>
      <c r="HBD49" s="487"/>
      <c r="HBE49" s="487"/>
      <c r="HBF49" s="487"/>
      <c r="HBG49" s="487"/>
      <c r="HBH49" s="487"/>
      <c r="HBI49" s="487"/>
      <c r="HBJ49" s="487"/>
      <c r="HBK49" s="487"/>
      <c r="HBL49" s="487"/>
      <c r="HBM49" s="487"/>
      <c r="HBN49" s="487"/>
      <c r="HBO49" s="487"/>
      <c r="HBP49" s="487"/>
      <c r="HBQ49" s="487"/>
      <c r="HBR49" s="487"/>
      <c r="HBS49" s="487"/>
      <c r="HBT49" s="487"/>
      <c r="HBU49" s="487"/>
      <c r="HBV49" s="487"/>
      <c r="HBW49" s="487"/>
      <c r="HBX49" s="487"/>
      <c r="HBY49" s="487"/>
      <c r="HBZ49" s="487"/>
      <c r="HCA49" s="487"/>
      <c r="HCB49" s="487"/>
      <c r="HCC49" s="487"/>
      <c r="HCD49" s="487"/>
      <c r="HCE49" s="487"/>
      <c r="HCF49" s="487"/>
      <c r="HCG49" s="487"/>
      <c r="HCH49" s="487"/>
      <c r="HCI49" s="487"/>
      <c r="HCJ49" s="487"/>
      <c r="HCK49" s="487"/>
      <c r="HCL49" s="487"/>
      <c r="HCM49" s="487"/>
      <c r="HCN49" s="487"/>
      <c r="HCO49" s="487"/>
      <c r="HCP49" s="487"/>
      <c r="HCQ49" s="487"/>
      <c r="HCR49" s="487"/>
      <c r="HCS49" s="487"/>
      <c r="HCT49" s="487"/>
      <c r="HCU49" s="487"/>
      <c r="HCV49" s="487"/>
      <c r="HCW49" s="487"/>
      <c r="HCX49" s="487"/>
      <c r="HCY49" s="487"/>
      <c r="HCZ49" s="487"/>
      <c r="HDA49" s="487"/>
      <c r="HDB49" s="487"/>
      <c r="HDC49" s="487"/>
      <c r="HDD49" s="487"/>
      <c r="HDE49" s="487"/>
      <c r="HDF49" s="487"/>
      <c r="HDG49" s="487"/>
      <c r="HDH49" s="487"/>
      <c r="HDI49" s="487"/>
      <c r="HDJ49" s="487"/>
      <c r="HDK49" s="487"/>
      <c r="HDL49" s="487"/>
      <c r="HDM49" s="487"/>
      <c r="HDN49" s="487"/>
      <c r="HDO49" s="487"/>
      <c r="HDP49" s="487"/>
      <c r="HDQ49" s="487"/>
      <c r="HDR49" s="487"/>
      <c r="HDS49" s="487"/>
      <c r="HDT49" s="487"/>
      <c r="HDU49" s="487"/>
      <c r="HDV49" s="487"/>
      <c r="HDW49" s="487"/>
      <c r="HDX49" s="487"/>
      <c r="HDY49" s="487"/>
      <c r="HDZ49" s="487"/>
      <c r="HEA49" s="487"/>
      <c r="HEB49" s="487"/>
      <c r="HEC49" s="487"/>
      <c r="HED49" s="487"/>
      <c r="HEE49" s="487"/>
      <c r="HEF49" s="487"/>
      <c r="HEG49" s="487"/>
      <c r="HEH49" s="487"/>
      <c r="HEI49" s="487"/>
      <c r="HEJ49" s="487"/>
      <c r="HEK49" s="487"/>
      <c r="HEL49" s="487"/>
      <c r="HEM49" s="487"/>
      <c r="HEN49" s="487"/>
      <c r="HEO49" s="487"/>
      <c r="HEP49" s="487"/>
      <c r="HEQ49" s="487"/>
      <c r="HER49" s="487"/>
      <c r="HES49" s="487"/>
      <c r="HET49" s="487"/>
      <c r="HEU49" s="487"/>
      <c r="HEV49" s="487"/>
      <c r="HEW49" s="487"/>
      <c r="HEX49" s="487"/>
      <c r="HEY49" s="487"/>
      <c r="HEZ49" s="487"/>
      <c r="HFA49" s="487"/>
      <c r="HFB49" s="487"/>
      <c r="HFC49" s="487"/>
      <c r="HFD49" s="487"/>
      <c r="HFE49" s="487"/>
      <c r="HFF49" s="487"/>
      <c r="HFG49" s="487"/>
      <c r="HFH49" s="487"/>
      <c r="HFI49" s="487"/>
      <c r="HFJ49" s="487"/>
      <c r="HFK49" s="487"/>
      <c r="HFL49" s="487"/>
      <c r="HFM49" s="487"/>
      <c r="HFN49" s="487"/>
      <c r="HFO49" s="487"/>
      <c r="HFP49" s="487"/>
      <c r="HFQ49" s="487"/>
      <c r="HFR49" s="487"/>
      <c r="HFS49" s="487"/>
      <c r="HFT49" s="487"/>
      <c r="HFU49" s="487"/>
      <c r="HFV49" s="487"/>
      <c r="HFW49" s="487"/>
      <c r="HFX49" s="487"/>
      <c r="HFY49" s="487"/>
      <c r="HFZ49" s="487"/>
      <c r="HGA49" s="487"/>
      <c r="HGB49" s="487"/>
      <c r="HGC49" s="487"/>
      <c r="HGD49" s="487"/>
      <c r="HGE49" s="487"/>
      <c r="HGF49" s="487"/>
      <c r="HGG49" s="487"/>
      <c r="HGH49" s="487"/>
      <c r="HGI49" s="487"/>
      <c r="HGJ49" s="487"/>
      <c r="HGK49" s="487"/>
      <c r="HGL49" s="487"/>
      <c r="HGM49" s="487"/>
      <c r="HGN49" s="487"/>
      <c r="HGO49" s="487"/>
      <c r="HGP49" s="487"/>
      <c r="HGQ49" s="487"/>
      <c r="HGR49" s="487"/>
      <c r="HGS49" s="487"/>
      <c r="HGT49" s="487"/>
      <c r="HGU49" s="487"/>
      <c r="HGV49" s="487"/>
      <c r="HGW49" s="487"/>
      <c r="HGX49" s="487"/>
      <c r="HGY49" s="487"/>
      <c r="HGZ49" s="487"/>
      <c r="HHA49" s="487"/>
      <c r="HHB49" s="487"/>
      <c r="HHC49" s="487"/>
      <c r="HHD49" s="487"/>
      <c r="HHE49" s="487"/>
      <c r="HHF49" s="487"/>
      <c r="HHG49" s="487"/>
      <c r="HHH49" s="487"/>
      <c r="HHI49" s="487"/>
      <c r="HHJ49" s="487"/>
      <c r="HHK49" s="487"/>
      <c r="HHL49" s="487"/>
      <c r="HHM49" s="487"/>
      <c r="HHN49" s="487"/>
      <c r="HHO49" s="487"/>
      <c r="HHP49" s="487"/>
      <c r="HHQ49" s="487"/>
      <c r="HHR49" s="487"/>
      <c r="HHS49" s="487"/>
      <c r="HHT49" s="487"/>
      <c r="HHU49" s="487"/>
      <c r="HHV49" s="487"/>
      <c r="HHW49" s="487"/>
      <c r="HHX49" s="487"/>
      <c r="HHY49" s="487"/>
      <c r="HHZ49" s="487"/>
      <c r="HIA49" s="487"/>
      <c r="HIB49" s="487"/>
      <c r="HIC49" s="487"/>
      <c r="HID49" s="487"/>
      <c r="HIE49" s="487"/>
      <c r="HIF49" s="487"/>
      <c r="HIG49" s="487"/>
      <c r="HIH49" s="487"/>
      <c r="HII49" s="487"/>
      <c r="HIJ49" s="487"/>
      <c r="HIK49" s="487"/>
      <c r="HIL49" s="487"/>
      <c r="HIM49" s="487"/>
      <c r="HIN49" s="487"/>
      <c r="HIO49" s="487"/>
      <c r="HIP49" s="487"/>
      <c r="HIQ49" s="487"/>
      <c r="HIR49" s="487"/>
      <c r="HIS49" s="487"/>
      <c r="HIT49" s="487"/>
      <c r="HIU49" s="487"/>
      <c r="HIV49" s="487"/>
      <c r="HIW49" s="487"/>
      <c r="HIX49" s="487"/>
      <c r="HIY49" s="487"/>
      <c r="HIZ49" s="487"/>
      <c r="HJA49" s="487"/>
      <c r="HJB49" s="487"/>
      <c r="HJC49" s="487"/>
      <c r="HJD49" s="487"/>
      <c r="HJE49" s="487"/>
      <c r="HJF49" s="487"/>
      <c r="HJG49" s="487"/>
      <c r="HJH49" s="487"/>
      <c r="HJI49" s="487"/>
      <c r="HJJ49" s="487"/>
      <c r="HJK49" s="487"/>
      <c r="HJL49" s="487"/>
      <c r="HJM49" s="487"/>
      <c r="HJN49" s="487"/>
      <c r="HJO49" s="487"/>
      <c r="HJP49" s="487"/>
      <c r="HJQ49" s="487"/>
      <c r="HJR49" s="487"/>
      <c r="HJS49" s="487"/>
      <c r="HJT49" s="487"/>
      <c r="HJU49" s="487"/>
      <c r="HJV49" s="487"/>
      <c r="HJW49" s="487"/>
      <c r="HJX49" s="487"/>
      <c r="HJY49" s="487"/>
      <c r="HJZ49" s="487"/>
      <c r="HKA49" s="487"/>
      <c r="HKB49" s="487"/>
      <c r="HKC49" s="487"/>
      <c r="HKD49" s="487"/>
      <c r="HKE49" s="487"/>
      <c r="HKF49" s="487"/>
      <c r="HKG49" s="487"/>
      <c r="HKH49" s="487"/>
      <c r="HKI49" s="487"/>
      <c r="HKJ49" s="487"/>
      <c r="HKK49" s="487"/>
      <c r="HKL49" s="487"/>
      <c r="HKM49" s="487"/>
      <c r="HKN49" s="487"/>
      <c r="HKO49" s="487"/>
      <c r="HKP49" s="487"/>
      <c r="HKQ49" s="487"/>
      <c r="HKR49" s="487"/>
      <c r="HKS49" s="487"/>
      <c r="HKT49" s="487"/>
      <c r="HKU49" s="487"/>
      <c r="HKV49" s="487"/>
      <c r="HKW49" s="487"/>
      <c r="HKX49" s="487"/>
      <c r="HKY49" s="487"/>
      <c r="HKZ49" s="487"/>
      <c r="HLA49" s="487"/>
      <c r="HLB49" s="487"/>
      <c r="HLC49" s="487"/>
      <c r="HLD49" s="487"/>
      <c r="HLE49" s="487"/>
      <c r="HLF49" s="487"/>
      <c r="HLG49" s="487"/>
      <c r="HLH49" s="487"/>
      <c r="HLI49" s="487"/>
      <c r="HLJ49" s="487"/>
      <c r="HLK49" s="487"/>
      <c r="HLL49" s="487"/>
      <c r="HLM49" s="487"/>
      <c r="HLN49" s="487"/>
      <c r="HLO49" s="487"/>
      <c r="HLP49" s="487"/>
      <c r="HLQ49" s="487"/>
      <c r="HLR49" s="487"/>
      <c r="HLS49" s="487"/>
      <c r="HLT49" s="487"/>
      <c r="HLU49" s="487"/>
      <c r="HLV49" s="487"/>
      <c r="HLW49" s="487"/>
      <c r="HLX49" s="487"/>
      <c r="HLY49" s="487"/>
      <c r="HLZ49" s="487"/>
      <c r="HMA49" s="487"/>
      <c r="HMB49" s="487"/>
      <c r="HMC49" s="487"/>
      <c r="HMD49" s="487"/>
      <c r="HME49" s="487"/>
      <c r="HMF49" s="487"/>
      <c r="HMG49" s="487"/>
      <c r="HMH49" s="487"/>
      <c r="HMI49" s="487"/>
      <c r="HMJ49" s="487"/>
      <c r="HMK49" s="487"/>
      <c r="HML49" s="487"/>
      <c r="HMM49" s="487"/>
      <c r="HMN49" s="487"/>
      <c r="HMO49" s="487"/>
      <c r="HMP49" s="487"/>
      <c r="HMQ49" s="487"/>
      <c r="HMR49" s="487"/>
      <c r="HMS49" s="487"/>
      <c r="HMT49" s="487"/>
      <c r="HMU49" s="487"/>
      <c r="HMV49" s="487"/>
      <c r="HMW49" s="487"/>
      <c r="HMX49" s="487"/>
      <c r="HMY49" s="487"/>
      <c r="HMZ49" s="487"/>
      <c r="HNA49" s="487"/>
      <c r="HNB49" s="487"/>
      <c r="HNC49" s="487"/>
      <c r="HND49" s="487"/>
      <c r="HNE49" s="487"/>
      <c r="HNF49" s="487"/>
      <c r="HNG49" s="487"/>
      <c r="HNH49" s="487"/>
      <c r="HNI49" s="487"/>
      <c r="HNJ49" s="487"/>
      <c r="HNK49" s="487"/>
      <c r="HNL49" s="487"/>
      <c r="HNM49" s="487"/>
      <c r="HNN49" s="487"/>
      <c r="HNO49" s="487"/>
      <c r="HNP49" s="487"/>
      <c r="HNQ49" s="487"/>
      <c r="HNR49" s="487"/>
      <c r="HNS49" s="487"/>
      <c r="HNT49" s="487"/>
      <c r="HNU49" s="487"/>
      <c r="HNV49" s="487"/>
      <c r="HNW49" s="487"/>
      <c r="HNX49" s="487"/>
      <c r="HNY49" s="487"/>
      <c r="HNZ49" s="487"/>
      <c r="HOA49" s="487"/>
      <c r="HOB49" s="487"/>
      <c r="HOC49" s="487"/>
      <c r="HOD49" s="487"/>
      <c r="HOE49" s="487"/>
      <c r="HOF49" s="487"/>
      <c r="HOG49" s="487"/>
      <c r="HOH49" s="487"/>
      <c r="HOI49" s="487"/>
      <c r="HOJ49" s="487"/>
      <c r="HOK49" s="487"/>
      <c r="HOL49" s="487"/>
      <c r="HOM49" s="487"/>
      <c r="HON49" s="487"/>
      <c r="HOO49" s="487"/>
      <c r="HOP49" s="487"/>
      <c r="HOQ49" s="487"/>
      <c r="HOR49" s="487"/>
      <c r="HOS49" s="487"/>
      <c r="HOT49" s="487"/>
      <c r="HOU49" s="487"/>
      <c r="HOV49" s="487"/>
      <c r="HOW49" s="487"/>
      <c r="HOX49" s="487"/>
      <c r="HOY49" s="487"/>
      <c r="HOZ49" s="487"/>
      <c r="HPA49" s="487"/>
      <c r="HPB49" s="487"/>
      <c r="HPC49" s="487"/>
      <c r="HPD49" s="487"/>
      <c r="HPE49" s="487"/>
      <c r="HPF49" s="487"/>
      <c r="HPG49" s="487"/>
      <c r="HPH49" s="487"/>
      <c r="HPI49" s="487"/>
      <c r="HPJ49" s="487"/>
      <c r="HPK49" s="487"/>
      <c r="HPL49" s="487"/>
      <c r="HPM49" s="487"/>
      <c r="HPN49" s="487"/>
      <c r="HPO49" s="487"/>
      <c r="HPP49" s="487"/>
      <c r="HPQ49" s="487"/>
      <c r="HPR49" s="487"/>
      <c r="HPS49" s="487"/>
      <c r="HPT49" s="487"/>
      <c r="HPU49" s="487"/>
      <c r="HPV49" s="487"/>
      <c r="HPW49" s="487"/>
      <c r="HPX49" s="487"/>
      <c r="HPY49" s="487"/>
      <c r="HPZ49" s="487"/>
      <c r="HQA49" s="487"/>
      <c r="HQB49" s="487"/>
      <c r="HQC49" s="487"/>
      <c r="HQD49" s="487"/>
      <c r="HQE49" s="487"/>
      <c r="HQF49" s="487"/>
      <c r="HQG49" s="487"/>
      <c r="HQH49" s="487"/>
      <c r="HQI49" s="487"/>
      <c r="HQJ49" s="487"/>
      <c r="HQK49" s="487"/>
      <c r="HQL49" s="487"/>
      <c r="HQM49" s="487"/>
      <c r="HQN49" s="487"/>
      <c r="HQO49" s="487"/>
      <c r="HQP49" s="487"/>
      <c r="HQQ49" s="487"/>
      <c r="HQR49" s="487"/>
      <c r="HQS49" s="487"/>
      <c r="HQT49" s="487"/>
      <c r="HQU49" s="487"/>
      <c r="HQV49" s="487"/>
      <c r="HQW49" s="487"/>
      <c r="HQX49" s="487"/>
      <c r="HQY49" s="487"/>
      <c r="HQZ49" s="487"/>
      <c r="HRA49" s="487"/>
      <c r="HRB49" s="487"/>
      <c r="HRC49" s="487"/>
      <c r="HRD49" s="487"/>
      <c r="HRE49" s="487"/>
      <c r="HRF49" s="487"/>
      <c r="HRG49" s="487"/>
      <c r="HRH49" s="487"/>
      <c r="HRI49" s="487"/>
      <c r="HRJ49" s="487"/>
      <c r="HRK49" s="487"/>
      <c r="HRL49" s="487"/>
      <c r="HRM49" s="487"/>
      <c r="HRN49" s="487"/>
      <c r="HRO49" s="487"/>
      <c r="HRP49" s="487"/>
      <c r="HRQ49" s="487"/>
      <c r="HRR49" s="487"/>
      <c r="HRS49" s="487"/>
      <c r="HRT49" s="487"/>
      <c r="HRU49" s="487"/>
      <c r="HRV49" s="487"/>
      <c r="HRW49" s="487"/>
      <c r="HRX49" s="487"/>
      <c r="HRY49" s="487"/>
      <c r="HRZ49" s="487"/>
      <c r="HSA49" s="487"/>
      <c r="HSB49" s="487"/>
      <c r="HSC49" s="487"/>
      <c r="HSD49" s="487"/>
      <c r="HSE49" s="487"/>
      <c r="HSF49" s="487"/>
      <c r="HSG49" s="487"/>
      <c r="HSH49" s="487"/>
      <c r="HSI49" s="487"/>
      <c r="HSJ49" s="487"/>
      <c r="HSK49" s="487"/>
      <c r="HSL49" s="487"/>
      <c r="HSM49" s="487"/>
      <c r="HSN49" s="487"/>
      <c r="HSO49" s="487"/>
      <c r="HSP49" s="487"/>
      <c r="HSQ49" s="487"/>
      <c r="HSR49" s="487"/>
      <c r="HSS49" s="487"/>
      <c r="HST49" s="487"/>
      <c r="HSU49" s="487"/>
      <c r="HSV49" s="487"/>
      <c r="HSW49" s="487"/>
      <c r="HSX49" s="487"/>
      <c r="HSY49" s="487"/>
      <c r="HSZ49" s="487"/>
      <c r="HTA49" s="487"/>
      <c r="HTB49" s="487"/>
      <c r="HTC49" s="487"/>
      <c r="HTD49" s="487"/>
      <c r="HTE49" s="487"/>
      <c r="HTF49" s="487"/>
      <c r="HTG49" s="487"/>
      <c r="HTH49" s="487"/>
      <c r="HTI49" s="487"/>
      <c r="HTJ49" s="487"/>
      <c r="HTK49" s="487"/>
      <c r="HTL49" s="487"/>
      <c r="HTM49" s="487"/>
      <c r="HTN49" s="487"/>
      <c r="HTO49" s="487"/>
      <c r="HTP49" s="487"/>
      <c r="HTQ49" s="487"/>
      <c r="HTR49" s="487"/>
      <c r="HTS49" s="487"/>
      <c r="HTT49" s="487"/>
      <c r="HTU49" s="487"/>
      <c r="HTV49" s="487"/>
      <c r="HTW49" s="487"/>
      <c r="HTX49" s="487"/>
      <c r="HTY49" s="487"/>
      <c r="HTZ49" s="487"/>
      <c r="HUA49" s="487"/>
      <c r="HUB49" s="487"/>
      <c r="HUC49" s="487"/>
      <c r="HUD49" s="487"/>
      <c r="HUE49" s="487"/>
      <c r="HUF49" s="487"/>
      <c r="HUG49" s="487"/>
      <c r="HUH49" s="487"/>
      <c r="HUI49" s="487"/>
      <c r="HUJ49" s="487"/>
      <c r="HUK49" s="487"/>
      <c r="HUL49" s="487"/>
      <c r="HUM49" s="487"/>
      <c r="HUN49" s="487"/>
      <c r="HUO49" s="487"/>
      <c r="HUP49" s="487"/>
      <c r="HUQ49" s="487"/>
      <c r="HUR49" s="487"/>
      <c r="HUS49" s="487"/>
      <c r="HUT49" s="487"/>
      <c r="HUU49" s="487"/>
      <c r="HUV49" s="487"/>
      <c r="HUW49" s="487"/>
      <c r="HUX49" s="487"/>
      <c r="HUY49" s="487"/>
      <c r="HUZ49" s="487"/>
      <c r="HVA49" s="487"/>
      <c r="HVB49" s="487"/>
      <c r="HVC49" s="487"/>
      <c r="HVD49" s="487"/>
      <c r="HVE49" s="487"/>
      <c r="HVF49" s="487"/>
      <c r="HVG49" s="487"/>
      <c r="HVH49" s="487"/>
      <c r="HVI49" s="487"/>
      <c r="HVJ49" s="487"/>
      <c r="HVK49" s="487"/>
      <c r="HVL49" s="487"/>
      <c r="HVM49" s="487"/>
      <c r="HVN49" s="487"/>
      <c r="HVO49" s="487"/>
      <c r="HVP49" s="487"/>
      <c r="HVQ49" s="487"/>
      <c r="HVR49" s="487"/>
      <c r="HVS49" s="487"/>
      <c r="HVT49" s="487"/>
      <c r="HVU49" s="487"/>
      <c r="HVV49" s="487"/>
      <c r="HVW49" s="487"/>
      <c r="HVX49" s="487"/>
      <c r="HVY49" s="487"/>
      <c r="HVZ49" s="487"/>
      <c r="HWA49" s="487"/>
      <c r="HWB49" s="487"/>
      <c r="HWC49" s="487"/>
      <c r="HWD49" s="487"/>
      <c r="HWE49" s="487"/>
      <c r="HWF49" s="487"/>
      <c r="HWG49" s="487"/>
      <c r="HWH49" s="487"/>
      <c r="HWI49" s="487"/>
      <c r="HWJ49" s="487"/>
      <c r="HWK49" s="487"/>
      <c r="HWL49" s="487"/>
      <c r="HWM49" s="487"/>
      <c r="HWN49" s="487"/>
      <c r="HWO49" s="487"/>
      <c r="HWP49" s="487"/>
      <c r="HWQ49" s="487"/>
      <c r="HWR49" s="487"/>
      <c r="HWS49" s="487"/>
      <c r="HWT49" s="487"/>
      <c r="HWU49" s="487"/>
      <c r="HWV49" s="487"/>
      <c r="HWW49" s="487"/>
      <c r="HWX49" s="487"/>
      <c r="HWY49" s="487"/>
      <c r="HWZ49" s="487"/>
      <c r="HXA49" s="487"/>
      <c r="HXB49" s="487"/>
      <c r="HXC49" s="487"/>
      <c r="HXD49" s="487"/>
      <c r="HXE49" s="487"/>
      <c r="HXF49" s="487"/>
      <c r="HXG49" s="487"/>
      <c r="HXH49" s="487"/>
      <c r="HXI49" s="487"/>
      <c r="HXJ49" s="487"/>
      <c r="HXK49" s="487"/>
      <c r="HXL49" s="487"/>
      <c r="HXM49" s="487"/>
      <c r="HXN49" s="487"/>
      <c r="HXO49" s="487"/>
      <c r="HXP49" s="487"/>
      <c r="HXQ49" s="487"/>
      <c r="HXR49" s="487"/>
      <c r="HXS49" s="487"/>
      <c r="HXT49" s="487"/>
      <c r="HXU49" s="487"/>
      <c r="HXV49" s="487"/>
      <c r="HXW49" s="487"/>
      <c r="HXX49" s="487"/>
      <c r="HXY49" s="487"/>
      <c r="HXZ49" s="487"/>
      <c r="HYA49" s="487"/>
      <c r="HYB49" s="487"/>
      <c r="HYC49" s="487"/>
      <c r="HYD49" s="487"/>
      <c r="HYE49" s="487"/>
      <c r="HYF49" s="487"/>
      <c r="HYG49" s="487"/>
      <c r="HYH49" s="487"/>
      <c r="HYI49" s="487"/>
      <c r="HYJ49" s="487"/>
      <c r="HYK49" s="487"/>
      <c r="HYL49" s="487"/>
      <c r="HYM49" s="487"/>
      <c r="HYN49" s="487"/>
      <c r="HYO49" s="487"/>
      <c r="HYP49" s="487"/>
      <c r="HYQ49" s="487"/>
      <c r="HYR49" s="487"/>
      <c r="HYS49" s="487"/>
      <c r="HYT49" s="487"/>
      <c r="HYU49" s="487"/>
      <c r="HYV49" s="487"/>
      <c r="HYW49" s="487"/>
      <c r="HYX49" s="487"/>
      <c r="HYY49" s="487"/>
      <c r="HYZ49" s="487"/>
      <c r="HZA49" s="487"/>
      <c r="HZB49" s="487"/>
      <c r="HZC49" s="487"/>
      <c r="HZD49" s="487"/>
      <c r="HZE49" s="487"/>
      <c r="HZF49" s="487"/>
      <c r="HZG49" s="487"/>
      <c r="HZH49" s="487"/>
      <c r="HZI49" s="487"/>
      <c r="HZJ49" s="487"/>
      <c r="HZK49" s="487"/>
      <c r="HZL49" s="487"/>
      <c r="HZM49" s="487"/>
      <c r="HZN49" s="487"/>
      <c r="HZO49" s="487"/>
      <c r="HZP49" s="487"/>
      <c r="HZQ49" s="487"/>
      <c r="HZR49" s="487"/>
      <c r="HZS49" s="487"/>
      <c r="HZT49" s="487"/>
      <c r="HZU49" s="487"/>
      <c r="HZV49" s="487"/>
      <c r="HZW49" s="487"/>
      <c r="HZX49" s="487"/>
      <c r="HZY49" s="487"/>
      <c r="HZZ49" s="487"/>
      <c r="IAA49" s="487"/>
      <c r="IAB49" s="487"/>
      <c r="IAC49" s="487"/>
      <c r="IAD49" s="487"/>
      <c r="IAE49" s="487"/>
      <c r="IAF49" s="487"/>
      <c r="IAG49" s="487"/>
      <c r="IAH49" s="487"/>
      <c r="IAI49" s="487"/>
      <c r="IAJ49" s="487"/>
      <c r="IAK49" s="487"/>
      <c r="IAL49" s="487"/>
      <c r="IAM49" s="487"/>
      <c r="IAN49" s="487"/>
      <c r="IAO49" s="487"/>
      <c r="IAP49" s="487"/>
      <c r="IAQ49" s="487"/>
      <c r="IAR49" s="487"/>
      <c r="IAS49" s="487"/>
      <c r="IAT49" s="487"/>
      <c r="IAU49" s="487"/>
      <c r="IAV49" s="487"/>
      <c r="IAW49" s="487"/>
      <c r="IAX49" s="487"/>
      <c r="IAY49" s="487"/>
      <c r="IAZ49" s="487"/>
      <c r="IBA49" s="487"/>
      <c r="IBB49" s="487"/>
      <c r="IBC49" s="487"/>
      <c r="IBD49" s="487"/>
      <c r="IBE49" s="487"/>
      <c r="IBF49" s="487"/>
      <c r="IBG49" s="487"/>
      <c r="IBH49" s="487"/>
      <c r="IBI49" s="487"/>
      <c r="IBJ49" s="487"/>
      <c r="IBK49" s="487"/>
      <c r="IBL49" s="487"/>
      <c r="IBM49" s="487"/>
      <c r="IBN49" s="487"/>
      <c r="IBO49" s="487"/>
      <c r="IBP49" s="487"/>
      <c r="IBQ49" s="487"/>
      <c r="IBR49" s="487"/>
      <c r="IBS49" s="487"/>
      <c r="IBT49" s="487"/>
      <c r="IBU49" s="487"/>
      <c r="IBV49" s="487"/>
      <c r="IBW49" s="487"/>
      <c r="IBX49" s="487"/>
      <c r="IBY49" s="487"/>
      <c r="IBZ49" s="487"/>
      <c r="ICA49" s="487"/>
      <c r="ICB49" s="487"/>
      <c r="ICC49" s="487"/>
      <c r="ICD49" s="487"/>
      <c r="ICE49" s="487"/>
      <c r="ICF49" s="487"/>
      <c r="ICG49" s="487"/>
      <c r="ICH49" s="487"/>
      <c r="ICI49" s="487"/>
      <c r="ICJ49" s="487"/>
      <c r="ICK49" s="487"/>
      <c r="ICL49" s="487"/>
      <c r="ICM49" s="487"/>
      <c r="ICN49" s="487"/>
      <c r="ICO49" s="487"/>
      <c r="ICP49" s="487"/>
      <c r="ICQ49" s="487"/>
      <c r="ICR49" s="487"/>
      <c r="ICS49" s="487"/>
      <c r="ICT49" s="487"/>
      <c r="ICU49" s="487"/>
      <c r="ICV49" s="487"/>
      <c r="ICW49" s="487"/>
      <c r="ICX49" s="487"/>
      <c r="ICY49" s="487"/>
      <c r="ICZ49" s="487"/>
      <c r="IDA49" s="487"/>
      <c r="IDB49" s="487"/>
      <c r="IDC49" s="487"/>
      <c r="IDD49" s="487"/>
      <c r="IDE49" s="487"/>
      <c r="IDF49" s="487"/>
      <c r="IDG49" s="487"/>
      <c r="IDH49" s="487"/>
      <c r="IDI49" s="487"/>
      <c r="IDJ49" s="487"/>
      <c r="IDK49" s="487"/>
      <c r="IDL49" s="487"/>
      <c r="IDM49" s="487"/>
      <c r="IDN49" s="487"/>
      <c r="IDO49" s="487"/>
      <c r="IDP49" s="487"/>
      <c r="IDQ49" s="487"/>
      <c r="IDR49" s="487"/>
      <c r="IDS49" s="487"/>
      <c r="IDT49" s="487"/>
      <c r="IDU49" s="487"/>
      <c r="IDV49" s="487"/>
      <c r="IDW49" s="487"/>
      <c r="IDX49" s="487"/>
      <c r="IDY49" s="487"/>
      <c r="IDZ49" s="487"/>
      <c r="IEA49" s="487"/>
      <c r="IEB49" s="487"/>
      <c r="IEC49" s="487"/>
      <c r="IED49" s="487"/>
      <c r="IEE49" s="487"/>
      <c r="IEF49" s="487"/>
      <c r="IEG49" s="487"/>
      <c r="IEH49" s="487"/>
      <c r="IEI49" s="487"/>
      <c r="IEJ49" s="487"/>
      <c r="IEK49" s="487"/>
      <c r="IEL49" s="487"/>
      <c r="IEM49" s="487"/>
      <c r="IEN49" s="487"/>
      <c r="IEO49" s="487"/>
      <c r="IEP49" s="487"/>
      <c r="IEQ49" s="487"/>
      <c r="IER49" s="487"/>
      <c r="IES49" s="487"/>
      <c r="IET49" s="487"/>
      <c r="IEU49" s="487"/>
      <c r="IEV49" s="487"/>
      <c r="IEW49" s="487"/>
      <c r="IEX49" s="487"/>
      <c r="IEY49" s="487"/>
      <c r="IEZ49" s="487"/>
      <c r="IFA49" s="487"/>
      <c r="IFB49" s="487"/>
      <c r="IFC49" s="487"/>
      <c r="IFD49" s="487"/>
      <c r="IFE49" s="487"/>
      <c r="IFF49" s="487"/>
      <c r="IFG49" s="487"/>
      <c r="IFH49" s="487"/>
      <c r="IFI49" s="487"/>
      <c r="IFJ49" s="487"/>
      <c r="IFK49" s="487"/>
      <c r="IFL49" s="487"/>
      <c r="IFM49" s="487"/>
      <c r="IFN49" s="487"/>
      <c r="IFO49" s="487"/>
      <c r="IFP49" s="487"/>
      <c r="IFQ49" s="487"/>
      <c r="IFR49" s="487"/>
      <c r="IFS49" s="487"/>
      <c r="IFT49" s="487"/>
      <c r="IFU49" s="487"/>
      <c r="IFV49" s="487"/>
      <c r="IFW49" s="487"/>
      <c r="IFX49" s="487"/>
      <c r="IFY49" s="487"/>
      <c r="IFZ49" s="487"/>
      <c r="IGA49" s="487"/>
      <c r="IGB49" s="487"/>
      <c r="IGC49" s="487"/>
      <c r="IGD49" s="487"/>
      <c r="IGE49" s="487"/>
      <c r="IGF49" s="487"/>
      <c r="IGG49" s="487"/>
      <c r="IGH49" s="487"/>
      <c r="IGI49" s="487"/>
      <c r="IGJ49" s="487"/>
      <c r="IGK49" s="487"/>
      <c r="IGL49" s="487"/>
      <c r="IGM49" s="487"/>
      <c r="IGN49" s="487"/>
      <c r="IGO49" s="487"/>
      <c r="IGP49" s="487"/>
      <c r="IGQ49" s="487"/>
      <c r="IGR49" s="487"/>
      <c r="IGS49" s="487"/>
      <c r="IGT49" s="487"/>
      <c r="IGU49" s="487"/>
      <c r="IGV49" s="487"/>
      <c r="IGW49" s="487"/>
      <c r="IGX49" s="487"/>
      <c r="IGY49" s="487"/>
      <c r="IGZ49" s="487"/>
      <c r="IHA49" s="487"/>
      <c r="IHB49" s="487"/>
      <c r="IHC49" s="487"/>
      <c r="IHD49" s="487"/>
      <c r="IHE49" s="487"/>
      <c r="IHF49" s="487"/>
      <c r="IHG49" s="487"/>
      <c r="IHH49" s="487"/>
      <c r="IHI49" s="487"/>
      <c r="IHJ49" s="487"/>
      <c r="IHK49" s="487"/>
      <c r="IHL49" s="487"/>
      <c r="IHM49" s="487"/>
      <c r="IHN49" s="487"/>
      <c r="IHO49" s="487"/>
      <c r="IHP49" s="487"/>
      <c r="IHQ49" s="487"/>
      <c r="IHR49" s="487"/>
      <c r="IHS49" s="487"/>
      <c r="IHT49" s="487"/>
      <c r="IHU49" s="487"/>
      <c r="IHV49" s="487"/>
      <c r="IHW49" s="487"/>
      <c r="IHX49" s="487"/>
      <c r="IHY49" s="487"/>
      <c r="IHZ49" s="487"/>
      <c r="IIA49" s="487"/>
      <c r="IIB49" s="487"/>
      <c r="IIC49" s="487"/>
      <c r="IID49" s="487"/>
      <c r="IIE49" s="487"/>
      <c r="IIF49" s="487"/>
      <c r="IIG49" s="487"/>
      <c r="IIH49" s="487"/>
      <c r="III49" s="487"/>
      <c r="IIJ49" s="487"/>
      <c r="IIK49" s="487"/>
      <c r="IIL49" s="487"/>
      <c r="IIM49" s="487"/>
      <c r="IIN49" s="487"/>
      <c r="IIO49" s="487"/>
      <c r="IIP49" s="487"/>
      <c r="IIQ49" s="487"/>
      <c r="IIR49" s="487"/>
      <c r="IIS49" s="487"/>
      <c r="IIT49" s="487"/>
      <c r="IIU49" s="487"/>
      <c r="IIV49" s="487"/>
      <c r="IIW49" s="487"/>
      <c r="IIX49" s="487"/>
      <c r="IIY49" s="487"/>
      <c r="IIZ49" s="487"/>
      <c r="IJA49" s="487"/>
      <c r="IJB49" s="487"/>
      <c r="IJC49" s="487"/>
      <c r="IJD49" s="487"/>
      <c r="IJE49" s="487"/>
      <c r="IJF49" s="487"/>
      <c r="IJG49" s="487"/>
      <c r="IJH49" s="487"/>
      <c r="IJI49" s="487"/>
      <c r="IJJ49" s="487"/>
      <c r="IJK49" s="487"/>
      <c r="IJL49" s="487"/>
      <c r="IJM49" s="487"/>
      <c r="IJN49" s="487"/>
      <c r="IJO49" s="487"/>
      <c r="IJP49" s="487"/>
      <c r="IJQ49" s="487"/>
      <c r="IJR49" s="487"/>
      <c r="IJS49" s="487"/>
      <c r="IJT49" s="487"/>
      <c r="IJU49" s="487"/>
      <c r="IJV49" s="487"/>
      <c r="IJW49" s="487"/>
      <c r="IJX49" s="487"/>
      <c r="IJY49" s="487"/>
      <c r="IJZ49" s="487"/>
      <c r="IKA49" s="487"/>
      <c r="IKB49" s="487"/>
      <c r="IKC49" s="487"/>
      <c r="IKD49" s="487"/>
      <c r="IKE49" s="487"/>
      <c r="IKF49" s="487"/>
      <c r="IKG49" s="487"/>
      <c r="IKH49" s="487"/>
      <c r="IKI49" s="487"/>
      <c r="IKJ49" s="487"/>
      <c r="IKK49" s="487"/>
      <c r="IKL49" s="487"/>
      <c r="IKM49" s="487"/>
      <c r="IKN49" s="487"/>
      <c r="IKO49" s="487"/>
      <c r="IKP49" s="487"/>
      <c r="IKQ49" s="487"/>
      <c r="IKR49" s="487"/>
      <c r="IKS49" s="487"/>
      <c r="IKT49" s="487"/>
      <c r="IKU49" s="487"/>
      <c r="IKV49" s="487"/>
      <c r="IKW49" s="487"/>
      <c r="IKX49" s="487"/>
      <c r="IKY49" s="487"/>
      <c r="IKZ49" s="487"/>
      <c r="ILA49" s="487"/>
      <c r="ILB49" s="487"/>
      <c r="ILC49" s="487"/>
      <c r="ILD49" s="487"/>
      <c r="ILE49" s="487"/>
      <c r="ILF49" s="487"/>
      <c r="ILG49" s="487"/>
      <c r="ILH49" s="487"/>
      <c r="ILI49" s="487"/>
      <c r="ILJ49" s="487"/>
      <c r="ILK49" s="487"/>
      <c r="ILL49" s="487"/>
      <c r="ILM49" s="487"/>
      <c r="ILN49" s="487"/>
      <c r="ILO49" s="487"/>
      <c r="ILP49" s="487"/>
      <c r="ILQ49" s="487"/>
      <c r="ILR49" s="487"/>
      <c r="ILS49" s="487"/>
      <c r="ILT49" s="487"/>
      <c r="ILU49" s="487"/>
      <c r="ILV49" s="487"/>
      <c r="ILW49" s="487"/>
      <c r="ILX49" s="487"/>
      <c r="ILY49" s="487"/>
      <c r="ILZ49" s="487"/>
      <c r="IMA49" s="487"/>
      <c r="IMB49" s="487"/>
      <c r="IMC49" s="487"/>
      <c r="IMD49" s="487"/>
      <c r="IME49" s="487"/>
      <c r="IMF49" s="487"/>
      <c r="IMG49" s="487"/>
      <c r="IMH49" s="487"/>
      <c r="IMI49" s="487"/>
      <c r="IMJ49" s="487"/>
      <c r="IMK49" s="487"/>
      <c r="IML49" s="487"/>
      <c r="IMM49" s="487"/>
      <c r="IMN49" s="487"/>
      <c r="IMO49" s="487"/>
      <c r="IMP49" s="487"/>
      <c r="IMQ49" s="487"/>
      <c r="IMR49" s="487"/>
      <c r="IMS49" s="487"/>
      <c r="IMT49" s="487"/>
      <c r="IMU49" s="487"/>
      <c r="IMV49" s="487"/>
      <c r="IMW49" s="487"/>
      <c r="IMX49" s="487"/>
      <c r="IMY49" s="487"/>
      <c r="IMZ49" s="487"/>
      <c r="INA49" s="487"/>
      <c r="INB49" s="487"/>
      <c r="INC49" s="487"/>
      <c r="IND49" s="487"/>
      <c r="INE49" s="487"/>
      <c r="INF49" s="487"/>
      <c r="ING49" s="487"/>
      <c r="INH49" s="487"/>
      <c r="INI49" s="487"/>
      <c r="INJ49" s="487"/>
      <c r="INK49" s="487"/>
      <c r="INL49" s="487"/>
      <c r="INM49" s="487"/>
      <c r="INN49" s="487"/>
      <c r="INO49" s="487"/>
      <c r="INP49" s="487"/>
      <c r="INQ49" s="487"/>
      <c r="INR49" s="487"/>
      <c r="INS49" s="487"/>
      <c r="INT49" s="487"/>
      <c r="INU49" s="487"/>
      <c r="INV49" s="487"/>
      <c r="INW49" s="487"/>
      <c r="INX49" s="487"/>
      <c r="INY49" s="487"/>
      <c r="INZ49" s="487"/>
      <c r="IOA49" s="487"/>
      <c r="IOB49" s="487"/>
      <c r="IOC49" s="487"/>
      <c r="IOD49" s="487"/>
      <c r="IOE49" s="487"/>
      <c r="IOF49" s="487"/>
      <c r="IOG49" s="487"/>
      <c r="IOH49" s="487"/>
      <c r="IOI49" s="487"/>
      <c r="IOJ49" s="487"/>
      <c r="IOK49" s="487"/>
      <c r="IOL49" s="487"/>
      <c r="IOM49" s="487"/>
      <c r="ION49" s="487"/>
      <c r="IOO49" s="487"/>
      <c r="IOP49" s="487"/>
      <c r="IOQ49" s="487"/>
      <c r="IOR49" s="487"/>
      <c r="IOS49" s="487"/>
      <c r="IOT49" s="487"/>
      <c r="IOU49" s="487"/>
      <c r="IOV49" s="487"/>
      <c r="IOW49" s="487"/>
      <c r="IOX49" s="487"/>
      <c r="IOY49" s="487"/>
      <c r="IOZ49" s="487"/>
      <c r="IPA49" s="487"/>
      <c r="IPB49" s="487"/>
      <c r="IPC49" s="487"/>
      <c r="IPD49" s="487"/>
      <c r="IPE49" s="487"/>
      <c r="IPF49" s="487"/>
      <c r="IPG49" s="487"/>
      <c r="IPH49" s="487"/>
      <c r="IPI49" s="487"/>
      <c r="IPJ49" s="487"/>
      <c r="IPK49" s="487"/>
      <c r="IPL49" s="487"/>
      <c r="IPM49" s="487"/>
      <c r="IPN49" s="487"/>
      <c r="IPO49" s="487"/>
      <c r="IPP49" s="487"/>
      <c r="IPQ49" s="487"/>
      <c r="IPR49" s="487"/>
      <c r="IPS49" s="487"/>
      <c r="IPT49" s="487"/>
      <c r="IPU49" s="487"/>
      <c r="IPV49" s="487"/>
      <c r="IPW49" s="487"/>
      <c r="IPX49" s="487"/>
      <c r="IPY49" s="487"/>
      <c r="IPZ49" s="487"/>
      <c r="IQA49" s="487"/>
      <c r="IQB49" s="487"/>
      <c r="IQC49" s="487"/>
      <c r="IQD49" s="487"/>
      <c r="IQE49" s="487"/>
      <c r="IQF49" s="487"/>
      <c r="IQG49" s="487"/>
      <c r="IQH49" s="487"/>
      <c r="IQI49" s="487"/>
      <c r="IQJ49" s="487"/>
      <c r="IQK49" s="487"/>
      <c r="IQL49" s="487"/>
      <c r="IQM49" s="487"/>
      <c r="IQN49" s="487"/>
      <c r="IQO49" s="487"/>
      <c r="IQP49" s="487"/>
      <c r="IQQ49" s="487"/>
      <c r="IQR49" s="487"/>
      <c r="IQS49" s="487"/>
      <c r="IQT49" s="487"/>
      <c r="IQU49" s="487"/>
      <c r="IQV49" s="487"/>
      <c r="IQW49" s="487"/>
      <c r="IQX49" s="487"/>
      <c r="IQY49" s="487"/>
      <c r="IQZ49" s="487"/>
      <c r="IRA49" s="487"/>
      <c r="IRB49" s="487"/>
      <c r="IRC49" s="487"/>
      <c r="IRD49" s="487"/>
      <c r="IRE49" s="487"/>
      <c r="IRF49" s="487"/>
      <c r="IRG49" s="487"/>
      <c r="IRH49" s="487"/>
      <c r="IRI49" s="487"/>
      <c r="IRJ49" s="487"/>
      <c r="IRK49" s="487"/>
      <c r="IRL49" s="487"/>
      <c r="IRM49" s="487"/>
      <c r="IRN49" s="487"/>
      <c r="IRO49" s="487"/>
      <c r="IRP49" s="487"/>
      <c r="IRQ49" s="487"/>
      <c r="IRR49" s="487"/>
      <c r="IRS49" s="487"/>
      <c r="IRT49" s="487"/>
      <c r="IRU49" s="487"/>
      <c r="IRV49" s="487"/>
      <c r="IRW49" s="487"/>
      <c r="IRX49" s="487"/>
      <c r="IRY49" s="487"/>
      <c r="IRZ49" s="487"/>
      <c r="ISA49" s="487"/>
      <c r="ISB49" s="487"/>
      <c r="ISC49" s="487"/>
      <c r="ISD49" s="487"/>
      <c r="ISE49" s="487"/>
      <c r="ISF49" s="487"/>
      <c r="ISG49" s="487"/>
      <c r="ISH49" s="487"/>
      <c r="ISI49" s="487"/>
      <c r="ISJ49" s="487"/>
      <c r="ISK49" s="487"/>
      <c r="ISL49" s="487"/>
      <c r="ISM49" s="487"/>
      <c r="ISN49" s="487"/>
      <c r="ISO49" s="487"/>
      <c r="ISP49" s="487"/>
      <c r="ISQ49" s="487"/>
      <c r="ISR49" s="487"/>
      <c r="ISS49" s="487"/>
      <c r="IST49" s="487"/>
      <c r="ISU49" s="487"/>
      <c r="ISV49" s="487"/>
      <c r="ISW49" s="487"/>
      <c r="ISX49" s="487"/>
      <c r="ISY49" s="487"/>
      <c r="ISZ49" s="487"/>
      <c r="ITA49" s="487"/>
      <c r="ITB49" s="487"/>
      <c r="ITC49" s="487"/>
      <c r="ITD49" s="487"/>
      <c r="ITE49" s="487"/>
      <c r="ITF49" s="487"/>
      <c r="ITG49" s="487"/>
      <c r="ITH49" s="487"/>
      <c r="ITI49" s="487"/>
      <c r="ITJ49" s="487"/>
      <c r="ITK49" s="487"/>
      <c r="ITL49" s="487"/>
      <c r="ITM49" s="487"/>
      <c r="ITN49" s="487"/>
      <c r="ITO49" s="487"/>
      <c r="ITP49" s="487"/>
      <c r="ITQ49" s="487"/>
      <c r="ITR49" s="487"/>
      <c r="ITS49" s="487"/>
      <c r="ITT49" s="487"/>
      <c r="ITU49" s="487"/>
      <c r="ITV49" s="487"/>
      <c r="ITW49" s="487"/>
      <c r="ITX49" s="487"/>
      <c r="ITY49" s="487"/>
      <c r="ITZ49" s="487"/>
      <c r="IUA49" s="487"/>
      <c r="IUB49" s="487"/>
      <c r="IUC49" s="487"/>
      <c r="IUD49" s="487"/>
      <c r="IUE49" s="487"/>
      <c r="IUF49" s="487"/>
      <c r="IUG49" s="487"/>
      <c r="IUH49" s="487"/>
      <c r="IUI49" s="487"/>
      <c r="IUJ49" s="487"/>
      <c r="IUK49" s="487"/>
      <c r="IUL49" s="487"/>
      <c r="IUM49" s="487"/>
      <c r="IUN49" s="487"/>
      <c r="IUO49" s="487"/>
      <c r="IUP49" s="487"/>
      <c r="IUQ49" s="487"/>
      <c r="IUR49" s="487"/>
      <c r="IUS49" s="487"/>
      <c r="IUT49" s="487"/>
      <c r="IUU49" s="487"/>
      <c r="IUV49" s="487"/>
      <c r="IUW49" s="487"/>
      <c r="IUX49" s="487"/>
      <c r="IUY49" s="487"/>
      <c r="IUZ49" s="487"/>
      <c r="IVA49" s="487"/>
      <c r="IVB49" s="487"/>
      <c r="IVC49" s="487"/>
      <c r="IVD49" s="487"/>
      <c r="IVE49" s="487"/>
      <c r="IVF49" s="487"/>
      <c r="IVG49" s="487"/>
      <c r="IVH49" s="487"/>
      <c r="IVI49" s="487"/>
      <c r="IVJ49" s="487"/>
      <c r="IVK49" s="487"/>
      <c r="IVL49" s="487"/>
      <c r="IVM49" s="487"/>
      <c r="IVN49" s="487"/>
      <c r="IVO49" s="487"/>
      <c r="IVP49" s="487"/>
      <c r="IVQ49" s="487"/>
      <c r="IVR49" s="487"/>
      <c r="IVS49" s="487"/>
      <c r="IVT49" s="487"/>
      <c r="IVU49" s="487"/>
      <c r="IVV49" s="487"/>
      <c r="IVW49" s="487"/>
      <c r="IVX49" s="487"/>
      <c r="IVY49" s="487"/>
      <c r="IVZ49" s="487"/>
      <c r="IWA49" s="487"/>
      <c r="IWB49" s="487"/>
      <c r="IWC49" s="487"/>
      <c r="IWD49" s="487"/>
      <c r="IWE49" s="487"/>
      <c r="IWF49" s="487"/>
      <c r="IWG49" s="487"/>
      <c r="IWH49" s="487"/>
      <c r="IWI49" s="487"/>
      <c r="IWJ49" s="487"/>
      <c r="IWK49" s="487"/>
      <c r="IWL49" s="487"/>
      <c r="IWM49" s="487"/>
      <c r="IWN49" s="487"/>
      <c r="IWO49" s="487"/>
      <c r="IWP49" s="487"/>
      <c r="IWQ49" s="487"/>
      <c r="IWR49" s="487"/>
      <c r="IWS49" s="487"/>
      <c r="IWT49" s="487"/>
      <c r="IWU49" s="487"/>
      <c r="IWV49" s="487"/>
      <c r="IWW49" s="487"/>
      <c r="IWX49" s="487"/>
      <c r="IWY49" s="487"/>
      <c r="IWZ49" s="487"/>
      <c r="IXA49" s="487"/>
      <c r="IXB49" s="487"/>
      <c r="IXC49" s="487"/>
      <c r="IXD49" s="487"/>
      <c r="IXE49" s="487"/>
      <c r="IXF49" s="487"/>
      <c r="IXG49" s="487"/>
      <c r="IXH49" s="487"/>
      <c r="IXI49" s="487"/>
      <c r="IXJ49" s="487"/>
      <c r="IXK49" s="487"/>
      <c r="IXL49" s="487"/>
      <c r="IXM49" s="487"/>
      <c r="IXN49" s="487"/>
      <c r="IXO49" s="487"/>
      <c r="IXP49" s="487"/>
      <c r="IXQ49" s="487"/>
      <c r="IXR49" s="487"/>
      <c r="IXS49" s="487"/>
      <c r="IXT49" s="487"/>
      <c r="IXU49" s="487"/>
      <c r="IXV49" s="487"/>
      <c r="IXW49" s="487"/>
      <c r="IXX49" s="487"/>
      <c r="IXY49" s="487"/>
      <c r="IXZ49" s="487"/>
      <c r="IYA49" s="487"/>
      <c r="IYB49" s="487"/>
      <c r="IYC49" s="487"/>
      <c r="IYD49" s="487"/>
      <c r="IYE49" s="487"/>
      <c r="IYF49" s="487"/>
      <c r="IYG49" s="487"/>
      <c r="IYH49" s="487"/>
      <c r="IYI49" s="487"/>
      <c r="IYJ49" s="487"/>
      <c r="IYK49" s="487"/>
      <c r="IYL49" s="487"/>
      <c r="IYM49" s="487"/>
      <c r="IYN49" s="487"/>
      <c r="IYO49" s="487"/>
      <c r="IYP49" s="487"/>
      <c r="IYQ49" s="487"/>
      <c r="IYR49" s="487"/>
      <c r="IYS49" s="487"/>
      <c r="IYT49" s="487"/>
      <c r="IYU49" s="487"/>
      <c r="IYV49" s="487"/>
      <c r="IYW49" s="487"/>
      <c r="IYX49" s="487"/>
      <c r="IYY49" s="487"/>
      <c r="IYZ49" s="487"/>
      <c r="IZA49" s="487"/>
      <c r="IZB49" s="487"/>
      <c r="IZC49" s="487"/>
      <c r="IZD49" s="487"/>
      <c r="IZE49" s="487"/>
      <c r="IZF49" s="487"/>
      <c r="IZG49" s="487"/>
      <c r="IZH49" s="487"/>
      <c r="IZI49" s="487"/>
      <c r="IZJ49" s="487"/>
      <c r="IZK49" s="487"/>
      <c r="IZL49" s="487"/>
      <c r="IZM49" s="487"/>
      <c r="IZN49" s="487"/>
      <c r="IZO49" s="487"/>
      <c r="IZP49" s="487"/>
      <c r="IZQ49" s="487"/>
      <c r="IZR49" s="487"/>
      <c r="IZS49" s="487"/>
      <c r="IZT49" s="487"/>
      <c r="IZU49" s="487"/>
      <c r="IZV49" s="487"/>
      <c r="IZW49" s="487"/>
      <c r="IZX49" s="487"/>
      <c r="IZY49" s="487"/>
      <c r="IZZ49" s="487"/>
      <c r="JAA49" s="487"/>
      <c r="JAB49" s="487"/>
      <c r="JAC49" s="487"/>
      <c r="JAD49" s="487"/>
      <c r="JAE49" s="487"/>
      <c r="JAF49" s="487"/>
      <c r="JAG49" s="487"/>
      <c r="JAH49" s="487"/>
      <c r="JAI49" s="487"/>
      <c r="JAJ49" s="487"/>
      <c r="JAK49" s="487"/>
      <c r="JAL49" s="487"/>
      <c r="JAM49" s="487"/>
      <c r="JAN49" s="487"/>
      <c r="JAO49" s="487"/>
      <c r="JAP49" s="487"/>
      <c r="JAQ49" s="487"/>
      <c r="JAR49" s="487"/>
      <c r="JAS49" s="487"/>
      <c r="JAT49" s="487"/>
      <c r="JAU49" s="487"/>
      <c r="JAV49" s="487"/>
      <c r="JAW49" s="487"/>
      <c r="JAX49" s="487"/>
      <c r="JAY49" s="487"/>
      <c r="JAZ49" s="487"/>
      <c r="JBA49" s="487"/>
      <c r="JBB49" s="487"/>
      <c r="JBC49" s="487"/>
      <c r="JBD49" s="487"/>
      <c r="JBE49" s="487"/>
      <c r="JBF49" s="487"/>
      <c r="JBG49" s="487"/>
      <c r="JBH49" s="487"/>
      <c r="JBI49" s="487"/>
      <c r="JBJ49" s="487"/>
      <c r="JBK49" s="487"/>
      <c r="JBL49" s="487"/>
      <c r="JBM49" s="487"/>
      <c r="JBN49" s="487"/>
      <c r="JBO49" s="487"/>
      <c r="JBP49" s="487"/>
      <c r="JBQ49" s="487"/>
      <c r="JBR49" s="487"/>
      <c r="JBS49" s="487"/>
      <c r="JBT49" s="487"/>
      <c r="JBU49" s="487"/>
      <c r="JBV49" s="487"/>
      <c r="JBW49" s="487"/>
      <c r="JBX49" s="487"/>
      <c r="JBY49" s="487"/>
      <c r="JBZ49" s="487"/>
      <c r="JCA49" s="487"/>
      <c r="JCB49" s="487"/>
      <c r="JCC49" s="487"/>
      <c r="JCD49" s="487"/>
      <c r="JCE49" s="487"/>
      <c r="JCF49" s="487"/>
      <c r="JCG49" s="487"/>
      <c r="JCH49" s="487"/>
      <c r="JCI49" s="487"/>
      <c r="JCJ49" s="487"/>
      <c r="JCK49" s="487"/>
      <c r="JCL49" s="487"/>
      <c r="JCM49" s="487"/>
      <c r="JCN49" s="487"/>
      <c r="JCO49" s="487"/>
      <c r="JCP49" s="487"/>
      <c r="JCQ49" s="487"/>
      <c r="JCR49" s="487"/>
      <c r="JCS49" s="487"/>
      <c r="JCT49" s="487"/>
      <c r="JCU49" s="487"/>
      <c r="JCV49" s="487"/>
      <c r="JCW49" s="487"/>
      <c r="JCX49" s="487"/>
      <c r="JCY49" s="487"/>
      <c r="JCZ49" s="487"/>
      <c r="JDA49" s="487"/>
      <c r="JDB49" s="487"/>
      <c r="JDC49" s="487"/>
      <c r="JDD49" s="487"/>
      <c r="JDE49" s="487"/>
      <c r="JDF49" s="487"/>
      <c r="JDG49" s="487"/>
      <c r="JDH49" s="487"/>
      <c r="JDI49" s="487"/>
      <c r="JDJ49" s="487"/>
      <c r="JDK49" s="487"/>
      <c r="JDL49" s="487"/>
      <c r="JDM49" s="487"/>
      <c r="JDN49" s="487"/>
      <c r="JDO49" s="487"/>
      <c r="JDP49" s="487"/>
      <c r="JDQ49" s="487"/>
      <c r="JDR49" s="487"/>
      <c r="JDS49" s="487"/>
      <c r="JDT49" s="487"/>
      <c r="JDU49" s="487"/>
      <c r="JDV49" s="487"/>
      <c r="JDW49" s="487"/>
      <c r="JDX49" s="487"/>
      <c r="JDY49" s="487"/>
      <c r="JDZ49" s="487"/>
      <c r="JEA49" s="487"/>
      <c r="JEB49" s="487"/>
      <c r="JEC49" s="487"/>
      <c r="JED49" s="487"/>
      <c r="JEE49" s="487"/>
      <c r="JEF49" s="487"/>
      <c r="JEG49" s="487"/>
      <c r="JEH49" s="487"/>
      <c r="JEI49" s="487"/>
      <c r="JEJ49" s="487"/>
      <c r="JEK49" s="487"/>
      <c r="JEL49" s="487"/>
      <c r="JEM49" s="487"/>
      <c r="JEN49" s="487"/>
      <c r="JEO49" s="487"/>
      <c r="JEP49" s="487"/>
      <c r="JEQ49" s="487"/>
      <c r="JER49" s="487"/>
      <c r="JES49" s="487"/>
      <c r="JET49" s="487"/>
      <c r="JEU49" s="487"/>
      <c r="JEV49" s="487"/>
      <c r="JEW49" s="487"/>
      <c r="JEX49" s="487"/>
      <c r="JEY49" s="487"/>
      <c r="JEZ49" s="487"/>
      <c r="JFA49" s="487"/>
      <c r="JFB49" s="487"/>
      <c r="JFC49" s="487"/>
      <c r="JFD49" s="487"/>
      <c r="JFE49" s="487"/>
      <c r="JFF49" s="487"/>
      <c r="JFG49" s="487"/>
      <c r="JFH49" s="487"/>
      <c r="JFI49" s="487"/>
      <c r="JFJ49" s="487"/>
      <c r="JFK49" s="487"/>
      <c r="JFL49" s="487"/>
      <c r="JFM49" s="487"/>
      <c r="JFN49" s="487"/>
      <c r="JFO49" s="487"/>
      <c r="JFP49" s="487"/>
      <c r="JFQ49" s="487"/>
      <c r="JFR49" s="487"/>
      <c r="JFS49" s="487"/>
      <c r="JFT49" s="487"/>
      <c r="JFU49" s="487"/>
      <c r="JFV49" s="487"/>
      <c r="JFW49" s="487"/>
      <c r="JFX49" s="487"/>
      <c r="JFY49" s="487"/>
      <c r="JFZ49" s="487"/>
      <c r="JGA49" s="487"/>
      <c r="JGB49" s="487"/>
      <c r="JGC49" s="487"/>
      <c r="JGD49" s="487"/>
      <c r="JGE49" s="487"/>
      <c r="JGF49" s="487"/>
      <c r="JGG49" s="487"/>
      <c r="JGH49" s="487"/>
      <c r="JGI49" s="487"/>
      <c r="JGJ49" s="487"/>
      <c r="JGK49" s="487"/>
      <c r="JGL49" s="487"/>
      <c r="JGM49" s="487"/>
      <c r="JGN49" s="487"/>
      <c r="JGO49" s="487"/>
      <c r="JGP49" s="487"/>
      <c r="JGQ49" s="487"/>
      <c r="JGR49" s="487"/>
      <c r="JGS49" s="487"/>
      <c r="JGT49" s="487"/>
      <c r="JGU49" s="487"/>
      <c r="JGV49" s="487"/>
      <c r="JGW49" s="487"/>
      <c r="JGX49" s="487"/>
      <c r="JGY49" s="487"/>
      <c r="JGZ49" s="487"/>
      <c r="JHA49" s="487"/>
      <c r="JHB49" s="487"/>
      <c r="JHC49" s="487"/>
      <c r="JHD49" s="487"/>
      <c r="JHE49" s="487"/>
      <c r="JHF49" s="487"/>
      <c r="JHG49" s="487"/>
      <c r="JHH49" s="487"/>
      <c r="JHI49" s="487"/>
      <c r="JHJ49" s="487"/>
      <c r="JHK49" s="487"/>
      <c r="JHL49" s="487"/>
      <c r="JHM49" s="487"/>
      <c r="JHN49" s="487"/>
      <c r="JHO49" s="487"/>
      <c r="JHP49" s="487"/>
      <c r="JHQ49" s="487"/>
      <c r="JHR49" s="487"/>
      <c r="JHS49" s="487"/>
      <c r="JHT49" s="487"/>
      <c r="JHU49" s="487"/>
      <c r="JHV49" s="487"/>
      <c r="JHW49" s="487"/>
      <c r="JHX49" s="487"/>
      <c r="JHY49" s="487"/>
      <c r="JHZ49" s="487"/>
      <c r="JIA49" s="487"/>
      <c r="JIB49" s="487"/>
      <c r="JIC49" s="487"/>
      <c r="JID49" s="487"/>
      <c r="JIE49" s="487"/>
      <c r="JIF49" s="487"/>
      <c r="JIG49" s="487"/>
      <c r="JIH49" s="487"/>
      <c r="JII49" s="487"/>
      <c r="JIJ49" s="487"/>
      <c r="JIK49" s="487"/>
      <c r="JIL49" s="487"/>
      <c r="JIM49" s="487"/>
      <c r="JIN49" s="487"/>
      <c r="JIO49" s="487"/>
      <c r="JIP49" s="487"/>
      <c r="JIQ49" s="487"/>
      <c r="JIR49" s="487"/>
      <c r="JIS49" s="487"/>
      <c r="JIT49" s="487"/>
      <c r="JIU49" s="487"/>
      <c r="JIV49" s="487"/>
      <c r="JIW49" s="487"/>
      <c r="JIX49" s="487"/>
      <c r="JIY49" s="487"/>
      <c r="JIZ49" s="487"/>
      <c r="JJA49" s="487"/>
      <c r="JJB49" s="487"/>
      <c r="JJC49" s="487"/>
      <c r="JJD49" s="487"/>
      <c r="JJE49" s="487"/>
      <c r="JJF49" s="487"/>
      <c r="JJG49" s="487"/>
      <c r="JJH49" s="487"/>
      <c r="JJI49" s="487"/>
      <c r="JJJ49" s="487"/>
      <c r="JJK49" s="487"/>
      <c r="JJL49" s="487"/>
      <c r="JJM49" s="487"/>
      <c r="JJN49" s="487"/>
      <c r="JJO49" s="487"/>
      <c r="JJP49" s="487"/>
      <c r="JJQ49" s="487"/>
      <c r="JJR49" s="487"/>
      <c r="JJS49" s="487"/>
      <c r="JJT49" s="487"/>
      <c r="JJU49" s="487"/>
      <c r="JJV49" s="487"/>
      <c r="JJW49" s="487"/>
      <c r="JJX49" s="487"/>
      <c r="JJY49" s="487"/>
      <c r="JJZ49" s="487"/>
      <c r="JKA49" s="487"/>
      <c r="JKB49" s="487"/>
      <c r="JKC49" s="487"/>
      <c r="JKD49" s="487"/>
      <c r="JKE49" s="487"/>
      <c r="JKF49" s="487"/>
      <c r="JKG49" s="487"/>
      <c r="JKH49" s="487"/>
      <c r="JKI49" s="487"/>
      <c r="JKJ49" s="487"/>
      <c r="JKK49" s="487"/>
      <c r="JKL49" s="487"/>
      <c r="JKM49" s="487"/>
      <c r="JKN49" s="487"/>
      <c r="JKO49" s="487"/>
      <c r="JKP49" s="487"/>
      <c r="JKQ49" s="487"/>
      <c r="JKR49" s="487"/>
      <c r="JKS49" s="487"/>
      <c r="JKT49" s="487"/>
      <c r="JKU49" s="487"/>
      <c r="JKV49" s="487"/>
      <c r="JKW49" s="487"/>
      <c r="JKX49" s="487"/>
      <c r="JKY49" s="487"/>
      <c r="JKZ49" s="487"/>
      <c r="JLA49" s="487"/>
      <c r="JLB49" s="487"/>
      <c r="JLC49" s="487"/>
      <c r="JLD49" s="487"/>
      <c r="JLE49" s="487"/>
      <c r="JLF49" s="487"/>
      <c r="JLG49" s="487"/>
      <c r="JLH49" s="487"/>
      <c r="JLI49" s="487"/>
      <c r="JLJ49" s="487"/>
      <c r="JLK49" s="487"/>
      <c r="JLL49" s="487"/>
      <c r="JLM49" s="487"/>
      <c r="JLN49" s="487"/>
      <c r="JLO49" s="487"/>
      <c r="JLP49" s="487"/>
      <c r="JLQ49" s="487"/>
      <c r="JLR49" s="487"/>
      <c r="JLS49" s="487"/>
      <c r="JLT49" s="487"/>
      <c r="JLU49" s="487"/>
      <c r="JLV49" s="487"/>
      <c r="JLW49" s="487"/>
      <c r="JLX49" s="487"/>
      <c r="JLY49" s="487"/>
      <c r="JLZ49" s="487"/>
      <c r="JMA49" s="487"/>
      <c r="JMB49" s="487"/>
      <c r="JMC49" s="487"/>
      <c r="JMD49" s="487"/>
      <c r="JME49" s="487"/>
      <c r="JMF49" s="487"/>
      <c r="JMG49" s="487"/>
      <c r="JMH49" s="487"/>
      <c r="JMI49" s="487"/>
      <c r="JMJ49" s="487"/>
      <c r="JMK49" s="487"/>
      <c r="JML49" s="487"/>
      <c r="JMM49" s="487"/>
      <c r="JMN49" s="487"/>
      <c r="JMO49" s="487"/>
      <c r="JMP49" s="487"/>
      <c r="JMQ49" s="487"/>
      <c r="JMR49" s="487"/>
      <c r="JMS49" s="487"/>
      <c r="JMT49" s="487"/>
      <c r="JMU49" s="487"/>
      <c r="JMV49" s="487"/>
      <c r="JMW49" s="487"/>
      <c r="JMX49" s="487"/>
      <c r="JMY49" s="487"/>
      <c r="JMZ49" s="487"/>
      <c r="JNA49" s="487"/>
      <c r="JNB49" s="487"/>
      <c r="JNC49" s="487"/>
      <c r="JND49" s="487"/>
      <c r="JNE49" s="487"/>
      <c r="JNF49" s="487"/>
      <c r="JNG49" s="487"/>
      <c r="JNH49" s="487"/>
      <c r="JNI49" s="487"/>
      <c r="JNJ49" s="487"/>
      <c r="JNK49" s="487"/>
      <c r="JNL49" s="487"/>
      <c r="JNM49" s="487"/>
      <c r="JNN49" s="487"/>
      <c r="JNO49" s="487"/>
      <c r="JNP49" s="487"/>
      <c r="JNQ49" s="487"/>
      <c r="JNR49" s="487"/>
      <c r="JNS49" s="487"/>
      <c r="JNT49" s="487"/>
      <c r="JNU49" s="487"/>
      <c r="JNV49" s="487"/>
      <c r="JNW49" s="487"/>
      <c r="JNX49" s="487"/>
      <c r="JNY49" s="487"/>
      <c r="JNZ49" s="487"/>
      <c r="JOA49" s="487"/>
      <c r="JOB49" s="487"/>
      <c r="JOC49" s="487"/>
      <c r="JOD49" s="487"/>
      <c r="JOE49" s="487"/>
      <c r="JOF49" s="487"/>
      <c r="JOG49" s="487"/>
      <c r="JOH49" s="487"/>
      <c r="JOI49" s="487"/>
      <c r="JOJ49" s="487"/>
      <c r="JOK49" s="487"/>
      <c r="JOL49" s="487"/>
      <c r="JOM49" s="487"/>
      <c r="JON49" s="487"/>
      <c r="JOO49" s="487"/>
      <c r="JOP49" s="487"/>
      <c r="JOQ49" s="487"/>
      <c r="JOR49" s="487"/>
      <c r="JOS49" s="487"/>
      <c r="JOT49" s="487"/>
      <c r="JOU49" s="487"/>
      <c r="JOV49" s="487"/>
      <c r="JOW49" s="487"/>
      <c r="JOX49" s="487"/>
      <c r="JOY49" s="487"/>
      <c r="JOZ49" s="487"/>
      <c r="JPA49" s="487"/>
      <c r="JPB49" s="487"/>
      <c r="JPC49" s="487"/>
      <c r="JPD49" s="487"/>
      <c r="JPE49" s="487"/>
      <c r="JPF49" s="487"/>
      <c r="JPG49" s="487"/>
      <c r="JPH49" s="487"/>
      <c r="JPI49" s="487"/>
      <c r="JPJ49" s="487"/>
      <c r="JPK49" s="487"/>
      <c r="JPL49" s="487"/>
      <c r="JPM49" s="487"/>
      <c r="JPN49" s="487"/>
      <c r="JPO49" s="487"/>
      <c r="JPP49" s="487"/>
      <c r="JPQ49" s="487"/>
      <c r="JPR49" s="487"/>
      <c r="JPS49" s="487"/>
      <c r="JPT49" s="487"/>
      <c r="JPU49" s="487"/>
      <c r="JPV49" s="487"/>
      <c r="JPW49" s="487"/>
      <c r="JPX49" s="487"/>
      <c r="JPY49" s="487"/>
      <c r="JPZ49" s="487"/>
      <c r="JQA49" s="487"/>
      <c r="JQB49" s="487"/>
      <c r="JQC49" s="487"/>
      <c r="JQD49" s="487"/>
      <c r="JQE49" s="487"/>
      <c r="JQF49" s="487"/>
      <c r="JQG49" s="487"/>
      <c r="JQH49" s="487"/>
      <c r="JQI49" s="487"/>
      <c r="JQJ49" s="487"/>
      <c r="JQK49" s="487"/>
      <c r="JQL49" s="487"/>
      <c r="JQM49" s="487"/>
      <c r="JQN49" s="487"/>
      <c r="JQO49" s="487"/>
      <c r="JQP49" s="487"/>
      <c r="JQQ49" s="487"/>
      <c r="JQR49" s="487"/>
      <c r="JQS49" s="487"/>
      <c r="JQT49" s="487"/>
      <c r="JQU49" s="487"/>
      <c r="JQV49" s="487"/>
      <c r="JQW49" s="487"/>
      <c r="JQX49" s="487"/>
      <c r="JQY49" s="487"/>
      <c r="JQZ49" s="487"/>
      <c r="JRA49" s="487"/>
      <c r="JRB49" s="487"/>
      <c r="JRC49" s="487"/>
      <c r="JRD49" s="487"/>
      <c r="JRE49" s="487"/>
      <c r="JRF49" s="487"/>
      <c r="JRG49" s="487"/>
      <c r="JRH49" s="487"/>
      <c r="JRI49" s="487"/>
      <c r="JRJ49" s="487"/>
      <c r="JRK49" s="487"/>
      <c r="JRL49" s="487"/>
      <c r="JRM49" s="487"/>
      <c r="JRN49" s="487"/>
      <c r="JRO49" s="487"/>
      <c r="JRP49" s="487"/>
      <c r="JRQ49" s="487"/>
      <c r="JRR49" s="487"/>
      <c r="JRS49" s="487"/>
      <c r="JRT49" s="487"/>
      <c r="JRU49" s="487"/>
      <c r="JRV49" s="487"/>
      <c r="JRW49" s="487"/>
      <c r="JRX49" s="487"/>
      <c r="JRY49" s="487"/>
      <c r="JRZ49" s="487"/>
      <c r="JSA49" s="487"/>
      <c r="JSB49" s="487"/>
      <c r="JSC49" s="487"/>
      <c r="JSD49" s="487"/>
      <c r="JSE49" s="487"/>
      <c r="JSF49" s="487"/>
      <c r="JSG49" s="487"/>
      <c r="JSH49" s="487"/>
      <c r="JSI49" s="487"/>
      <c r="JSJ49" s="487"/>
      <c r="JSK49" s="487"/>
      <c r="JSL49" s="487"/>
      <c r="JSM49" s="487"/>
      <c r="JSN49" s="487"/>
      <c r="JSO49" s="487"/>
      <c r="JSP49" s="487"/>
      <c r="JSQ49" s="487"/>
      <c r="JSR49" s="487"/>
      <c r="JSS49" s="487"/>
      <c r="JST49" s="487"/>
      <c r="JSU49" s="487"/>
      <c r="JSV49" s="487"/>
      <c r="JSW49" s="487"/>
      <c r="JSX49" s="487"/>
      <c r="JSY49" s="487"/>
      <c r="JSZ49" s="487"/>
      <c r="JTA49" s="487"/>
      <c r="JTB49" s="487"/>
      <c r="JTC49" s="487"/>
      <c r="JTD49" s="487"/>
      <c r="JTE49" s="487"/>
      <c r="JTF49" s="487"/>
      <c r="JTG49" s="487"/>
      <c r="JTH49" s="487"/>
      <c r="JTI49" s="487"/>
      <c r="JTJ49" s="487"/>
      <c r="JTK49" s="487"/>
      <c r="JTL49" s="487"/>
      <c r="JTM49" s="487"/>
      <c r="JTN49" s="487"/>
      <c r="JTO49" s="487"/>
      <c r="JTP49" s="487"/>
      <c r="JTQ49" s="487"/>
      <c r="JTR49" s="487"/>
      <c r="JTS49" s="487"/>
      <c r="JTT49" s="487"/>
      <c r="JTU49" s="487"/>
      <c r="JTV49" s="487"/>
      <c r="JTW49" s="487"/>
      <c r="JTX49" s="487"/>
      <c r="JTY49" s="487"/>
      <c r="JTZ49" s="487"/>
      <c r="JUA49" s="487"/>
      <c r="JUB49" s="487"/>
      <c r="JUC49" s="487"/>
      <c r="JUD49" s="487"/>
      <c r="JUE49" s="487"/>
      <c r="JUF49" s="487"/>
      <c r="JUG49" s="487"/>
      <c r="JUH49" s="487"/>
      <c r="JUI49" s="487"/>
      <c r="JUJ49" s="487"/>
      <c r="JUK49" s="487"/>
      <c r="JUL49" s="487"/>
      <c r="JUM49" s="487"/>
      <c r="JUN49" s="487"/>
      <c r="JUO49" s="487"/>
      <c r="JUP49" s="487"/>
      <c r="JUQ49" s="487"/>
      <c r="JUR49" s="487"/>
      <c r="JUS49" s="487"/>
      <c r="JUT49" s="487"/>
      <c r="JUU49" s="487"/>
      <c r="JUV49" s="487"/>
      <c r="JUW49" s="487"/>
      <c r="JUX49" s="487"/>
      <c r="JUY49" s="487"/>
      <c r="JUZ49" s="487"/>
      <c r="JVA49" s="487"/>
      <c r="JVB49" s="487"/>
      <c r="JVC49" s="487"/>
      <c r="JVD49" s="487"/>
      <c r="JVE49" s="487"/>
      <c r="JVF49" s="487"/>
      <c r="JVG49" s="487"/>
      <c r="JVH49" s="487"/>
      <c r="JVI49" s="487"/>
      <c r="JVJ49" s="487"/>
      <c r="JVK49" s="487"/>
      <c r="JVL49" s="487"/>
      <c r="JVM49" s="487"/>
      <c r="JVN49" s="487"/>
      <c r="JVO49" s="487"/>
      <c r="JVP49" s="487"/>
      <c r="JVQ49" s="487"/>
      <c r="JVR49" s="487"/>
      <c r="JVS49" s="487"/>
      <c r="JVT49" s="487"/>
      <c r="JVU49" s="487"/>
      <c r="JVV49" s="487"/>
      <c r="JVW49" s="487"/>
      <c r="JVX49" s="487"/>
      <c r="JVY49" s="487"/>
      <c r="JVZ49" s="487"/>
      <c r="JWA49" s="487"/>
      <c r="JWB49" s="487"/>
      <c r="JWC49" s="487"/>
      <c r="JWD49" s="487"/>
      <c r="JWE49" s="487"/>
      <c r="JWF49" s="487"/>
      <c r="JWG49" s="487"/>
      <c r="JWH49" s="487"/>
      <c r="JWI49" s="487"/>
      <c r="JWJ49" s="487"/>
      <c r="JWK49" s="487"/>
      <c r="JWL49" s="487"/>
      <c r="JWM49" s="487"/>
      <c r="JWN49" s="487"/>
      <c r="JWO49" s="487"/>
      <c r="JWP49" s="487"/>
      <c r="JWQ49" s="487"/>
      <c r="JWR49" s="487"/>
      <c r="JWS49" s="487"/>
      <c r="JWT49" s="487"/>
      <c r="JWU49" s="487"/>
      <c r="JWV49" s="487"/>
      <c r="JWW49" s="487"/>
      <c r="JWX49" s="487"/>
      <c r="JWY49" s="487"/>
      <c r="JWZ49" s="487"/>
      <c r="JXA49" s="487"/>
      <c r="JXB49" s="487"/>
      <c r="JXC49" s="487"/>
      <c r="JXD49" s="487"/>
      <c r="JXE49" s="487"/>
      <c r="JXF49" s="487"/>
      <c r="JXG49" s="487"/>
      <c r="JXH49" s="487"/>
      <c r="JXI49" s="487"/>
      <c r="JXJ49" s="487"/>
      <c r="JXK49" s="487"/>
      <c r="JXL49" s="487"/>
      <c r="JXM49" s="487"/>
      <c r="JXN49" s="487"/>
      <c r="JXO49" s="487"/>
      <c r="JXP49" s="487"/>
      <c r="JXQ49" s="487"/>
      <c r="JXR49" s="487"/>
      <c r="JXS49" s="487"/>
      <c r="JXT49" s="487"/>
      <c r="JXU49" s="487"/>
      <c r="JXV49" s="487"/>
      <c r="JXW49" s="487"/>
      <c r="JXX49" s="487"/>
      <c r="JXY49" s="487"/>
      <c r="JXZ49" s="487"/>
      <c r="JYA49" s="487"/>
      <c r="JYB49" s="487"/>
      <c r="JYC49" s="487"/>
      <c r="JYD49" s="487"/>
      <c r="JYE49" s="487"/>
      <c r="JYF49" s="487"/>
      <c r="JYG49" s="487"/>
      <c r="JYH49" s="487"/>
      <c r="JYI49" s="487"/>
      <c r="JYJ49" s="487"/>
      <c r="JYK49" s="487"/>
      <c r="JYL49" s="487"/>
      <c r="JYM49" s="487"/>
      <c r="JYN49" s="487"/>
      <c r="JYO49" s="487"/>
      <c r="JYP49" s="487"/>
      <c r="JYQ49" s="487"/>
      <c r="JYR49" s="487"/>
      <c r="JYS49" s="487"/>
      <c r="JYT49" s="487"/>
      <c r="JYU49" s="487"/>
      <c r="JYV49" s="487"/>
      <c r="JYW49" s="487"/>
      <c r="JYX49" s="487"/>
      <c r="JYY49" s="487"/>
      <c r="JYZ49" s="487"/>
      <c r="JZA49" s="487"/>
      <c r="JZB49" s="487"/>
      <c r="JZC49" s="487"/>
      <c r="JZD49" s="487"/>
      <c r="JZE49" s="487"/>
      <c r="JZF49" s="487"/>
      <c r="JZG49" s="487"/>
      <c r="JZH49" s="487"/>
      <c r="JZI49" s="487"/>
      <c r="JZJ49" s="487"/>
      <c r="JZK49" s="487"/>
      <c r="JZL49" s="487"/>
      <c r="JZM49" s="487"/>
      <c r="JZN49" s="487"/>
      <c r="JZO49" s="487"/>
      <c r="JZP49" s="487"/>
      <c r="JZQ49" s="487"/>
      <c r="JZR49" s="487"/>
      <c r="JZS49" s="487"/>
      <c r="JZT49" s="487"/>
      <c r="JZU49" s="487"/>
      <c r="JZV49" s="487"/>
      <c r="JZW49" s="487"/>
      <c r="JZX49" s="487"/>
      <c r="JZY49" s="487"/>
      <c r="JZZ49" s="487"/>
      <c r="KAA49" s="487"/>
      <c r="KAB49" s="487"/>
      <c r="KAC49" s="487"/>
      <c r="KAD49" s="487"/>
      <c r="KAE49" s="487"/>
      <c r="KAF49" s="487"/>
      <c r="KAG49" s="487"/>
      <c r="KAH49" s="487"/>
      <c r="KAI49" s="487"/>
      <c r="KAJ49" s="487"/>
      <c r="KAK49" s="487"/>
      <c r="KAL49" s="487"/>
      <c r="KAM49" s="487"/>
      <c r="KAN49" s="487"/>
      <c r="KAO49" s="487"/>
      <c r="KAP49" s="487"/>
      <c r="KAQ49" s="487"/>
      <c r="KAR49" s="487"/>
      <c r="KAS49" s="487"/>
      <c r="KAT49" s="487"/>
      <c r="KAU49" s="487"/>
      <c r="KAV49" s="487"/>
      <c r="KAW49" s="487"/>
      <c r="KAX49" s="487"/>
      <c r="KAY49" s="487"/>
      <c r="KAZ49" s="487"/>
      <c r="KBA49" s="487"/>
      <c r="KBB49" s="487"/>
      <c r="KBC49" s="487"/>
      <c r="KBD49" s="487"/>
      <c r="KBE49" s="487"/>
      <c r="KBF49" s="487"/>
      <c r="KBG49" s="487"/>
      <c r="KBH49" s="487"/>
      <c r="KBI49" s="487"/>
      <c r="KBJ49" s="487"/>
      <c r="KBK49" s="487"/>
      <c r="KBL49" s="487"/>
      <c r="KBM49" s="487"/>
      <c r="KBN49" s="487"/>
      <c r="KBO49" s="487"/>
      <c r="KBP49" s="487"/>
      <c r="KBQ49" s="487"/>
      <c r="KBR49" s="487"/>
      <c r="KBS49" s="487"/>
      <c r="KBT49" s="487"/>
      <c r="KBU49" s="487"/>
      <c r="KBV49" s="487"/>
      <c r="KBW49" s="487"/>
      <c r="KBX49" s="487"/>
      <c r="KBY49" s="487"/>
      <c r="KBZ49" s="487"/>
      <c r="KCA49" s="487"/>
      <c r="KCB49" s="487"/>
      <c r="KCC49" s="487"/>
      <c r="KCD49" s="487"/>
      <c r="KCE49" s="487"/>
      <c r="KCF49" s="487"/>
      <c r="KCG49" s="487"/>
      <c r="KCH49" s="487"/>
      <c r="KCI49" s="487"/>
      <c r="KCJ49" s="487"/>
      <c r="KCK49" s="487"/>
      <c r="KCL49" s="487"/>
      <c r="KCM49" s="487"/>
      <c r="KCN49" s="487"/>
      <c r="KCO49" s="487"/>
      <c r="KCP49" s="487"/>
      <c r="KCQ49" s="487"/>
      <c r="KCR49" s="487"/>
      <c r="KCS49" s="487"/>
      <c r="KCT49" s="487"/>
      <c r="KCU49" s="487"/>
      <c r="KCV49" s="487"/>
      <c r="KCW49" s="487"/>
      <c r="KCX49" s="487"/>
      <c r="KCY49" s="487"/>
      <c r="KCZ49" s="487"/>
      <c r="KDA49" s="487"/>
      <c r="KDB49" s="487"/>
      <c r="KDC49" s="487"/>
      <c r="KDD49" s="487"/>
      <c r="KDE49" s="487"/>
      <c r="KDF49" s="487"/>
      <c r="KDG49" s="487"/>
      <c r="KDH49" s="487"/>
      <c r="KDI49" s="487"/>
      <c r="KDJ49" s="487"/>
      <c r="KDK49" s="487"/>
      <c r="KDL49" s="487"/>
      <c r="KDM49" s="487"/>
      <c r="KDN49" s="487"/>
      <c r="KDO49" s="487"/>
      <c r="KDP49" s="487"/>
      <c r="KDQ49" s="487"/>
      <c r="KDR49" s="487"/>
      <c r="KDS49" s="487"/>
      <c r="KDT49" s="487"/>
      <c r="KDU49" s="487"/>
      <c r="KDV49" s="487"/>
      <c r="KDW49" s="487"/>
      <c r="KDX49" s="487"/>
      <c r="KDY49" s="487"/>
      <c r="KDZ49" s="487"/>
      <c r="KEA49" s="487"/>
      <c r="KEB49" s="487"/>
      <c r="KEC49" s="487"/>
      <c r="KED49" s="487"/>
      <c r="KEE49" s="487"/>
      <c r="KEF49" s="487"/>
      <c r="KEG49" s="487"/>
      <c r="KEH49" s="487"/>
      <c r="KEI49" s="487"/>
      <c r="KEJ49" s="487"/>
      <c r="KEK49" s="487"/>
      <c r="KEL49" s="487"/>
      <c r="KEM49" s="487"/>
      <c r="KEN49" s="487"/>
      <c r="KEO49" s="487"/>
      <c r="KEP49" s="487"/>
      <c r="KEQ49" s="487"/>
      <c r="KER49" s="487"/>
      <c r="KES49" s="487"/>
      <c r="KET49" s="487"/>
      <c r="KEU49" s="487"/>
      <c r="KEV49" s="487"/>
      <c r="KEW49" s="487"/>
      <c r="KEX49" s="487"/>
      <c r="KEY49" s="487"/>
      <c r="KEZ49" s="487"/>
      <c r="KFA49" s="487"/>
      <c r="KFB49" s="487"/>
      <c r="KFC49" s="487"/>
      <c r="KFD49" s="487"/>
      <c r="KFE49" s="487"/>
      <c r="KFF49" s="487"/>
      <c r="KFG49" s="487"/>
      <c r="KFH49" s="487"/>
      <c r="KFI49" s="487"/>
      <c r="KFJ49" s="487"/>
      <c r="KFK49" s="487"/>
      <c r="KFL49" s="487"/>
      <c r="KFM49" s="487"/>
      <c r="KFN49" s="487"/>
      <c r="KFO49" s="487"/>
      <c r="KFP49" s="487"/>
      <c r="KFQ49" s="487"/>
      <c r="KFR49" s="487"/>
      <c r="KFS49" s="487"/>
      <c r="KFT49" s="487"/>
      <c r="KFU49" s="487"/>
      <c r="KFV49" s="487"/>
      <c r="KFW49" s="487"/>
      <c r="KFX49" s="487"/>
      <c r="KFY49" s="487"/>
      <c r="KFZ49" s="487"/>
      <c r="KGA49" s="487"/>
      <c r="KGB49" s="487"/>
      <c r="KGC49" s="487"/>
      <c r="KGD49" s="487"/>
      <c r="KGE49" s="487"/>
      <c r="KGF49" s="487"/>
      <c r="KGG49" s="487"/>
      <c r="KGH49" s="487"/>
      <c r="KGI49" s="487"/>
      <c r="KGJ49" s="487"/>
      <c r="KGK49" s="487"/>
      <c r="KGL49" s="487"/>
      <c r="KGM49" s="487"/>
      <c r="KGN49" s="487"/>
      <c r="KGO49" s="487"/>
      <c r="KGP49" s="487"/>
      <c r="KGQ49" s="487"/>
      <c r="KGR49" s="487"/>
      <c r="KGS49" s="487"/>
      <c r="KGT49" s="487"/>
      <c r="KGU49" s="487"/>
      <c r="KGV49" s="487"/>
      <c r="KGW49" s="487"/>
      <c r="KGX49" s="487"/>
      <c r="KGY49" s="487"/>
      <c r="KGZ49" s="487"/>
      <c r="KHA49" s="487"/>
      <c r="KHB49" s="487"/>
      <c r="KHC49" s="487"/>
      <c r="KHD49" s="487"/>
      <c r="KHE49" s="487"/>
      <c r="KHF49" s="487"/>
      <c r="KHG49" s="487"/>
      <c r="KHH49" s="487"/>
      <c r="KHI49" s="487"/>
      <c r="KHJ49" s="487"/>
      <c r="KHK49" s="487"/>
      <c r="KHL49" s="487"/>
      <c r="KHM49" s="487"/>
      <c r="KHN49" s="487"/>
      <c r="KHO49" s="487"/>
      <c r="KHP49" s="487"/>
      <c r="KHQ49" s="487"/>
      <c r="KHR49" s="487"/>
      <c r="KHS49" s="487"/>
      <c r="KHT49" s="487"/>
      <c r="KHU49" s="487"/>
      <c r="KHV49" s="487"/>
      <c r="KHW49" s="487"/>
      <c r="KHX49" s="487"/>
      <c r="KHY49" s="487"/>
      <c r="KHZ49" s="487"/>
      <c r="KIA49" s="487"/>
      <c r="KIB49" s="487"/>
      <c r="KIC49" s="487"/>
      <c r="KID49" s="487"/>
      <c r="KIE49" s="487"/>
      <c r="KIF49" s="487"/>
      <c r="KIG49" s="487"/>
      <c r="KIH49" s="487"/>
      <c r="KII49" s="487"/>
      <c r="KIJ49" s="487"/>
      <c r="KIK49" s="487"/>
      <c r="KIL49" s="487"/>
      <c r="KIM49" s="487"/>
      <c r="KIN49" s="487"/>
      <c r="KIO49" s="487"/>
      <c r="KIP49" s="487"/>
      <c r="KIQ49" s="487"/>
      <c r="KIR49" s="487"/>
      <c r="KIS49" s="487"/>
      <c r="KIT49" s="487"/>
      <c r="KIU49" s="487"/>
      <c r="KIV49" s="487"/>
      <c r="KIW49" s="487"/>
      <c r="KIX49" s="487"/>
      <c r="KIY49" s="487"/>
      <c r="KIZ49" s="487"/>
      <c r="KJA49" s="487"/>
      <c r="KJB49" s="487"/>
      <c r="KJC49" s="487"/>
      <c r="KJD49" s="487"/>
      <c r="KJE49" s="487"/>
      <c r="KJF49" s="487"/>
      <c r="KJG49" s="487"/>
      <c r="KJH49" s="487"/>
      <c r="KJI49" s="487"/>
      <c r="KJJ49" s="487"/>
      <c r="KJK49" s="487"/>
      <c r="KJL49" s="487"/>
      <c r="KJM49" s="487"/>
      <c r="KJN49" s="487"/>
      <c r="KJO49" s="487"/>
      <c r="KJP49" s="487"/>
      <c r="KJQ49" s="487"/>
      <c r="KJR49" s="487"/>
      <c r="KJS49" s="487"/>
      <c r="KJT49" s="487"/>
      <c r="KJU49" s="487"/>
      <c r="KJV49" s="487"/>
      <c r="KJW49" s="487"/>
      <c r="KJX49" s="487"/>
      <c r="KJY49" s="487"/>
      <c r="KJZ49" s="487"/>
      <c r="KKA49" s="487"/>
      <c r="KKB49" s="487"/>
      <c r="KKC49" s="487"/>
      <c r="KKD49" s="487"/>
      <c r="KKE49" s="487"/>
      <c r="KKF49" s="487"/>
      <c r="KKG49" s="487"/>
      <c r="KKH49" s="487"/>
      <c r="KKI49" s="487"/>
      <c r="KKJ49" s="487"/>
      <c r="KKK49" s="487"/>
      <c r="KKL49" s="487"/>
      <c r="KKM49" s="487"/>
      <c r="KKN49" s="487"/>
      <c r="KKO49" s="487"/>
      <c r="KKP49" s="487"/>
      <c r="KKQ49" s="487"/>
      <c r="KKR49" s="487"/>
      <c r="KKS49" s="487"/>
      <c r="KKT49" s="487"/>
      <c r="KKU49" s="487"/>
      <c r="KKV49" s="487"/>
      <c r="KKW49" s="487"/>
      <c r="KKX49" s="487"/>
      <c r="KKY49" s="487"/>
      <c r="KKZ49" s="487"/>
      <c r="KLA49" s="487"/>
      <c r="KLB49" s="487"/>
      <c r="KLC49" s="487"/>
      <c r="KLD49" s="487"/>
      <c r="KLE49" s="487"/>
      <c r="KLF49" s="487"/>
      <c r="KLG49" s="487"/>
      <c r="KLH49" s="487"/>
      <c r="KLI49" s="487"/>
      <c r="KLJ49" s="487"/>
      <c r="KLK49" s="487"/>
      <c r="KLL49" s="487"/>
      <c r="KLM49" s="487"/>
      <c r="KLN49" s="487"/>
      <c r="KLO49" s="487"/>
      <c r="KLP49" s="487"/>
      <c r="KLQ49" s="487"/>
      <c r="KLR49" s="487"/>
      <c r="KLS49" s="487"/>
      <c r="KLT49" s="487"/>
      <c r="KLU49" s="487"/>
      <c r="KLV49" s="487"/>
      <c r="KLW49" s="487"/>
      <c r="KLX49" s="487"/>
      <c r="KLY49" s="487"/>
      <c r="KLZ49" s="487"/>
      <c r="KMA49" s="487"/>
      <c r="KMB49" s="487"/>
      <c r="KMC49" s="487"/>
      <c r="KMD49" s="487"/>
      <c r="KME49" s="487"/>
      <c r="KMF49" s="487"/>
      <c r="KMG49" s="487"/>
      <c r="KMH49" s="487"/>
      <c r="KMI49" s="487"/>
      <c r="KMJ49" s="487"/>
      <c r="KMK49" s="487"/>
      <c r="KML49" s="487"/>
      <c r="KMM49" s="487"/>
      <c r="KMN49" s="487"/>
      <c r="KMO49" s="487"/>
      <c r="KMP49" s="487"/>
      <c r="KMQ49" s="487"/>
      <c r="KMR49" s="487"/>
      <c r="KMS49" s="487"/>
      <c r="KMT49" s="487"/>
      <c r="KMU49" s="487"/>
      <c r="KMV49" s="487"/>
      <c r="KMW49" s="487"/>
      <c r="KMX49" s="487"/>
      <c r="KMY49" s="487"/>
      <c r="KMZ49" s="487"/>
      <c r="KNA49" s="487"/>
      <c r="KNB49" s="487"/>
      <c r="KNC49" s="487"/>
      <c r="KND49" s="487"/>
      <c r="KNE49" s="487"/>
      <c r="KNF49" s="487"/>
      <c r="KNG49" s="487"/>
      <c r="KNH49" s="487"/>
      <c r="KNI49" s="487"/>
      <c r="KNJ49" s="487"/>
      <c r="KNK49" s="487"/>
      <c r="KNL49" s="487"/>
      <c r="KNM49" s="487"/>
      <c r="KNN49" s="487"/>
      <c r="KNO49" s="487"/>
      <c r="KNP49" s="487"/>
      <c r="KNQ49" s="487"/>
      <c r="KNR49" s="487"/>
      <c r="KNS49" s="487"/>
      <c r="KNT49" s="487"/>
      <c r="KNU49" s="487"/>
      <c r="KNV49" s="487"/>
      <c r="KNW49" s="487"/>
      <c r="KNX49" s="487"/>
      <c r="KNY49" s="487"/>
      <c r="KNZ49" s="487"/>
      <c r="KOA49" s="487"/>
      <c r="KOB49" s="487"/>
      <c r="KOC49" s="487"/>
      <c r="KOD49" s="487"/>
      <c r="KOE49" s="487"/>
      <c r="KOF49" s="487"/>
      <c r="KOG49" s="487"/>
      <c r="KOH49" s="487"/>
      <c r="KOI49" s="487"/>
      <c r="KOJ49" s="487"/>
      <c r="KOK49" s="487"/>
      <c r="KOL49" s="487"/>
      <c r="KOM49" s="487"/>
      <c r="KON49" s="487"/>
      <c r="KOO49" s="487"/>
      <c r="KOP49" s="487"/>
      <c r="KOQ49" s="487"/>
      <c r="KOR49" s="487"/>
      <c r="KOS49" s="487"/>
      <c r="KOT49" s="487"/>
      <c r="KOU49" s="487"/>
      <c r="KOV49" s="487"/>
      <c r="KOW49" s="487"/>
      <c r="KOX49" s="487"/>
      <c r="KOY49" s="487"/>
      <c r="KOZ49" s="487"/>
      <c r="KPA49" s="487"/>
      <c r="KPB49" s="487"/>
      <c r="KPC49" s="487"/>
      <c r="KPD49" s="487"/>
      <c r="KPE49" s="487"/>
      <c r="KPF49" s="487"/>
      <c r="KPG49" s="487"/>
      <c r="KPH49" s="487"/>
      <c r="KPI49" s="487"/>
      <c r="KPJ49" s="487"/>
      <c r="KPK49" s="487"/>
      <c r="KPL49" s="487"/>
      <c r="KPM49" s="487"/>
      <c r="KPN49" s="487"/>
      <c r="KPO49" s="487"/>
      <c r="KPP49" s="487"/>
      <c r="KPQ49" s="487"/>
      <c r="KPR49" s="487"/>
      <c r="KPS49" s="487"/>
      <c r="KPT49" s="487"/>
      <c r="KPU49" s="487"/>
      <c r="KPV49" s="487"/>
      <c r="KPW49" s="487"/>
      <c r="KPX49" s="487"/>
      <c r="KPY49" s="487"/>
      <c r="KPZ49" s="487"/>
      <c r="KQA49" s="487"/>
      <c r="KQB49" s="487"/>
      <c r="KQC49" s="487"/>
      <c r="KQD49" s="487"/>
      <c r="KQE49" s="487"/>
      <c r="KQF49" s="487"/>
      <c r="KQG49" s="487"/>
      <c r="KQH49" s="487"/>
      <c r="KQI49" s="487"/>
      <c r="KQJ49" s="487"/>
      <c r="KQK49" s="487"/>
      <c r="KQL49" s="487"/>
      <c r="KQM49" s="487"/>
      <c r="KQN49" s="487"/>
      <c r="KQO49" s="487"/>
      <c r="KQP49" s="487"/>
      <c r="KQQ49" s="487"/>
      <c r="KQR49" s="487"/>
      <c r="KQS49" s="487"/>
      <c r="KQT49" s="487"/>
      <c r="KQU49" s="487"/>
      <c r="KQV49" s="487"/>
      <c r="KQW49" s="487"/>
      <c r="KQX49" s="487"/>
      <c r="KQY49" s="487"/>
      <c r="KQZ49" s="487"/>
      <c r="KRA49" s="487"/>
      <c r="KRB49" s="487"/>
      <c r="KRC49" s="487"/>
      <c r="KRD49" s="487"/>
      <c r="KRE49" s="487"/>
      <c r="KRF49" s="487"/>
      <c r="KRG49" s="487"/>
      <c r="KRH49" s="487"/>
      <c r="KRI49" s="487"/>
      <c r="KRJ49" s="487"/>
      <c r="KRK49" s="487"/>
      <c r="KRL49" s="487"/>
      <c r="KRM49" s="487"/>
      <c r="KRN49" s="487"/>
      <c r="KRO49" s="487"/>
      <c r="KRP49" s="487"/>
      <c r="KRQ49" s="487"/>
      <c r="KRR49" s="487"/>
      <c r="KRS49" s="487"/>
      <c r="KRT49" s="487"/>
      <c r="KRU49" s="487"/>
      <c r="KRV49" s="487"/>
      <c r="KRW49" s="487"/>
      <c r="KRX49" s="487"/>
      <c r="KRY49" s="487"/>
      <c r="KRZ49" s="487"/>
      <c r="KSA49" s="487"/>
      <c r="KSB49" s="487"/>
      <c r="KSC49" s="487"/>
      <c r="KSD49" s="487"/>
      <c r="KSE49" s="487"/>
      <c r="KSF49" s="487"/>
      <c r="KSG49" s="487"/>
      <c r="KSH49" s="487"/>
      <c r="KSI49" s="487"/>
      <c r="KSJ49" s="487"/>
      <c r="KSK49" s="487"/>
      <c r="KSL49" s="487"/>
      <c r="KSM49" s="487"/>
      <c r="KSN49" s="487"/>
      <c r="KSO49" s="487"/>
      <c r="KSP49" s="487"/>
      <c r="KSQ49" s="487"/>
      <c r="KSR49" s="487"/>
      <c r="KSS49" s="487"/>
      <c r="KST49" s="487"/>
      <c r="KSU49" s="487"/>
      <c r="KSV49" s="487"/>
      <c r="KSW49" s="487"/>
      <c r="KSX49" s="487"/>
      <c r="KSY49" s="487"/>
      <c r="KSZ49" s="487"/>
      <c r="KTA49" s="487"/>
      <c r="KTB49" s="487"/>
      <c r="KTC49" s="487"/>
      <c r="KTD49" s="487"/>
      <c r="KTE49" s="487"/>
      <c r="KTF49" s="487"/>
      <c r="KTG49" s="487"/>
      <c r="KTH49" s="487"/>
      <c r="KTI49" s="487"/>
      <c r="KTJ49" s="487"/>
      <c r="KTK49" s="487"/>
      <c r="KTL49" s="487"/>
      <c r="KTM49" s="487"/>
      <c r="KTN49" s="487"/>
      <c r="KTO49" s="487"/>
      <c r="KTP49" s="487"/>
      <c r="KTQ49" s="487"/>
      <c r="KTR49" s="487"/>
      <c r="KTS49" s="487"/>
      <c r="KTT49" s="487"/>
      <c r="KTU49" s="487"/>
      <c r="KTV49" s="487"/>
      <c r="KTW49" s="487"/>
      <c r="KTX49" s="487"/>
      <c r="KTY49" s="487"/>
      <c r="KTZ49" s="487"/>
      <c r="KUA49" s="487"/>
      <c r="KUB49" s="487"/>
      <c r="KUC49" s="487"/>
      <c r="KUD49" s="487"/>
      <c r="KUE49" s="487"/>
      <c r="KUF49" s="487"/>
      <c r="KUG49" s="487"/>
      <c r="KUH49" s="487"/>
      <c r="KUI49" s="487"/>
      <c r="KUJ49" s="487"/>
      <c r="KUK49" s="487"/>
      <c r="KUL49" s="487"/>
      <c r="KUM49" s="487"/>
      <c r="KUN49" s="487"/>
      <c r="KUO49" s="487"/>
      <c r="KUP49" s="487"/>
      <c r="KUQ49" s="487"/>
      <c r="KUR49" s="487"/>
      <c r="KUS49" s="487"/>
      <c r="KUT49" s="487"/>
      <c r="KUU49" s="487"/>
      <c r="KUV49" s="487"/>
      <c r="KUW49" s="487"/>
      <c r="KUX49" s="487"/>
      <c r="KUY49" s="487"/>
      <c r="KUZ49" s="487"/>
      <c r="KVA49" s="487"/>
      <c r="KVB49" s="487"/>
      <c r="KVC49" s="487"/>
      <c r="KVD49" s="487"/>
      <c r="KVE49" s="487"/>
      <c r="KVF49" s="487"/>
      <c r="KVG49" s="487"/>
      <c r="KVH49" s="487"/>
      <c r="KVI49" s="487"/>
      <c r="KVJ49" s="487"/>
      <c r="KVK49" s="487"/>
      <c r="KVL49" s="487"/>
      <c r="KVM49" s="487"/>
      <c r="KVN49" s="487"/>
      <c r="KVO49" s="487"/>
      <c r="KVP49" s="487"/>
      <c r="KVQ49" s="487"/>
      <c r="KVR49" s="487"/>
      <c r="KVS49" s="487"/>
      <c r="KVT49" s="487"/>
      <c r="KVU49" s="487"/>
      <c r="KVV49" s="487"/>
      <c r="KVW49" s="487"/>
      <c r="KVX49" s="487"/>
      <c r="KVY49" s="487"/>
      <c r="KVZ49" s="487"/>
      <c r="KWA49" s="487"/>
      <c r="KWB49" s="487"/>
      <c r="KWC49" s="487"/>
      <c r="KWD49" s="487"/>
      <c r="KWE49" s="487"/>
      <c r="KWF49" s="487"/>
      <c r="KWG49" s="487"/>
      <c r="KWH49" s="487"/>
      <c r="KWI49" s="487"/>
      <c r="KWJ49" s="487"/>
      <c r="KWK49" s="487"/>
      <c r="KWL49" s="487"/>
      <c r="KWM49" s="487"/>
      <c r="KWN49" s="487"/>
      <c r="KWO49" s="487"/>
      <c r="KWP49" s="487"/>
      <c r="KWQ49" s="487"/>
      <c r="KWR49" s="487"/>
      <c r="KWS49" s="487"/>
      <c r="KWT49" s="487"/>
      <c r="KWU49" s="487"/>
      <c r="KWV49" s="487"/>
      <c r="KWW49" s="487"/>
      <c r="KWX49" s="487"/>
      <c r="KWY49" s="487"/>
      <c r="KWZ49" s="487"/>
      <c r="KXA49" s="487"/>
      <c r="KXB49" s="487"/>
      <c r="KXC49" s="487"/>
      <c r="KXD49" s="487"/>
      <c r="KXE49" s="487"/>
      <c r="KXF49" s="487"/>
      <c r="KXG49" s="487"/>
      <c r="KXH49" s="487"/>
      <c r="KXI49" s="487"/>
      <c r="KXJ49" s="487"/>
      <c r="KXK49" s="487"/>
      <c r="KXL49" s="487"/>
      <c r="KXM49" s="487"/>
      <c r="KXN49" s="487"/>
      <c r="KXO49" s="487"/>
      <c r="KXP49" s="487"/>
      <c r="KXQ49" s="487"/>
      <c r="KXR49" s="487"/>
      <c r="KXS49" s="487"/>
      <c r="KXT49" s="487"/>
      <c r="KXU49" s="487"/>
      <c r="KXV49" s="487"/>
      <c r="KXW49" s="487"/>
      <c r="KXX49" s="487"/>
      <c r="KXY49" s="487"/>
      <c r="KXZ49" s="487"/>
      <c r="KYA49" s="487"/>
      <c r="KYB49" s="487"/>
      <c r="KYC49" s="487"/>
      <c r="KYD49" s="487"/>
      <c r="KYE49" s="487"/>
      <c r="KYF49" s="487"/>
      <c r="KYG49" s="487"/>
      <c r="KYH49" s="487"/>
      <c r="KYI49" s="487"/>
      <c r="KYJ49" s="487"/>
      <c r="KYK49" s="487"/>
      <c r="KYL49" s="487"/>
      <c r="KYM49" s="487"/>
      <c r="KYN49" s="487"/>
      <c r="KYO49" s="487"/>
      <c r="KYP49" s="487"/>
      <c r="KYQ49" s="487"/>
      <c r="KYR49" s="487"/>
      <c r="KYS49" s="487"/>
      <c r="KYT49" s="487"/>
      <c r="KYU49" s="487"/>
      <c r="KYV49" s="487"/>
      <c r="KYW49" s="487"/>
      <c r="KYX49" s="487"/>
      <c r="KYY49" s="487"/>
      <c r="KYZ49" s="487"/>
      <c r="KZA49" s="487"/>
      <c r="KZB49" s="487"/>
      <c r="KZC49" s="487"/>
      <c r="KZD49" s="487"/>
      <c r="KZE49" s="487"/>
      <c r="KZF49" s="487"/>
      <c r="KZG49" s="487"/>
      <c r="KZH49" s="487"/>
      <c r="KZI49" s="487"/>
      <c r="KZJ49" s="487"/>
      <c r="KZK49" s="487"/>
      <c r="KZL49" s="487"/>
      <c r="KZM49" s="487"/>
      <c r="KZN49" s="487"/>
      <c r="KZO49" s="487"/>
      <c r="KZP49" s="487"/>
      <c r="KZQ49" s="487"/>
      <c r="KZR49" s="487"/>
      <c r="KZS49" s="487"/>
      <c r="KZT49" s="487"/>
      <c r="KZU49" s="487"/>
      <c r="KZV49" s="487"/>
      <c r="KZW49" s="487"/>
      <c r="KZX49" s="487"/>
      <c r="KZY49" s="487"/>
      <c r="KZZ49" s="487"/>
      <c r="LAA49" s="487"/>
      <c r="LAB49" s="487"/>
      <c r="LAC49" s="487"/>
      <c r="LAD49" s="487"/>
      <c r="LAE49" s="487"/>
      <c r="LAF49" s="487"/>
      <c r="LAG49" s="487"/>
      <c r="LAH49" s="487"/>
      <c r="LAI49" s="487"/>
      <c r="LAJ49" s="487"/>
      <c r="LAK49" s="487"/>
      <c r="LAL49" s="487"/>
      <c r="LAM49" s="487"/>
      <c r="LAN49" s="487"/>
      <c r="LAO49" s="487"/>
      <c r="LAP49" s="487"/>
      <c r="LAQ49" s="487"/>
      <c r="LAR49" s="487"/>
      <c r="LAS49" s="487"/>
      <c r="LAT49" s="487"/>
      <c r="LAU49" s="487"/>
      <c r="LAV49" s="487"/>
      <c r="LAW49" s="487"/>
      <c r="LAX49" s="487"/>
      <c r="LAY49" s="487"/>
      <c r="LAZ49" s="487"/>
      <c r="LBA49" s="487"/>
      <c r="LBB49" s="487"/>
      <c r="LBC49" s="487"/>
      <c r="LBD49" s="487"/>
      <c r="LBE49" s="487"/>
      <c r="LBF49" s="487"/>
      <c r="LBG49" s="487"/>
      <c r="LBH49" s="487"/>
      <c r="LBI49" s="487"/>
      <c r="LBJ49" s="487"/>
      <c r="LBK49" s="487"/>
      <c r="LBL49" s="487"/>
      <c r="LBM49" s="487"/>
      <c r="LBN49" s="487"/>
      <c r="LBO49" s="487"/>
      <c r="LBP49" s="487"/>
      <c r="LBQ49" s="487"/>
      <c r="LBR49" s="487"/>
      <c r="LBS49" s="487"/>
      <c r="LBT49" s="487"/>
      <c r="LBU49" s="487"/>
      <c r="LBV49" s="487"/>
      <c r="LBW49" s="487"/>
      <c r="LBX49" s="487"/>
      <c r="LBY49" s="487"/>
      <c r="LBZ49" s="487"/>
      <c r="LCA49" s="487"/>
      <c r="LCB49" s="487"/>
      <c r="LCC49" s="487"/>
      <c r="LCD49" s="487"/>
      <c r="LCE49" s="487"/>
      <c r="LCF49" s="487"/>
      <c r="LCG49" s="487"/>
      <c r="LCH49" s="487"/>
      <c r="LCI49" s="487"/>
      <c r="LCJ49" s="487"/>
      <c r="LCK49" s="487"/>
      <c r="LCL49" s="487"/>
      <c r="LCM49" s="487"/>
      <c r="LCN49" s="487"/>
      <c r="LCO49" s="487"/>
      <c r="LCP49" s="487"/>
      <c r="LCQ49" s="487"/>
      <c r="LCR49" s="487"/>
      <c r="LCS49" s="487"/>
      <c r="LCT49" s="487"/>
      <c r="LCU49" s="487"/>
      <c r="LCV49" s="487"/>
      <c r="LCW49" s="487"/>
      <c r="LCX49" s="487"/>
      <c r="LCY49" s="487"/>
      <c r="LCZ49" s="487"/>
      <c r="LDA49" s="487"/>
      <c r="LDB49" s="487"/>
      <c r="LDC49" s="487"/>
      <c r="LDD49" s="487"/>
      <c r="LDE49" s="487"/>
      <c r="LDF49" s="487"/>
      <c r="LDG49" s="487"/>
      <c r="LDH49" s="487"/>
      <c r="LDI49" s="487"/>
      <c r="LDJ49" s="487"/>
      <c r="LDK49" s="487"/>
      <c r="LDL49" s="487"/>
      <c r="LDM49" s="487"/>
      <c r="LDN49" s="487"/>
      <c r="LDO49" s="487"/>
      <c r="LDP49" s="487"/>
      <c r="LDQ49" s="487"/>
      <c r="LDR49" s="487"/>
      <c r="LDS49" s="487"/>
      <c r="LDT49" s="487"/>
      <c r="LDU49" s="487"/>
      <c r="LDV49" s="487"/>
      <c r="LDW49" s="487"/>
      <c r="LDX49" s="487"/>
      <c r="LDY49" s="487"/>
      <c r="LDZ49" s="487"/>
      <c r="LEA49" s="487"/>
      <c r="LEB49" s="487"/>
      <c r="LEC49" s="487"/>
      <c r="LED49" s="487"/>
      <c r="LEE49" s="487"/>
      <c r="LEF49" s="487"/>
      <c r="LEG49" s="487"/>
      <c r="LEH49" s="487"/>
      <c r="LEI49" s="487"/>
      <c r="LEJ49" s="487"/>
      <c r="LEK49" s="487"/>
      <c r="LEL49" s="487"/>
      <c r="LEM49" s="487"/>
      <c r="LEN49" s="487"/>
      <c r="LEO49" s="487"/>
      <c r="LEP49" s="487"/>
      <c r="LEQ49" s="487"/>
      <c r="LER49" s="487"/>
      <c r="LES49" s="487"/>
      <c r="LET49" s="487"/>
      <c r="LEU49" s="487"/>
      <c r="LEV49" s="487"/>
      <c r="LEW49" s="487"/>
      <c r="LEX49" s="487"/>
      <c r="LEY49" s="487"/>
      <c r="LEZ49" s="487"/>
      <c r="LFA49" s="487"/>
      <c r="LFB49" s="487"/>
      <c r="LFC49" s="487"/>
      <c r="LFD49" s="487"/>
      <c r="LFE49" s="487"/>
      <c r="LFF49" s="487"/>
      <c r="LFG49" s="487"/>
      <c r="LFH49" s="487"/>
      <c r="LFI49" s="487"/>
      <c r="LFJ49" s="487"/>
      <c r="LFK49" s="487"/>
      <c r="LFL49" s="487"/>
      <c r="LFM49" s="487"/>
      <c r="LFN49" s="487"/>
      <c r="LFO49" s="487"/>
      <c r="LFP49" s="487"/>
      <c r="LFQ49" s="487"/>
      <c r="LFR49" s="487"/>
      <c r="LFS49" s="487"/>
      <c r="LFT49" s="487"/>
      <c r="LFU49" s="487"/>
      <c r="LFV49" s="487"/>
      <c r="LFW49" s="487"/>
      <c r="LFX49" s="487"/>
      <c r="LFY49" s="487"/>
      <c r="LFZ49" s="487"/>
      <c r="LGA49" s="487"/>
      <c r="LGB49" s="487"/>
      <c r="LGC49" s="487"/>
      <c r="LGD49" s="487"/>
      <c r="LGE49" s="487"/>
      <c r="LGF49" s="487"/>
      <c r="LGG49" s="487"/>
      <c r="LGH49" s="487"/>
      <c r="LGI49" s="487"/>
      <c r="LGJ49" s="487"/>
      <c r="LGK49" s="487"/>
      <c r="LGL49" s="487"/>
      <c r="LGM49" s="487"/>
      <c r="LGN49" s="487"/>
      <c r="LGO49" s="487"/>
      <c r="LGP49" s="487"/>
      <c r="LGQ49" s="487"/>
      <c r="LGR49" s="487"/>
      <c r="LGS49" s="487"/>
      <c r="LGT49" s="487"/>
      <c r="LGU49" s="487"/>
      <c r="LGV49" s="487"/>
      <c r="LGW49" s="487"/>
      <c r="LGX49" s="487"/>
      <c r="LGY49" s="487"/>
      <c r="LGZ49" s="487"/>
      <c r="LHA49" s="487"/>
      <c r="LHB49" s="487"/>
      <c r="LHC49" s="487"/>
      <c r="LHD49" s="487"/>
      <c r="LHE49" s="487"/>
      <c r="LHF49" s="487"/>
      <c r="LHG49" s="487"/>
      <c r="LHH49" s="487"/>
      <c r="LHI49" s="487"/>
      <c r="LHJ49" s="487"/>
      <c r="LHK49" s="487"/>
      <c r="LHL49" s="487"/>
      <c r="LHM49" s="487"/>
      <c r="LHN49" s="487"/>
      <c r="LHO49" s="487"/>
      <c r="LHP49" s="487"/>
      <c r="LHQ49" s="487"/>
      <c r="LHR49" s="487"/>
      <c r="LHS49" s="487"/>
      <c r="LHT49" s="487"/>
      <c r="LHU49" s="487"/>
      <c r="LHV49" s="487"/>
      <c r="LHW49" s="487"/>
      <c r="LHX49" s="487"/>
      <c r="LHY49" s="487"/>
      <c r="LHZ49" s="487"/>
      <c r="LIA49" s="487"/>
      <c r="LIB49" s="487"/>
      <c r="LIC49" s="487"/>
      <c r="LID49" s="487"/>
      <c r="LIE49" s="487"/>
      <c r="LIF49" s="487"/>
      <c r="LIG49" s="487"/>
      <c r="LIH49" s="487"/>
      <c r="LII49" s="487"/>
      <c r="LIJ49" s="487"/>
      <c r="LIK49" s="487"/>
      <c r="LIL49" s="487"/>
      <c r="LIM49" s="487"/>
      <c r="LIN49" s="487"/>
      <c r="LIO49" s="487"/>
      <c r="LIP49" s="487"/>
      <c r="LIQ49" s="487"/>
      <c r="LIR49" s="487"/>
      <c r="LIS49" s="487"/>
      <c r="LIT49" s="487"/>
      <c r="LIU49" s="487"/>
      <c r="LIV49" s="487"/>
      <c r="LIW49" s="487"/>
      <c r="LIX49" s="487"/>
      <c r="LIY49" s="487"/>
      <c r="LIZ49" s="487"/>
      <c r="LJA49" s="487"/>
      <c r="LJB49" s="487"/>
      <c r="LJC49" s="487"/>
      <c r="LJD49" s="487"/>
      <c r="LJE49" s="487"/>
      <c r="LJF49" s="487"/>
      <c r="LJG49" s="487"/>
      <c r="LJH49" s="487"/>
      <c r="LJI49" s="487"/>
      <c r="LJJ49" s="487"/>
      <c r="LJK49" s="487"/>
      <c r="LJL49" s="487"/>
      <c r="LJM49" s="487"/>
      <c r="LJN49" s="487"/>
      <c r="LJO49" s="487"/>
      <c r="LJP49" s="487"/>
      <c r="LJQ49" s="487"/>
      <c r="LJR49" s="487"/>
      <c r="LJS49" s="487"/>
      <c r="LJT49" s="487"/>
      <c r="LJU49" s="487"/>
      <c r="LJV49" s="487"/>
      <c r="LJW49" s="487"/>
      <c r="LJX49" s="487"/>
      <c r="LJY49" s="487"/>
      <c r="LJZ49" s="487"/>
      <c r="LKA49" s="487"/>
      <c r="LKB49" s="487"/>
      <c r="LKC49" s="487"/>
      <c r="LKD49" s="487"/>
      <c r="LKE49" s="487"/>
      <c r="LKF49" s="487"/>
      <c r="LKG49" s="487"/>
      <c r="LKH49" s="487"/>
      <c r="LKI49" s="487"/>
      <c r="LKJ49" s="487"/>
      <c r="LKK49" s="487"/>
      <c r="LKL49" s="487"/>
      <c r="LKM49" s="487"/>
      <c r="LKN49" s="487"/>
      <c r="LKO49" s="487"/>
      <c r="LKP49" s="487"/>
      <c r="LKQ49" s="487"/>
      <c r="LKR49" s="487"/>
      <c r="LKS49" s="487"/>
      <c r="LKT49" s="487"/>
      <c r="LKU49" s="487"/>
      <c r="LKV49" s="487"/>
      <c r="LKW49" s="487"/>
      <c r="LKX49" s="487"/>
      <c r="LKY49" s="487"/>
      <c r="LKZ49" s="487"/>
      <c r="LLA49" s="487"/>
      <c r="LLB49" s="487"/>
      <c r="LLC49" s="487"/>
      <c r="LLD49" s="487"/>
      <c r="LLE49" s="487"/>
      <c r="LLF49" s="487"/>
      <c r="LLG49" s="487"/>
      <c r="LLH49" s="487"/>
      <c r="LLI49" s="487"/>
      <c r="LLJ49" s="487"/>
      <c r="LLK49" s="487"/>
      <c r="LLL49" s="487"/>
      <c r="LLM49" s="487"/>
      <c r="LLN49" s="487"/>
      <c r="LLO49" s="487"/>
      <c r="LLP49" s="487"/>
      <c r="LLQ49" s="487"/>
      <c r="LLR49" s="487"/>
      <c r="LLS49" s="487"/>
      <c r="LLT49" s="487"/>
      <c r="LLU49" s="487"/>
      <c r="LLV49" s="487"/>
      <c r="LLW49" s="487"/>
      <c r="LLX49" s="487"/>
      <c r="LLY49" s="487"/>
      <c r="LLZ49" s="487"/>
      <c r="LMA49" s="487"/>
      <c r="LMB49" s="487"/>
      <c r="LMC49" s="487"/>
      <c r="LMD49" s="487"/>
      <c r="LME49" s="487"/>
      <c r="LMF49" s="487"/>
      <c r="LMG49" s="487"/>
      <c r="LMH49" s="487"/>
      <c r="LMI49" s="487"/>
      <c r="LMJ49" s="487"/>
      <c r="LMK49" s="487"/>
      <c r="LML49" s="487"/>
      <c r="LMM49" s="487"/>
      <c r="LMN49" s="487"/>
      <c r="LMO49" s="487"/>
      <c r="LMP49" s="487"/>
      <c r="LMQ49" s="487"/>
      <c r="LMR49" s="487"/>
      <c r="LMS49" s="487"/>
      <c r="LMT49" s="487"/>
      <c r="LMU49" s="487"/>
      <c r="LMV49" s="487"/>
      <c r="LMW49" s="487"/>
      <c r="LMX49" s="487"/>
      <c r="LMY49" s="487"/>
      <c r="LMZ49" s="487"/>
      <c r="LNA49" s="487"/>
      <c r="LNB49" s="487"/>
      <c r="LNC49" s="487"/>
      <c r="LND49" s="487"/>
      <c r="LNE49" s="487"/>
      <c r="LNF49" s="487"/>
      <c r="LNG49" s="487"/>
      <c r="LNH49" s="487"/>
      <c r="LNI49" s="487"/>
      <c r="LNJ49" s="487"/>
      <c r="LNK49" s="487"/>
      <c r="LNL49" s="487"/>
      <c r="LNM49" s="487"/>
      <c r="LNN49" s="487"/>
      <c r="LNO49" s="487"/>
      <c r="LNP49" s="487"/>
      <c r="LNQ49" s="487"/>
      <c r="LNR49" s="487"/>
      <c r="LNS49" s="487"/>
      <c r="LNT49" s="487"/>
      <c r="LNU49" s="487"/>
      <c r="LNV49" s="487"/>
      <c r="LNW49" s="487"/>
      <c r="LNX49" s="487"/>
      <c r="LNY49" s="487"/>
      <c r="LNZ49" s="487"/>
      <c r="LOA49" s="487"/>
      <c r="LOB49" s="487"/>
      <c r="LOC49" s="487"/>
      <c r="LOD49" s="487"/>
      <c r="LOE49" s="487"/>
      <c r="LOF49" s="487"/>
      <c r="LOG49" s="487"/>
      <c r="LOH49" s="487"/>
      <c r="LOI49" s="487"/>
      <c r="LOJ49" s="487"/>
      <c r="LOK49" s="487"/>
      <c r="LOL49" s="487"/>
      <c r="LOM49" s="487"/>
      <c r="LON49" s="487"/>
      <c r="LOO49" s="487"/>
      <c r="LOP49" s="487"/>
      <c r="LOQ49" s="487"/>
      <c r="LOR49" s="487"/>
      <c r="LOS49" s="487"/>
      <c r="LOT49" s="487"/>
      <c r="LOU49" s="487"/>
      <c r="LOV49" s="487"/>
      <c r="LOW49" s="487"/>
      <c r="LOX49" s="487"/>
      <c r="LOY49" s="487"/>
      <c r="LOZ49" s="487"/>
      <c r="LPA49" s="487"/>
      <c r="LPB49" s="487"/>
      <c r="LPC49" s="487"/>
      <c r="LPD49" s="487"/>
      <c r="LPE49" s="487"/>
      <c r="LPF49" s="487"/>
      <c r="LPG49" s="487"/>
      <c r="LPH49" s="487"/>
      <c r="LPI49" s="487"/>
      <c r="LPJ49" s="487"/>
      <c r="LPK49" s="487"/>
      <c r="LPL49" s="487"/>
      <c r="LPM49" s="487"/>
      <c r="LPN49" s="487"/>
      <c r="LPO49" s="487"/>
      <c r="LPP49" s="487"/>
      <c r="LPQ49" s="487"/>
      <c r="LPR49" s="487"/>
      <c r="LPS49" s="487"/>
      <c r="LPT49" s="487"/>
      <c r="LPU49" s="487"/>
      <c r="LPV49" s="487"/>
      <c r="LPW49" s="487"/>
      <c r="LPX49" s="487"/>
      <c r="LPY49" s="487"/>
      <c r="LPZ49" s="487"/>
      <c r="LQA49" s="487"/>
      <c r="LQB49" s="487"/>
      <c r="LQC49" s="487"/>
      <c r="LQD49" s="487"/>
      <c r="LQE49" s="487"/>
      <c r="LQF49" s="487"/>
      <c r="LQG49" s="487"/>
      <c r="LQH49" s="487"/>
      <c r="LQI49" s="487"/>
      <c r="LQJ49" s="487"/>
      <c r="LQK49" s="487"/>
      <c r="LQL49" s="487"/>
      <c r="LQM49" s="487"/>
      <c r="LQN49" s="487"/>
      <c r="LQO49" s="487"/>
      <c r="LQP49" s="487"/>
      <c r="LQQ49" s="487"/>
      <c r="LQR49" s="487"/>
      <c r="LQS49" s="487"/>
      <c r="LQT49" s="487"/>
      <c r="LQU49" s="487"/>
      <c r="LQV49" s="487"/>
      <c r="LQW49" s="487"/>
      <c r="LQX49" s="487"/>
      <c r="LQY49" s="487"/>
      <c r="LQZ49" s="487"/>
      <c r="LRA49" s="487"/>
      <c r="LRB49" s="487"/>
      <c r="LRC49" s="487"/>
      <c r="LRD49" s="487"/>
      <c r="LRE49" s="487"/>
      <c r="LRF49" s="487"/>
      <c r="LRG49" s="487"/>
      <c r="LRH49" s="487"/>
      <c r="LRI49" s="487"/>
      <c r="LRJ49" s="487"/>
      <c r="LRK49" s="487"/>
      <c r="LRL49" s="487"/>
      <c r="LRM49" s="487"/>
      <c r="LRN49" s="487"/>
      <c r="LRO49" s="487"/>
      <c r="LRP49" s="487"/>
      <c r="LRQ49" s="487"/>
      <c r="LRR49" s="487"/>
      <c r="LRS49" s="487"/>
      <c r="LRT49" s="487"/>
      <c r="LRU49" s="487"/>
      <c r="LRV49" s="487"/>
      <c r="LRW49" s="487"/>
      <c r="LRX49" s="487"/>
      <c r="LRY49" s="487"/>
      <c r="LRZ49" s="487"/>
      <c r="LSA49" s="487"/>
      <c r="LSB49" s="487"/>
      <c r="LSC49" s="487"/>
      <c r="LSD49" s="487"/>
      <c r="LSE49" s="487"/>
      <c r="LSF49" s="487"/>
      <c r="LSG49" s="487"/>
      <c r="LSH49" s="487"/>
      <c r="LSI49" s="487"/>
      <c r="LSJ49" s="487"/>
      <c r="LSK49" s="487"/>
      <c r="LSL49" s="487"/>
      <c r="LSM49" s="487"/>
      <c r="LSN49" s="487"/>
      <c r="LSO49" s="487"/>
      <c r="LSP49" s="487"/>
      <c r="LSQ49" s="487"/>
      <c r="LSR49" s="487"/>
      <c r="LSS49" s="487"/>
      <c r="LST49" s="487"/>
      <c r="LSU49" s="487"/>
      <c r="LSV49" s="487"/>
      <c r="LSW49" s="487"/>
      <c r="LSX49" s="487"/>
      <c r="LSY49" s="487"/>
      <c r="LSZ49" s="487"/>
      <c r="LTA49" s="487"/>
      <c r="LTB49" s="487"/>
      <c r="LTC49" s="487"/>
      <c r="LTD49" s="487"/>
      <c r="LTE49" s="487"/>
      <c r="LTF49" s="487"/>
      <c r="LTG49" s="487"/>
      <c r="LTH49" s="487"/>
      <c r="LTI49" s="487"/>
      <c r="LTJ49" s="487"/>
      <c r="LTK49" s="487"/>
      <c r="LTL49" s="487"/>
      <c r="LTM49" s="487"/>
      <c r="LTN49" s="487"/>
      <c r="LTO49" s="487"/>
      <c r="LTP49" s="487"/>
      <c r="LTQ49" s="487"/>
      <c r="LTR49" s="487"/>
      <c r="LTS49" s="487"/>
      <c r="LTT49" s="487"/>
      <c r="LTU49" s="487"/>
      <c r="LTV49" s="487"/>
      <c r="LTW49" s="487"/>
      <c r="LTX49" s="487"/>
      <c r="LTY49" s="487"/>
      <c r="LTZ49" s="487"/>
      <c r="LUA49" s="487"/>
      <c r="LUB49" s="487"/>
      <c r="LUC49" s="487"/>
      <c r="LUD49" s="487"/>
      <c r="LUE49" s="487"/>
      <c r="LUF49" s="487"/>
      <c r="LUG49" s="487"/>
      <c r="LUH49" s="487"/>
      <c r="LUI49" s="487"/>
      <c r="LUJ49" s="487"/>
      <c r="LUK49" s="487"/>
      <c r="LUL49" s="487"/>
      <c r="LUM49" s="487"/>
      <c r="LUN49" s="487"/>
      <c r="LUO49" s="487"/>
      <c r="LUP49" s="487"/>
      <c r="LUQ49" s="487"/>
      <c r="LUR49" s="487"/>
      <c r="LUS49" s="487"/>
      <c r="LUT49" s="487"/>
      <c r="LUU49" s="487"/>
      <c r="LUV49" s="487"/>
      <c r="LUW49" s="487"/>
      <c r="LUX49" s="487"/>
      <c r="LUY49" s="487"/>
      <c r="LUZ49" s="487"/>
      <c r="LVA49" s="487"/>
      <c r="LVB49" s="487"/>
      <c r="LVC49" s="487"/>
      <c r="LVD49" s="487"/>
      <c r="LVE49" s="487"/>
      <c r="LVF49" s="487"/>
      <c r="LVG49" s="487"/>
      <c r="LVH49" s="487"/>
      <c r="LVI49" s="487"/>
      <c r="LVJ49" s="487"/>
      <c r="LVK49" s="487"/>
      <c r="LVL49" s="487"/>
      <c r="LVM49" s="487"/>
      <c r="LVN49" s="487"/>
      <c r="LVO49" s="487"/>
      <c r="LVP49" s="487"/>
      <c r="LVQ49" s="487"/>
      <c r="LVR49" s="487"/>
      <c r="LVS49" s="487"/>
      <c r="LVT49" s="487"/>
      <c r="LVU49" s="487"/>
      <c r="LVV49" s="487"/>
      <c r="LVW49" s="487"/>
      <c r="LVX49" s="487"/>
      <c r="LVY49" s="487"/>
      <c r="LVZ49" s="487"/>
      <c r="LWA49" s="487"/>
      <c r="LWB49" s="487"/>
      <c r="LWC49" s="487"/>
      <c r="LWD49" s="487"/>
      <c r="LWE49" s="487"/>
      <c r="LWF49" s="487"/>
      <c r="LWG49" s="487"/>
      <c r="LWH49" s="487"/>
      <c r="LWI49" s="487"/>
      <c r="LWJ49" s="487"/>
      <c r="LWK49" s="487"/>
      <c r="LWL49" s="487"/>
      <c r="LWM49" s="487"/>
      <c r="LWN49" s="487"/>
      <c r="LWO49" s="487"/>
      <c r="LWP49" s="487"/>
      <c r="LWQ49" s="487"/>
      <c r="LWR49" s="487"/>
      <c r="LWS49" s="487"/>
      <c r="LWT49" s="487"/>
      <c r="LWU49" s="487"/>
      <c r="LWV49" s="487"/>
      <c r="LWW49" s="487"/>
      <c r="LWX49" s="487"/>
      <c r="LWY49" s="487"/>
      <c r="LWZ49" s="487"/>
      <c r="LXA49" s="487"/>
      <c r="LXB49" s="487"/>
      <c r="LXC49" s="487"/>
      <c r="LXD49" s="487"/>
      <c r="LXE49" s="487"/>
      <c r="LXF49" s="487"/>
      <c r="LXG49" s="487"/>
      <c r="LXH49" s="487"/>
      <c r="LXI49" s="487"/>
      <c r="LXJ49" s="487"/>
      <c r="LXK49" s="487"/>
      <c r="LXL49" s="487"/>
      <c r="LXM49" s="487"/>
      <c r="LXN49" s="487"/>
      <c r="LXO49" s="487"/>
      <c r="LXP49" s="487"/>
      <c r="LXQ49" s="487"/>
      <c r="LXR49" s="487"/>
      <c r="LXS49" s="487"/>
      <c r="LXT49" s="487"/>
      <c r="LXU49" s="487"/>
      <c r="LXV49" s="487"/>
      <c r="LXW49" s="487"/>
      <c r="LXX49" s="487"/>
      <c r="LXY49" s="487"/>
      <c r="LXZ49" s="487"/>
      <c r="LYA49" s="487"/>
      <c r="LYB49" s="487"/>
      <c r="LYC49" s="487"/>
      <c r="LYD49" s="487"/>
      <c r="LYE49" s="487"/>
      <c r="LYF49" s="487"/>
      <c r="LYG49" s="487"/>
      <c r="LYH49" s="487"/>
      <c r="LYI49" s="487"/>
      <c r="LYJ49" s="487"/>
      <c r="LYK49" s="487"/>
      <c r="LYL49" s="487"/>
      <c r="LYM49" s="487"/>
      <c r="LYN49" s="487"/>
      <c r="LYO49" s="487"/>
      <c r="LYP49" s="487"/>
      <c r="LYQ49" s="487"/>
      <c r="LYR49" s="487"/>
      <c r="LYS49" s="487"/>
      <c r="LYT49" s="487"/>
      <c r="LYU49" s="487"/>
      <c r="LYV49" s="487"/>
      <c r="LYW49" s="487"/>
      <c r="LYX49" s="487"/>
      <c r="LYY49" s="487"/>
      <c r="LYZ49" s="487"/>
      <c r="LZA49" s="487"/>
      <c r="LZB49" s="487"/>
      <c r="LZC49" s="487"/>
      <c r="LZD49" s="487"/>
      <c r="LZE49" s="487"/>
      <c r="LZF49" s="487"/>
      <c r="LZG49" s="487"/>
      <c r="LZH49" s="487"/>
      <c r="LZI49" s="487"/>
      <c r="LZJ49" s="487"/>
      <c r="LZK49" s="487"/>
      <c r="LZL49" s="487"/>
      <c r="LZM49" s="487"/>
      <c r="LZN49" s="487"/>
      <c r="LZO49" s="487"/>
      <c r="LZP49" s="487"/>
      <c r="LZQ49" s="487"/>
      <c r="LZR49" s="487"/>
      <c r="LZS49" s="487"/>
      <c r="LZT49" s="487"/>
      <c r="LZU49" s="487"/>
      <c r="LZV49" s="487"/>
      <c r="LZW49" s="487"/>
      <c r="LZX49" s="487"/>
      <c r="LZY49" s="487"/>
      <c r="LZZ49" s="487"/>
      <c r="MAA49" s="487"/>
      <c r="MAB49" s="487"/>
      <c r="MAC49" s="487"/>
      <c r="MAD49" s="487"/>
      <c r="MAE49" s="487"/>
      <c r="MAF49" s="487"/>
      <c r="MAG49" s="487"/>
      <c r="MAH49" s="487"/>
      <c r="MAI49" s="487"/>
      <c r="MAJ49" s="487"/>
      <c r="MAK49" s="487"/>
      <c r="MAL49" s="487"/>
      <c r="MAM49" s="487"/>
      <c r="MAN49" s="487"/>
      <c r="MAO49" s="487"/>
      <c r="MAP49" s="487"/>
      <c r="MAQ49" s="487"/>
      <c r="MAR49" s="487"/>
      <c r="MAS49" s="487"/>
      <c r="MAT49" s="487"/>
      <c r="MAU49" s="487"/>
      <c r="MAV49" s="487"/>
      <c r="MAW49" s="487"/>
      <c r="MAX49" s="487"/>
      <c r="MAY49" s="487"/>
      <c r="MAZ49" s="487"/>
      <c r="MBA49" s="487"/>
      <c r="MBB49" s="487"/>
      <c r="MBC49" s="487"/>
      <c r="MBD49" s="487"/>
      <c r="MBE49" s="487"/>
      <c r="MBF49" s="487"/>
      <c r="MBG49" s="487"/>
      <c r="MBH49" s="487"/>
      <c r="MBI49" s="487"/>
      <c r="MBJ49" s="487"/>
      <c r="MBK49" s="487"/>
      <c r="MBL49" s="487"/>
      <c r="MBM49" s="487"/>
      <c r="MBN49" s="487"/>
      <c r="MBO49" s="487"/>
      <c r="MBP49" s="487"/>
      <c r="MBQ49" s="487"/>
      <c r="MBR49" s="487"/>
      <c r="MBS49" s="487"/>
      <c r="MBT49" s="487"/>
      <c r="MBU49" s="487"/>
      <c r="MBV49" s="487"/>
      <c r="MBW49" s="487"/>
      <c r="MBX49" s="487"/>
      <c r="MBY49" s="487"/>
      <c r="MBZ49" s="487"/>
      <c r="MCA49" s="487"/>
      <c r="MCB49" s="487"/>
      <c r="MCC49" s="487"/>
      <c r="MCD49" s="487"/>
      <c r="MCE49" s="487"/>
      <c r="MCF49" s="487"/>
      <c r="MCG49" s="487"/>
      <c r="MCH49" s="487"/>
      <c r="MCI49" s="487"/>
      <c r="MCJ49" s="487"/>
      <c r="MCK49" s="487"/>
      <c r="MCL49" s="487"/>
      <c r="MCM49" s="487"/>
      <c r="MCN49" s="487"/>
      <c r="MCO49" s="487"/>
      <c r="MCP49" s="487"/>
      <c r="MCQ49" s="487"/>
      <c r="MCR49" s="487"/>
      <c r="MCS49" s="487"/>
      <c r="MCT49" s="487"/>
      <c r="MCU49" s="487"/>
      <c r="MCV49" s="487"/>
      <c r="MCW49" s="487"/>
      <c r="MCX49" s="487"/>
      <c r="MCY49" s="487"/>
      <c r="MCZ49" s="487"/>
      <c r="MDA49" s="487"/>
      <c r="MDB49" s="487"/>
      <c r="MDC49" s="487"/>
      <c r="MDD49" s="487"/>
      <c r="MDE49" s="487"/>
      <c r="MDF49" s="487"/>
      <c r="MDG49" s="487"/>
      <c r="MDH49" s="487"/>
      <c r="MDI49" s="487"/>
      <c r="MDJ49" s="487"/>
      <c r="MDK49" s="487"/>
      <c r="MDL49" s="487"/>
      <c r="MDM49" s="487"/>
      <c r="MDN49" s="487"/>
      <c r="MDO49" s="487"/>
      <c r="MDP49" s="487"/>
      <c r="MDQ49" s="487"/>
      <c r="MDR49" s="487"/>
      <c r="MDS49" s="487"/>
      <c r="MDT49" s="487"/>
      <c r="MDU49" s="487"/>
      <c r="MDV49" s="487"/>
      <c r="MDW49" s="487"/>
      <c r="MDX49" s="487"/>
      <c r="MDY49" s="487"/>
      <c r="MDZ49" s="487"/>
      <c r="MEA49" s="487"/>
      <c r="MEB49" s="487"/>
      <c r="MEC49" s="487"/>
      <c r="MED49" s="487"/>
      <c r="MEE49" s="487"/>
      <c r="MEF49" s="487"/>
      <c r="MEG49" s="487"/>
      <c r="MEH49" s="487"/>
      <c r="MEI49" s="487"/>
      <c r="MEJ49" s="487"/>
      <c r="MEK49" s="487"/>
      <c r="MEL49" s="487"/>
      <c r="MEM49" s="487"/>
      <c r="MEN49" s="487"/>
      <c r="MEO49" s="487"/>
      <c r="MEP49" s="487"/>
      <c r="MEQ49" s="487"/>
      <c r="MER49" s="487"/>
      <c r="MES49" s="487"/>
      <c r="MET49" s="487"/>
      <c r="MEU49" s="487"/>
      <c r="MEV49" s="487"/>
      <c r="MEW49" s="487"/>
      <c r="MEX49" s="487"/>
      <c r="MEY49" s="487"/>
      <c r="MEZ49" s="487"/>
      <c r="MFA49" s="487"/>
      <c r="MFB49" s="487"/>
      <c r="MFC49" s="487"/>
      <c r="MFD49" s="487"/>
      <c r="MFE49" s="487"/>
      <c r="MFF49" s="487"/>
      <c r="MFG49" s="487"/>
      <c r="MFH49" s="487"/>
      <c r="MFI49" s="487"/>
      <c r="MFJ49" s="487"/>
      <c r="MFK49" s="487"/>
      <c r="MFL49" s="487"/>
      <c r="MFM49" s="487"/>
      <c r="MFN49" s="487"/>
      <c r="MFO49" s="487"/>
      <c r="MFP49" s="487"/>
      <c r="MFQ49" s="487"/>
      <c r="MFR49" s="487"/>
      <c r="MFS49" s="487"/>
      <c r="MFT49" s="487"/>
      <c r="MFU49" s="487"/>
      <c r="MFV49" s="487"/>
      <c r="MFW49" s="487"/>
      <c r="MFX49" s="487"/>
      <c r="MFY49" s="487"/>
      <c r="MFZ49" s="487"/>
      <c r="MGA49" s="487"/>
      <c r="MGB49" s="487"/>
      <c r="MGC49" s="487"/>
      <c r="MGD49" s="487"/>
      <c r="MGE49" s="487"/>
      <c r="MGF49" s="487"/>
      <c r="MGG49" s="487"/>
      <c r="MGH49" s="487"/>
      <c r="MGI49" s="487"/>
      <c r="MGJ49" s="487"/>
      <c r="MGK49" s="487"/>
      <c r="MGL49" s="487"/>
      <c r="MGM49" s="487"/>
      <c r="MGN49" s="487"/>
      <c r="MGO49" s="487"/>
      <c r="MGP49" s="487"/>
      <c r="MGQ49" s="487"/>
      <c r="MGR49" s="487"/>
      <c r="MGS49" s="487"/>
      <c r="MGT49" s="487"/>
      <c r="MGU49" s="487"/>
      <c r="MGV49" s="487"/>
      <c r="MGW49" s="487"/>
      <c r="MGX49" s="487"/>
      <c r="MGY49" s="487"/>
      <c r="MGZ49" s="487"/>
      <c r="MHA49" s="487"/>
      <c r="MHB49" s="487"/>
      <c r="MHC49" s="487"/>
      <c r="MHD49" s="487"/>
      <c r="MHE49" s="487"/>
      <c r="MHF49" s="487"/>
      <c r="MHG49" s="487"/>
      <c r="MHH49" s="487"/>
      <c r="MHI49" s="487"/>
      <c r="MHJ49" s="487"/>
      <c r="MHK49" s="487"/>
      <c r="MHL49" s="487"/>
      <c r="MHM49" s="487"/>
      <c r="MHN49" s="487"/>
      <c r="MHO49" s="487"/>
      <c r="MHP49" s="487"/>
      <c r="MHQ49" s="487"/>
      <c r="MHR49" s="487"/>
      <c r="MHS49" s="487"/>
      <c r="MHT49" s="487"/>
      <c r="MHU49" s="487"/>
      <c r="MHV49" s="487"/>
      <c r="MHW49" s="487"/>
      <c r="MHX49" s="487"/>
      <c r="MHY49" s="487"/>
      <c r="MHZ49" s="487"/>
      <c r="MIA49" s="487"/>
      <c r="MIB49" s="487"/>
      <c r="MIC49" s="487"/>
      <c r="MID49" s="487"/>
      <c r="MIE49" s="487"/>
      <c r="MIF49" s="487"/>
      <c r="MIG49" s="487"/>
      <c r="MIH49" s="487"/>
      <c r="MII49" s="487"/>
      <c r="MIJ49" s="487"/>
      <c r="MIK49" s="487"/>
      <c r="MIL49" s="487"/>
      <c r="MIM49" s="487"/>
      <c r="MIN49" s="487"/>
      <c r="MIO49" s="487"/>
      <c r="MIP49" s="487"/>
      <c r="MIQ49" s="487"/>
      <c r="MIR49" s="487"/>
      <c r="MIS49" s="487"/>
      <c r="MIT49" s="487"/>
      <c r="MIU49" s="487"/>
      <c r="MIV49" s="487"/>
      <c r="MIW49" s="487"/>
      <c r="MIX49" s="487"/>
      <c r="MIY49" s="487"/>
      <c r="MIZ49" s="487"/>
      <c r="MJA49" s="487"/>
      <c r="MJB49" s="487"/>
      <c r="MJC49" s="487"/>
      <c r="MJD49" s="487"/>
      <c r="MJE49" s="487"/>
      <c r="MJF49" s="487"/>
      <c r="MJG49" s="487"/>
      <c r="MJH49" s="487"/>
      <c r="MJI49" s="487"/>
      <c r="MJJ49" s="487"/>
      <c r="MJK49" s="487"/>
      <c r="MJL49" s="487"/>
      <c r="MJM49" s="487"/>
      <c r="MJN49" s="487"/>
      <c r="MJO49" s="487"/>
      <c r="MJP49" s="487"/>
      <c r="MJQ49" s="487"/>
      <c r="MJR49" s="487"/>
      <c r="MJS49" s="487"/>
      <c r="MJT49" s="487"/>
      <c r="MJU49" s="487"/>
      <c r="MJV49" s="487"/>
      <c r="MJW49" s="487"/>
      <c r="MJX49" s="487"/>
      <c r="MJY49" s="487"/>
      <c r="MJZ49" s="487"/>
      <c r="MKA49" s="487"/>
      <c r="MKB49" s="487"/>
      <c r="MKC49" s="487"/>
      <c r="MKD49" s="487"/>
      <c r="MKE49" s="487"/>
      <c r="MKF49" s="487"/>
      <c r="MKG49" s="487"/>
      <c r="MKH49" s="487"/>
      <c r="MKI49" s="487"/>
      <c r="MKJ49" s="487"/>
      <c r="MKK49" s="487"/>
      <c r="MKL49" s="487"/>
      <c r="MKM49" s="487"/>
      <c r="MKN49" s="487"/>
      <c r="MKO49" s="487"/>
      <c r="MKP49" s="487"/>
      <c r="MKQ49" s="487"/>
      <c r="MKR49" s="487"/>
      <c r="MKS49" s="487"/>
      <c r="MKT49" s="487"/>
      <c r="MKU49" s="487"/>
      <c r="MKV49" s="487"/>
      <c r="MKW49" s="487"/>
      <c r="MKX49" s="487"/>
      <c r="MKY49" s="487"/>
      <c r="MKZ49" s="487"/>
      <c r="MLA49" s="487"/>
      <c r="MLB49" s="487"/>
      <c r="MLC49" s="487"/>
      <c r="MLD49" s="487"/>
      <c r="MLE49" s="487"/>
      <c r="MLF49" s="487"/>
      <c r="MLG49" s="487"/>
      <c r="MLH49" s="487"/>
      <c r="MLI49" s="487"/>
      <c r="MLJ49" s="487"/>
      <c r="MLK49" s="487"/>
      <c r="MLL49" s="487"/>
      <c r="MLM49" s="487"/>
      <c r="MLN49" s="487"/>
      <c r="MLO49" s="487"/>
      <c r="MLP49" s="487"/>
      <c r="MLQ49" s="487"/>
      <c r="MLR49" s="487"/>
      <c r="MLS49" s="487"/>
      <c r="MLT49" s="487"/>
      <c r="MLU49" s="487"/>
      <c r="MLV49" s="487"/>
      <c r="MLW49" s="487"/>
      <c r="MLX49" s="487"/>
      <c r="MLY49" s="487"/>
      <c r="MLZ49" s="487"/>
      <c r="MMA49" s="487"/>
      <c r="MMB49" s="487"/>
      <c r="MMC49" s="487"/>
      <c r="MMD49" s="487"/>
      <c r="MME49" s="487"/>
      <c r="MMF49" s="487"/>
      <c r="MMG49" s="487"/>
      <c r="MMH49" s="487"/>
      <c r="MMI49" s="487"/>
      <c r="MMJ49" s="487"/>
      <c r="MMK49" s="487"/>
      <c r="MML49" s="487"/>
      <c r="MMM49" s="487"/>
      <c r="MMN49" s="487"/>
      <c r="MMO49" s="487"/>
      <c r="MMP49" s="487"/>
      <c r="MMQ49" s="487"/>
      <c r="MMR49" s="487"/>
      <c r="MMS49" s="487"/>
      <c r="MMT49" s="487"/>
      <c r="MMU49" s="487"/>
      <c r="MMV49" s="487"/>
      <c r="MMW49" s="487"/>
      <c r="MMX49" s="487"/>
      <c r="MMY49" s="487"/>
      <c r="MMZ49" s="487"/>
      <c r="MNA49" s="487"/>
      <c r="MNB49" s="487"/>
      <c r="MNC49" s="487"/>
      <c r="MND49" s="487"/>
      <c r="MNE49" s="487"/>
      <c r="MNF49" s="487"/>
      <c r="MNG49" s="487"/>
      <c r="MNH49" s="487"/>
      <c r="MNI49" s="487"/>
      <c r="MNJ49" s="487"/>
      <c r="MNK49" s="487"/>
      <c r="MNL49" s="487"/>
      <c r="MNM49" s="487"/>
      <c r="MNN49" s="487"/>
      <c r="MNO49" s="487"/>
      <c r="MNP49" s="487"/>
      <c r="MNQ49" s="487"/>
      <c r="MNR49" s="487"/>
      <c r="MNS49" s="487"/>
      <c r="MNT49" s="487"/>
      <c r="MNU49" s="487"/>
      <c r="MNV49" s="487"/>
      <c r="MNW49" s="487"/>
      <c r="MNX49" s="487"/>
      <c r="MNY49" s="487"/>
      <c r="MNZ49" s="487"/>
      <c r="MOA49" s="487"/>
      <c r="MOB49" s="487"/>
      <c r="MOC49" s="487"/>
      <c r="MOD49" s="487"/>
      <c r="MOE49" s="487"/>
      <c r="MOF49" s="487"/>
      <c r="MOG49" s="487"/>
      <c r="MOH49" s="487"/>
      <c r="MOI49" s="487"/>
      <c r="MOJ49" s="487"/>
      <c r="MOK49" s="487"/>
      <c r="MOL49" s="487"/>
      <c r="MOM49" s="487"/>
      <c r="MON49" s="487"/>
      <c r="MOO49" s="487"/>
      <c r="MOP49" s="487"/>
      <c r="MOQ49" s="487"/>
      <c r="MOR49" s="487"/>
      <c r="MOS49" s="487"/>
      <c r="MOT49" s="487"/>
      <c r="MOU49" s="487"/>
      <c r="MOV49" s="487"/>
      <c r="MOW49" s="487"/>
      <c r="MOX49" s="487"/>
      <c r="MOY49" s="487"/>
      <c r="MOZ49" s="487"/>
      <c r="MPA49" s="487"/>
      <c r="MPB49" s="487"/>
      <c r="MPC49" s="487"/>
      <c r="MPD49" s="487"/>
      <c r="MPE49" s="487"/>
      <c r="MPF49" s="487"/>
      <c r="MPG49" s="487"/>
      <c r="MPH49" s="487"/>
      <c r="MPI49" s="487"/>
      <c r="MPJ49" s="487"/>
      <c r="MPK49" s="487"/>
      <c r="MPL49" s="487"/>
      <c r="MPM49" s="487"/>
      <c r="MPN49" s="487"/>
      <c r="MPO49" s="487"/>
      <c r="MPP49" s="487"/>
      <c r="MPQ49" s="487"/>
      <c r="MPR49" s="487"/>
      <c r="MPS49" s="487"/>
      <c r="MPT49" s="487"/>
      <c r="MPU49" s="487"/>
      <c r="MPV49" s="487"/>
      <c r="MPW49" s="487"/>
      <c r="MPX49" s="487"/>
      <c r="MPY49" s="487"/>
      <c r="MPZ49" s="487"/>
      <c r="MQA49" s="487"/>
      <c r="MQB49" s="487"/>
      <c r="MQC49" s="487"/>
      <c r="MQD49" s="487"/>
      <c r="MQE49" s="487"/>
      <c r="MQF49" s="487"/>
      <c r="MQG49" s="487"/>
      <c r="MQH49" s="487"/>
      <c r="MQI49" s="487"/>
      <c r="MQJ49" s="487"/>
      <c r="MQK49" s="487"/>
      <c r="MQL49" s="487"/>
      <c r="MQM49" s="487"/>
      <c r="MQN49" s="487"/>
      <c r="MQO49" s="487"/>
      <c r="MQP49" s="487"/>
      <c r="MQQ49" s="487"/>
      <c r="MQR49" s="487"/>
      <c r="MQS49" s="487"/>
      <c r="MQT49" s="487"/>
      <c r="MQU49" s="487"/>
      <c r="MQV49" s="487"/>
      <c r="MQW49" s="487"/>
      <c r="MQX49" s="487"/>
      <c r="MQY49" s="487"/>
      <c r="MQZ49" s="487"/>
      <c r="MRA49" s="487"/>
      <c r="MRB49" s="487"/>
      <c r="MRC49" s="487"/>
      <c r="MRD49" s="487"/>
      <c r="MRE49" s="487"/>
      <c r="MRF49" s="487"/>
      <c r="MRG49" s="487"/>
      <c r="MRH49" s="487"/>
      <c r="MRI49" s="487"/>
      <c r="MRJ49" s="487"/>
      <c r="MRK49" s="487"/>
      <c r="MRL49" s="487"/>
      <c r="MRM49" s="487"/>
      <c r="MRN49" s="487"/>
      <c r="MRO49" s="487"/>
      <c r="MRP49" s="487"/>
      <c r="MRQ49" s="487"/>
      <c r="MRR49" s="487"/>
      <c r="MRS49" s="487"/>
      <c r="MRT49" s="487"/>
      <c r="MRU49" s="487"/>
      <c r="MRV49" s="487"/>
      <c r="MRW49" s="487"/>
      <c r="MRX49" s="487"/>
      <c r="MRY49" s="487"/>
      <c r="MRZ49" s="487"/>
      <c r="MSA49" s="487"/>
      <c r="MSB49" s="487"/>
      <c r="MSC49" s="487"/>
      <c r="MSD49" s="487"/>
      <c r="MSE49" s="487"/>
      <c r="MSF49" s="487"/>
      <c r="MSG49" s="487"/>
      <c r="MSH49" s="487"/>
      <c r="MSI49" s="487"/>
      <c r="MSJ49" s="487"/>
      <c r="MSK49" s="487"/>
      <c r="MSL49" s="487"/>
      <c r="MSM49" s="487"/>
      <c r="MSN49" s="487"/>
      <c r="MSO49" s="487"/>
      <c r="MSP49" s="487"/>
      <c r="MSQ49" s="487"/>
      <c r="MSR49" s="487"/>
      <c r="MSS49" s="487"/>
      <c r="MST49" s="487"/>
      <c r="MSU49" s="487"/>
      <c r="MSV49" s="487"/>
      <c r="MSW49" s="487"/>
      <c r="MSX49" s="487"/>
      <c r="MSY49" s="487"/>
      <c r="MSZ49" s="487"/>
      <c r="MTA49" s="487"/>
      <c r="MTB49" s="487"/>
      <c r="MTC49" s="487"/>
      <c r="MTD49" s="487"/>
      <c r="MTE49" s="487"/>
      <c r="MTF49" s="487"/>
      <c r="MTG49" s="487"/>
      <c r="MTH49" s="487"/>
      <c r="MTI49" s="487"/>
      <c r="MTJ49" s="487"/>
      <c r="MTK49" s="487"/>
      <c r="MTL49" s="487"/>
      <c r="MTM49" s="487"/>
      <c r="MTN49" s="487"/>
      <c r="MTO49" s="487"/>
      <c r="MTP49" s="487"/>
      <c r="MTQ49" s="487"/>
      <c r="MTR49" s="487"/>
      <c r="MTS49" s="487"/>
      <c r="MTT49" s="487"/>
      <c r="MTU49" s="487"/>
      <c r="MTV49" s="487"/>
      <c r="MTW49" s="487"/>
      <c r="MTX49" s="487"/>
      <c r="MTY49" s="487"/>
      <c r="MTZ49" s="487"/>
      <c r="MUA49" s="487"/>
      <c r="MUB49" s="487"/>
      <c r="MUC49" s="487"/>
      <c r="MUD49" s="487"/>
      <c r="MUE49" s="487"/>
      <c r="MUF49" s="487"/>
      <c r="MUG49" s="487"/>
      <c r="MUH49" s="487"/>
      <c r="MUI49" s="487"/>
      <c r="MUJ49" s="487"/>
      <c r="MUK49" s="487"/>
      <c r="MUL49" s="487"/>
      <c r="MUM49" s="487"/>
      <c r="MUN49" s="487"/>
      <c r="MUO49" s="487"/>
      <c r="MUP49" s="487"/>
      <c r="MUQ49" s="487"/>
      <c r="MUR49" s="487"/>
      <c r="MUS49" s="487"/>
      <c r="MUT49" s="487"/>
      <c r="MUU49" s="487"/>
      <c r="MUV49" s="487"/>
      <c r="MUW49" s="487"/>
      <c r="MUX49" s="487"/>
      <c r="MUY49" s="487"/>
      <c r="MUZ49" s="487"/>
      <c r="MVA49" s="487"/>
      <c r="MVB49" s="487"/>
      <c r="MVC49" s="487"/>
      <c r="MVD49" s="487"/>
      <c r="MVE49" s="487"/>
      <c r="MVF49" s="487"/>
      <c r="MVG49" s="487"/>
      <c r="MVH49" s="487"/>
      <c r="MVI49" s="487"/>
      <c r="MVJ49" s="487"/>
      <c r="MVK49" s="487"/>
      <c r="MVL49" s="487"/>
      <c r="MVM49" s="487"/>
      <c r="MVN49" s="487"/>
      <c r="MVO49" s="487"/>
      <c r="MVP49" s="487"/>
      <c r="MVQ49" s="487"/>
      <c r="MVR49" s="487"/>
      <c r="MVS49" s="487"/>
      <c r="MVT49" s="487"/>
      <c r="MVU49" s="487"/>
      <c r="MVV49" s="487"/>
      <c r="MVW49" s="487"/>
      <c r="MVX49" s="487"/>
      <c r="MVY49" s="487"/>
      <c r="MVZ49" s="487"/>
      <c r="MWA49" s="487"/>
      <c r="MWB49" s="487"/>
      <c r="MWC49" s="487"/>
      <c r="MWD49" s="487"/>
      <c r="MWE49" s="487"/>
      <c r="MWF49" s="487"/>
      <c r="MWG49" s="487"/>
      <c r="MWH49" s="487"/>
      <c r="MWI49" s="487"/>
      <c r="MWJ49" s="487"/>
      <c r="MWK49" s="487"/>
      <c r="MWL49" s="487"/>
      <c r="MWM49" s="487"/>
      <c r="MWN49" s="487"/>
      <c r="MWO49" s="487"/>
      <c r="MWP49" s="487"/>
      <c r="MWQ49" s="487"/>
      <c r="MWR49" s="487"/>
      <c r="MWS49" s="487"/>
      <c r="MWT49" s="487"/>
      <c r="MWU49" s="487"/>
      <c r="MWV49" s="487"/>
      <c r="MWW49" s="487"/>
      <c r="MWX49" s="487"/>
      <c r="MWY49" s="487"/>
      <c r="MWZ49" s="487"/>
      <c r="MXA49" s="487"/>
      <c r="MXB49" s="487"/>
      <c r="MXC49" s="487"/>
      <c r="MXD49" s="487"/>
      <c r="MXE49" s="487"/>
      <c r="MXF49" s="487"/>
      <c r="MXG49" s="487"/>
      <c r="MXH49" s="487"/>
      <c r="MXI49" s="487"/>
      <c r="MXJ49" s="487"/>
      <c r="MXK49" s="487"/>
      <c r="MXL49" s="487"/>
      <c r="MXM49" s="487"/>
      <c r="MXN49" s="487"/>
      <c r="MXO49" s="487"/>
      <c r="MXP49" s="487"/>
      <c r="MXQ49" s="487"/>
      <c r="MXR49" s="487"/>
      <c r="MXS49" s="487"/>
      <c r="MXT49" s="487"/>
      <c r="MXU49" s="487"/>
      <c r="MXV49" s="487"/>
      <c r="MXW49" s="487"/>
      <c r="MXX49" s="487"/>
      <c r="MXY49" s="487"/>
      <c r="MXZ49" s="487"/>
      <c r="MYA49" s="487"/>
      <c r="MYB49" s="487"/>
      <c r="MYC49" s="487"/>
      <c r="MYD49" s="487"/>
      <c r="MYE49" s="487"/>
      <c r="MYF49" s="487"/>
      <c r="MYG49" s="487"/>
      <c r="MYH49" s="487"/>
      <c r="MYI49" s="487"/>
      <c r="MYJ49" s="487"/>
      <c r="MYK49" s="487"/>
      <c r="MYL49" s="487"/>
      <c r="MYM49" s="487"/>
      <c r="MYN49" s="487"/>
      <c r="MYO49" s="487"/>
      <c r="MYP49" s="487"/>
      <c r="MYQ49" s="487"/>
      <c r="MYR49" s="487"/>
      <c r="MYS49" s="487"/>
      <c r="MYT49" s="487"/>
      <c r="MYU49" s="487"/>
      <c r="MYV49" s="487"/>
      <c r="MYW49" s="487"/>
      <c r="MYX49" s="487"/>
      <c r="MYY49" s="487"/>
      <c r="MYZ49" s="487"/>
      <c r="MZA49" s="487"/>
      <c r="MZB49" s="487"/>
      <c r="MZC49" s="487"/>
      <c r="MZD49" s="487"/>
      <c r="MZE49" s="487"/>
      <c r="MZF49" s="487"/>
      <c r="MZG49" s="487"/>
      <c r="MZH49" s="487"/>
      <c r="MZI49" s="487"/>
      <c r="MZJ49" s="487"/>
      <c r="MZK49" s="487"/>
      <c r="MZL49" s="487"/>
      <c r="MZM49" s="487"/>
      <c r="MZN49" s="487"/>
      <c r="MZO49" s="487"/>
      <c r="MZP49" s="487"/>
      <c r="MZQ49" s="487"/>
      <c r="MZR49" s="487"/>
      <c r="MZS49" s="487"/>
      <c r="MZT49" s="487"/>
      <c r="MZU49" s="487"/>
      <c r="MZV49" s="487"/>
      <c r="MZW49" s="487"/>
      <c r="MZX49" s="487"/>
      <c r="MZY49" s="487"/>
      <c r="MZZ49" s="487"/>
      <c r="NAA49" s="487"/>
      <c r="NAB49" s="487"/>
      <c r="NAC49" s="487"/>
      <c r="NAD49" s="487"/>
      <c r="NAE49" s="487"/>
      <c r="NAF49" s="487"/>
      <c r="NAG49" s="487"/>
      <c r="NAH49" s="487"/>
      <c r="NAI49" s="487"/>
      <c r="NAJ49" s="487"/>
      <c r="NAK49" s="487"/>
      <c r="NAL49" s="487"/>
      <c r="NAM49" s="487"/>
      <c r="NAN49" s="487"/>
      <c r="NAO49" s="487"/>
      <c r="NAP49" s="487"/>
      <c r="NAQ49" s="487"/>
      <c r="NAR49" s="487"/>
      <c r="NAS49" s="487"/>
      <c r="NAT49" s="487"/>
      <c r="NAU49" s="487"/>
      <c r="NAV49" s="487"/>
      <c r="NAW49" s="487"/>
      <c r="NAX49" s="487"/>
      <c r="NAY49" s="487"/>
      <c r="NAZ49" s="487"/>
      <c r="NBA49" s="487"/>
      <c r="NBB49" s="487"/>
      <c r="NBC49" s="487"/>
      <c r="NBD49" s="487"/>
      <c r="NBE49" s="487"/>
      <c r="NBF49" s="487"/>
      <c r="NBG49" s="487"/>
      <c r="NBH49" s="487"/>
      <c r="NBI49" s="487"/>
      <c r="NBJ49" s="487"/>
      <c r="NBK49" s="487"/>
      <c r="NBL49" s="487"/>
      <c r="NBM49" s="487"/>
      <c r="NBN49" s="487"/>
      <c r="NBO49" s="487"/>
      <c r="NBP49" s="487"/>
      <c r="NBQ49" s="487"/>
      <c r="NBR49" s="487"/>
      <c r="NBS49" s="487"/>
      <c r="NBT49" s="487"/>
      <c r="NBU49" s="487"/>
      <c r="NBV49" s="487"/>
      <c r="NBW49" s="487"/>
      <c r="NBX49" s="487"/>
      <c r="NBY49" s="487"/>
      <c r="NBZ49" s="487"/>
      <c r="NCA49" s="487"/>
      <c r="NCB49" s="487"/>
      <c r="NCC49" s="487"/>
      <c r="NCD49" s="487"/>
      <c r="NCE49" s="487"/>
      <c r="NCF49" s="487"/>
      <c r="NCG49" s="487"/>
      <c r="NCH49" s="487"/>
      <c r="NCI49" s="487"/>
      <c r="NCJ49" s="487"/>
      <c r="NCK49" s="487"/>
      <c r="NCL49" s="487"/>
      <c r="NCM49" s="487"/>
      <c r="NCN49" s="487"/>
      <c r="NCO49" s="487"/>
      <c r="NCP49" s="487"/>
      <c r="NCQ49" s="487"/>
      <c r="NCR49" s="487"/>
      <c r="NCS49" s="487"/>
      <c r="NCT49" s="487"/>
      <c r="NCU49" s="487"/>
      <c r="NCV49" s="487"/>
      <c r="NCW49" s="487"/>
      <c r="NCX49" s="487"/>
      <c r="NCY49" s="487"/>
      <c r="NCZ49" s="487"/>
      <c r="NDA49" s="487"/>
      <c r="NDB49" s="487"/>
      <c r="NDC49" s="487"/>
      <c r="NDD49" s="487"/>
      <c r="NDE49" s="487"/>
      <c r="NDF49" s="487"/>
      <c r="NDG49" s="487"/>
      <c r="NDH49" s="487"/>
      <c r="NDI49" s="487"/>
      <c r="NDJ49" s="487"/>
      <c r="NDK49" s="487"/>
      <c r="NDL49" s="487"/>
      <c r="NDM49" s="487"/>
      <c r="NDN49" s="487"/>
      <c r="NDO49" s="487"/>
      <c r="NDP49" s="487"/>
      <c r="NDQ49" s="487"/>
      <c r="NDR49" s="487"/>
      <c r="NDS49" s="487"/>
      <c r="NDT49" s="487"/>
      <c r="NDU49" s="487"/>
      <c r="NDV49" s="487"/>
      <c r="NDW49" s="487"/>
      <c r="NDX49" s="487"/>
      <c r="NDY49" s="487"/>
      <c r="NDZ49" s="487"/>
      <c r="NEA49" s="487"/>
      <c r="NEB49" s="487"/>
      <c r="NEC49" s="487"/>
      <c r="NED49" s="487"/>
      <c r="NEE49" s="487"/>
      <c r="NEF49" s="487"/>
      <c r="NEG49" s="487"/>
      <c r="NEH49" s="487"/>
      <c r="NEI49" s="487"/>
      <c r="NEJ49" s="487"/>
      <c r="NEK49" s="487"/>
      <c r="NEL49" s="487"/>
      <c r="NEM49" s="487"/>
      <c r="NEN49" s="487"/>
      <c r="NEO49" s="487"/>
      <c r="NEP49" s="487"/>
      <c r="NEQ49" s="487"/>
      <c r="NER49" s="487"/>
      <c r="NES49" s="487"/>
      <c r="NET49" s="487"/>
      <c r="NEU49" s="487"/>
      <c r="NEV49" s="487"/>
      <c r="NEW49" s="487"/>
      <c r="NEX49" s="487"/>
      <c r="NEY49" s="487"/>
      <c r="NEZ49" s="487"/>
      <c r="NFA49" s="487"/>
      <c r="NFB49" s="487"/>
      <c r="NFC49" s="487"/>
      <c r="NFD49" s="487"/>
      <c r="NFE49" s="487"/>
      <c r="NFF49" s="487"/>
      <c r="NFG49" s="487"/>
      <c r="NFH49" s="487"/>
      <c r="NFI49" s="487"/>
      <c r="NFJ49" s="487"/>
      <c r="NFK49" s="487"/>
      <c r="NFL49" s="487"/>
      <c r="NFM49" s="487"/>
      <c r="NFN49" s="487"/>
      <c r="NFO49" s="487"/>
      <c r="NFP49" s="487"/>
      <c r="NFQ49" s="487"/>
      <c r="NFR49" s="487"/>
      <c r="NFS49" s="487"/>
      <c r="NFT49" s="487"/>
      <c r="NFU49" s="487"/>
      <c r="NFV49" s="487"/>
      <c r="NFW49" s="487"/>
      <c r="NFX49" s="487"/>
      <c r="NFY49" s="487"/>
      <c r="NFZ49" s="487"/>
      <c r="NGA49" s="487"/>
      <c r="NGB49" s="487"/>
      <c r="NGC49" s="487"/>
      <c r="NGD49" s="487"/>
      <c r="NGE49" s="487"/>
      <c r="NGF49" s="487"/>
      <c r="NGG49" s="487"/>
      <c r="NGH49" s="487"/>
      <c r="NGI49" s="487"/>
      <c r="NGJ49" s="487"/>
      <c r="NGK49" s="487"/>
      <c r="NGL49" s="487"/>
      <c r="NGM49" s="487"/>
      <c r="NGN49" s="487"/>
      <c r="NGO49" s="487"/>
      <c r="NGP49" s="487"/>
      <c r="NGQ49" s="487"/>
      <c r="NGR49" s="487"/>
      <c r="NGS49" s="487"/>
      <c r="NGT49" s="487"/>
      <c r="NGU49" s="487"/>
      <c r="NGV49" s="487"/>
      <c r="NGW49" s="487"/>
      <c r="NGX49" s="487"/>
      <c r="NGY49" s="487"/>
      <c r="NGZ49" s="487"/>
      <c r="NHA49" s="487"/>
      <c r="NHB49" s="487"/>
      <c r="NHC49" s="487"/>
      <c r="NHD49" s="487"/>
      <c r="NHE49" s="487"/>
      <c r="NHF49" s="487"/>
      <c r="NHG49" s="487"/>
      <c r="NHH49" s="487"/>
      <c r="NHI49" s="487"/>
      <c r="NHJ49" s="487"/>
      <c r="NHK49" s="487"/>
      <c r="NHL49" s="487"/>
      <c r="NHM49" s="487"/>
      <c r="NHN49" s="487"/>
      <c r="NHO49" s="487"/>
      <c r="NHP49" s="487"/>
      <c r="NHQ49" s="487"/>
      <c r="NHR49" s="487"/>
      <c r="NHS49" s="487"/>
      <c r="NHT49" s="487"/>
      <c r="NHU49" s="487"/>
      <c r="NHV49" s="487"/>
      <c r="NHW49" s="487"/>
      <c r="NHX49" s="487"/>
      <c r="NHY49" s="487"/>
      <c r="NHZ49" s="487"/>
      <c r="NIA49" s="487"/>
      <c r="NIB49" s="487"/>
      <c r="NIC49" s="487"/>
      <c r="NID49" s="487"/>
      <c r="NIE49" s="487"/>
      <c r="NIF49" s="487"/>
      <c r="NIG49" s="487"/>
      <c r="NIH49" s="487"/>
      <c r="NII49" s="487"/>
      <c r="NIJ49" s="487"/>
      <c r="NIK49" s="487"/>
      <c r="NIL49" s="487"/>
      <c r="NIM49" s="487"/>
      <c r="NIN49" s="487"/>
      <c r="NIO49" s="487"/>
      <c r="NIP49" s="487"/>
      <c r="NIQ49" s="487"/>
      <c r="NIR49" s="487"/>
      <c r="NIS49" s="487"/>
      <c r="NIT49" s="487"/>
      <c r="NIU49" s="487"/>
      <c r="NIV49" s="487"/>
      <c r="NIW49" s="487"/>
      <c r="NIX49" s="487"/>
      <c r="NIY49" s="487"/>
      <c r="NIZ49" s="487"/>
      <c r="NJA49" s="487"/>
      <c r="NJB49" s="487"/>
      <c r="NJC49" s="487"/>
      <c r="NJD49" s="487"/>
      <c r="NJE49" s="487"/>
      <c r="NJF49" s="487"/>
      <c r="NJG49" s="487"/>
      <c r="NJH49" s="487"/>
      <c r="NJI49" s="487"/>
      <c r="NJJ49" s="487"/>
      <c r="NJK49" s="487"/>
      <c r="NJL49" s="487"/>
      <c r="NJM49" s="487"/>
      <c r="NJN49" s="487"/>
      <c r="NJO49" s="487"/>
      <c r="NJP49" s="487"/>
      <c r="NJQ49" s="487"/>
      <c r="NJR49" s="487"/>
      <c r="NJS49" s="487"/>
      <c r="NJT49" s="487"/>
      <c r="NJU49" s="487"/>
      <c r="NJV49" s="487"/>
      <c r="NJW49" s="487"/>
      <c r="NJX49" s="487"/>
      <c r="NJY49" s="487"/>
      <c r="NJZ49" s="487"/>
      <c r="NKA49" s="487"/>
      <c r="NKB49" s="487"/>
      <c r="NKC49" s="487"/>
      <c r="NKD49" s="487"/>
      <c r="NKE49" s="487"/>
      <c r="NKF49" s="487"/>
      <c r="NKG49" s="487"/>
      <c r="NKH49" s="487"/>
      <c r="NKI49" s="487"/>
      <c r="NKJ49" s="487"/>
      <c r="NKK49" s="487"/>
      <c r="NKL49" s="487"/>
      <c r="NKM49" s="487"/>
      <c r="NKN49" s="487"/>
      <c r="NKO49" s="487"/>
      <c r="NKP49" s="487"/>
      <c r="NKQ49" s="487"/>
      <c r="NKR49" s="487"/>
      <c r="NKS49" s="487"/>
      <c r="NKT49" s="487"/>
      <c r="NKU49" s="487"/>
      <c r="NKV49" s="487"/>
      <c r="NKW49" s="487"/>
      <c r="NKX49" s="487"/>
      <c r="NKY49" s="487"/>
      <c r="NKZ49" s="487"/>
      <c r="NLA49" s="487"/>
      <c r="NLB49" s="487"/>
      <c r="NLC49" s="487"/>
      <c r="NLD49" s="487"/>
      <c r="NLE49" s="487"/>
      <c r="NLF49" s="487"/>
      <c r="NLG49" s="487"/>
      <c r="NLH49" s="487"/>
      <c r="NLI49" s="487"/>
      <c r="NLJ49" s="487"/>
      <c r="NLK49" s="487"/>
      <c r="NLL49" s="487"/>
      <c r="NLM49" s="487"/>
      <c r="NLN49" s="487"/>
      <c r="NLO49" s="487"/>
      <c r="NLP49" s="487"/>
      <c r="NLQ49" s="487"/>
      <c r="NLR49" s="487"/>
      <c r="NLS49" s="487"/>
      <c r="NLT49" s="487"/>
      <c r="NLU49" s="487"/>
      <c r="NLV49" s="487"/>
      <c r="NLW49" s="487"/>
      <c r="NLX49" s="487"/>
      <c r="NLY49" s="487"/>
      <c r="NLZ49" s="487"/>
      <c r="NMA49" s="487"/>
      <c r="NMB49" s="487"/>
      <c r="NMC49" s="487"/>
      <c r="NMD49" s="487"/>
      <c r="NME49" s="487"/>
      <c r="NMF49" s="487"/>
      <c r="NMG49" s="487"/>
      <c r="NMH49" s="487"/>
      <c r="NMI49" s="487"/>
      <c r="NMJ49" s="487"/>
      <c r="NMK49" s="487"/>
      <c r="NML49" s="487"/>
      <c r="NMM49" s="487"/>
      <c r="NMN49" s="487"/>
      <c r="NMO49" s="487"/>
      <c r="NMP49" s="487"/>
      <c r="NMQ49" s="487"/>
      <c r="NMR49" s="487"/>
      <c r="NMS49" s="487"/>
      <c r="NMT49" s="487"/>
      <c r="NMU49" s="487"/>
      <c r="NMV49" s="487"/>
      <c r="NMW49" s="487"/>
      <c r="NMX49" s="487"/>
      <c r="NMY49" s="487"/>
      <c r="NMZ49" s="487"/>
      <c r="NNA49" s="487"/>
      <c r="NNB49" s="487"/>
      <c r="NNC49" s="487"/>
      <c r="NND49" s="487"/>
      <c r="NNE49" s="487"/>
      <c r="NNF49" s="487"/>
      <c r="NNG49" s="487"/>
      <c r="NNH49" s="487"/>
      <c r="NNI49" s="487"/>
      <c r="NNJ49" s="487"/>
      <c r="NNK49" s="487"/>
      <c r="NNL49" s="487"/>
      <c r="NNM49" s="487"/>
      <c r="NNN49" s="487"/>
      <c r="NNO49" s="487"/>
      <c r="NNP49" s="487"/>
      <c r="NNQ49" s="487"/>
      <c r="NNR49" s="487"/>
      <c r="NNS49" s="487"/>
      <c r="NNT49" s="487"/>
      <c r="NNU49" s="487"/>
      <c r="NNV49" s="487"/>
      <c r="NNW49" s="487"/>
      <c r="NNX49" s="487"/>
      <c r="NNY49" s="487"/>
      <c r="NNZ49" s="487"/>
      <c r="NOA49" s="487"/>
      <c r="NOB49" s="487"/>
      <c r="NOC49" s="487"/>
      <c r="NOD49" s="487"/>
      <c r="NOE49" s="487"/>
      <c r="NOF49" s="487"/>
      <c r="NOG49" s="487"/>
      <c r="NOH49" s="487"/>
      <c r="NOI49" s="487"/>
      <c r="NOJ49" s="487"/>
      <c r="NOK49" s="487"/>
      <c r="NOL49" s="487"/>
      <c r="NOM49" s="487"/>
      <c r="NON49" s="487"/>
      <c r="NOO49" s="487"/>
      <c r="NOP49" s="487"/>
      <c r="NOQ49" s="487"/>
      <c r="NOR49" s="487"/>
      <c r="NOS49" s="487"/>
      <c r="NOT49" s="487"/>
      <c r="NOU49" s="487"/>
      <c r="NOV49" s="487"/>
      <c r="NOW49" s="487"/>
      <c r="NOX49" s="487"/>
      <c r="NOY49" s="487"/>
      <c r="NOZ49" s="487"/>
      <c r="NPA49" s="487"/>
      <c r="NPB49" s="487"/>
      <c r="NPC49" s="487"/>
      <c r="NPD49" s="487"/>
      <c r="NPE49" s="487"/>
      <c r="NPF49" s="487"/>
      <c r="NPG49" s="487"/>
      <c r="NPH49" s="487"/>
      <c r="NPI49" s="487"/>
      <c r="NPJ49" s="487"/>
      <c r="NPK49" s="487"/>
      <c r="NPL49" s="487"/>
      <c r="NPM49" s="487"/>
      <c r="NPN49" s="487"/>
      <c r="NPO49" s="487"/>
      <c r="NPP49" s="487"/>
      <c r="NPQ49" s="487"/>
      <c r="NPR49" s="487"/>
      <c r="NPS49" s="487"/>
      <c r="NPT49" s="487"/>
      <c r="NPU49" s="487"/>
      <c r="NPV49" s="487"/>
      <c r="NPW49" s="487"/>
      <c r="NPX49" s="487"/>
      <c r="NPY49" s="487"/>
      <c r="NPZ49" s="487"/>
      <c r="NQA49" s="487"/>
      <c r="NQB49" s="487"/>
      <c r="NQC49" s="487"/>
      <c r="NQD49" s="487"/>
      <c r="NQE49" s="487"/>
      <c r="NQF49" s="487"/>
      <c r="NQG49" s="487"/>
      <c r="NQH49" s="487"/>
      <c r="NQI49" s="487"/>
      <c r="NQJ49" s="487"/>
      <c r="NQK49" s="487"/>
      <c r="NQL49" s="487"/>
      <c r="NQM49" s="487"/>
      <c r="NQN49" s="487"/>
      <c r="NQO49" s="487"/>
      <c r="NQP49" s="487"/>
      <c r="NQQ49" s="487"/>
      <c r="NQR49" s="487"/>
      <c r="NQS49" s="487"/>
      <c r="NQT49" s="487"/>
      <c r="NQU49" s="487"/>
      <c r="NQV49" s="487"/>
      <c r="NQW49" s="487"/>
      <c r="NQX49" s="487"/>
      <c r="NQY49" s="487"/>
      <c r="NQZ49" s="487"/>
      <c r="NRA49" s="487"/>
      <c r="NRB49" s="487"/>
      <c r="NRC49" s="487"/>
      <c r="NRD49" s="487"/>
      <c r="NRE49" s="487"/>
      <c r="NRF49" s="487"/>
      <c r="NRG49" s="487"/>
      <c r="NRH49" s="487"/>
      <c r="NRI49" s="487"/>
      <c r="NRJ49" s="487"/>
      <c r="NRK49" s="487"/>
      <c r="NRL49" s="487"/>
      <c r="NRM49" s="487"/>
      <c r="NRN49" s="487"/>
      <c r="NRO49" s="487"/>
      <c r="NRP49" s="487"/>
      <c r="NRQ49" s="487"/>
      <c r="NRR49" s="487"/>
      <c r="NRS49" s="487"/>
      <c r="NRT49" s="487"/>
      <c r="NRU49" s="487"/>
      <c r="NRV49" s="487"/>
      <c r="NRW49" s="487"/>
      <c r="NRX49" s="487"/>
      <c r="NRY49" s="487"/>
      <c r="NRZ49" s="487"/>
      <c r="NSA49" s="487"/>
      <c r="NSB49" s="487"/>
      <c r="NSC49" s="487"/>
      <c r="NSD49" s="487"/>
      <c r="NSE49" s="487"/>
      <c r="NSF49" s="487"/>
      <c r="NSG49" s="487"/>
      <c r="NSH49" s="487"/>
      <c r="NSI49" s="487"/>
      <c r="NSJ49" s="487"/>
      <c r="NSK49" s="487"/>
      <c r="NSL49" s="487"/>
      <c r="NSM49" s="487"/>
      <c r="NSN49" s="487"/>
      <c r="NSO49" s="487"/>
      <c r="NSP49" s="487"/>
      <c r="NSQ49" s="487"/>
      <c r="NSR49" s="487"/>
      <c r="NSS49" s="487"/>
      <c r="NST49" s="487"/>
      <c r="NSU49" s="487"/>
      <c r="NSV49" s="487"/>
      <c r="NSW49" s="487"/>
      <c r="NSX49" s="487"/>
      <c r="NSY49" s="487"/>
      <c r="NSZ49" s="487"/>
      <c r="NTA49" s="487"/>
      <c r="NTB49" s="487"/>
      <c r="NTC49" s="487"/>
      <c r="NTD49" s="487"/>
      <c r="NTE49" s="487"/>
      <c r="NTF49" s="487"/>
      <c r="NTG49" s="487"/>
      <c r="NTH49" s="487"/>
      <c r="NTI49" s="487"/>
      <c r="NTJ49" s="487"/>
      <c r="NTK49" s="487"/>
      <c r="NTL49" s="487"/>
      <c r="NTM49" s="487"/>
      <c r="NTN49" s="487"/>
      <c r="NTO49" s="487"/>
      <c r="NTP49" s="487"/>
      <c r="NTQ49" s="487"/>
      <c r="NTR49" s="487"/>
      <c r="NTS49" s="487"/>
      <c r="NTT49" s="487"/>
      <c r="NTU49" s="487"/>
      <c r="NTV49" s="487"/>
      <c r="NTW49" s="487"/>
      <c r="NTX49" s="487"/>
      <c r="NTY49" s="487"/>
      <c r="NTZ49" s="487"/>
      <c r="NUA49" s="487"/>
      <c r="NUB49" s="487"/>
      <c r="NUC49" s="487"/>
      <c r="NUD49" s="487"/>
      <c r="NUE49" s="487"/>
      <c r="NUF49" s="487"/>
      <c r="NUG49" s="487"/>
      <c r="NUH49" s="487"/>
      <c r="NUI49" s="487"/>
      <c r="NUJ49" s="487"/>
      <c r="NUK49" s="487"/>
      <c r="NUL49" s="487"/>
      <c r="NUM49" s="487"/>
      <c r="NUN49" s="487"/>
      <c r="NUO49" s="487"/>
      <c r="NUP49" s="487"/>
      <c r="NUQ49" s="487"/>
      <c r="NUR49" s="487"/>
      <c r="NUS49" s="487"/>
      <c r="NUT49" s="487"/>
      <c r="NUU49" s="487"/>
      <c r="NUV49" s="487"/>
      <c r="NUW49" s="487"/>
      <c r="NUX49" s="487"/>
      <c r="NUY49" s="487"/>
      <c r="NUZ49" s="487"/>
      <c r="NVA49" s="487"/>
      <c r="NVB49" s="487"/>
      <c r="NVC49" s="487"/>
      <c r="NVD49" s="487"/>
      <c r="NVE49" s="487"/>
      <c r="NVF49" s="487"/>
      <c r="NVG49" s="487"/>
      <c r="NVH49" s="487"/>
      <c r="NVI49" s="487"/>
      <c r="NVJ49" s="487"/>
      <c r="NVK49" s="487"/>
      <c r="NVL49" s="487"/>
      <c r="NVM49" s="487"/>
      <c r="NVN49" s="487"/>
      <c r="NVO49" s="487"/>
      <c r="NVP49" s="487"/>
      <c r="NVQ49" s="487"/>
      <c r="NVR49" s="487"/>
      <c r="NVS49" s="487"/>
      <c r="NVT49" s="487"/>
      <c r="NVU49" s="487"/>
      <c r="NVV49" s="487"/>
      <c r="NVW49" s="487"/>
      <c r="NVX49" s="487"/>
      <c r="NVY49" s="487"/>
      <c r="NVZ49" s="487"/>
      <c r="NWA49" s="487"/>
      <c r="NWB49" s="487"/>
      <c r="NWC49" s="487"/>
      <c r="NWD49" s="487"/>
      <c r="NWE49" s="487"/>
      <c r="NWF49" s="487"/>
      <c r="NWG49" s="487"/>
      <c r="NWH49" s="487"/>
      <c r="NWI49" s="487"/>
      <c r="NWJ49" s="487"/>
      <c r="NWK49" s="487"/>
      <c r="NWL49" s="487"/>
      <c r="NWM49" s="487"/>
      <c r="NWN49" s="487"/>
      <c r="NWO49" s="487"/>
      <c r="NWP49" s="487"/>
      <c r="NWQ49" s="487"/>
      <c r="NWR49" s="487"/>
      <c r="NWS49" s="487"/>
      <c r="NWT49" s="487"/>
      <c r="NWU49" s="487"/>
      <c r="NWV49" s="487"/>
      <c r="NWW49" s="487"/>
      <c r="NWX49" s="487"/>
      <c r="NWY49" s="487"/>
      <c r="NWZ49" s="487"/>
      <c r="NXA49" s="487"/>
      <c r="NXB49" s="487"/>
      <c r="NXC49" s="487"/>
      <c r="NXD49" s="487"/>
      <c r="NXE49" s="487"/>
      <c r="NXF49" s="487"/>
      <c r="NXG49" s="487"/>
      <c r="NXH49" s="487"/>
      <c r="NXI49" s="487"/>
      <c r="NXJ49" s="487"/>
      <c r="NXK49" s="487"/>
      <c r="NXL49" s="487"/>
      <c r="NXM49" s="487"/>
      <c r="NXN49" s="487"/>
      <c r="NXO49" s="487"/>
      <c r="NXP49" s="487"/>
      <c r="NXQ49" s="487"/>
      <c r="NXR49" s="487"/>
      <c r="NXS49" s="487"/>
      <c r="NXT49" s="487"/>
      <c r="NXU49" s="487"/>
      <c r="NXV49" s="487"/>
      <c r="NXW49" s="487"/>
      <c r="NXX49" s="487"/>
      <c r="NXY49" s="487"/>
      <c r="NXZ49" s="487"/>
      <c r="NYA49" s="487"/>
      <c r="NYB49" s="487"/>
      <c r="NYC49" s="487"/>
      <c r="NYD49" s="487"/>
      <c r="NYE49" s="487"/>
      <c r="NYF49" s="487"/>
      <c r="NYG49" s="487"/>
      <c r="NYH49" s="487"/>
      <c r="NYI49" s="487"/>
      <c r="NYJ49" s="487"/>
      <c r="NYK49" s="487"/>
      <c r="NYL49" s="487"/>
      <c r="NYM49" s="487"/>
      <c r="NYN49" s="487"/>
      <c r="NYO49" s="487"/>
      <c r="NYP49" s="487"/>
      <c r="NYQ49" s="487"/>
      <c r="NYR49" s="487"/>
      <c r="NYS49" s="487"/>
      <c r="NYT49" s="487"/>
      <c r="NYU49" s="487"/>
      <c r="NYV49" s="487"/>
      <c r="NYW49" s="487"/>
      <c r="NYX49" s="487"/>
      <c r="NYY49" s="487"/>
      <c r="NYZ49" s="487"/>
      <c r="NZA49" s="487"/>
      <c r="NZB49" s="487"/>
      <c r="NZC49" s="487"/>
      <c r="NZD49" s="487"/>
      <c r="NZE49" s="487"/>
      <c r="NZF49" s="487"/>
      <c r="NZG49" s="487"/>
      <c r="NZH49" s="487"/>
      <c r="NZI49" s="487"/>
      <c r="NZJ49" s="487"/>
      <c r="NZK49" s="487"/>
      <c r="NZL49" s="487"/>
      <c r="NZM49" s="487"/>
      <c r="NZN49" s="487"/>
      <c r="NZO49" s="487"/>
      <c r="NZP49" s="487"/>
      <c r="NZQ49" s="487"/>
      <c r="NZR49" s="487"/>
      <c r="NZS49" s="487"/>
      <c r="NZT49" s="487"/>
      <c r="NZU49" s="487"/>
      <c r="NZV49" s="487"/>
      <c r="NZW49" s="487"/>
      <c r="NZX49" s="487"/>
      <c r="NZY49" s="487"/>
      <c r="NZZ49" s="487"/>
      <c r="OAA49" s="487"/>
      <c r="OAB49" s="487"/>
      <c r="OAC49" s="487"/>
      <c r="OAD49" s="487"/>
      <c r="OAE49" s="487"/>
      <c r="OAF49" s="487"/>
      <c r="OAG49" s="487"/>
      <c r="OAH49" s="487"/>
      <c r="OAI49" s="487"/>
      <c r="OAJ49" s="487"/>
      <c r="OAK49" s="487"/>
      <c r="OAL49" s="487"/>
      <c r="OAM49" s="487"/>
      <c r="OAN49" s="487"/>
      <c r="OAO49" s="487"/>
      <c r="OAP49" s="487"/>
      <c r="OAQ49" s="487"/>
      <c r="OAR49" s="487"/>
      <c r="OAS49" s="487"/>
      <c r="OAT49" s="487"/>
      <c r="OAU49" s="487"/>
      <c r="OAV49" s="487"/>
      <c r="OAW49" s="487"/>
      <c r="OAX49" s="487"/>
      <c r="OAY49" s="487"/>
      <c r="OAZ49" s="487"/>
      <c r="OBA49" s="487"/>
      <c r="OBB49" s="487"/>
      <c r="OBC49" s="487"/>
      <c r="OBD49" s="487"/>
      <c r="OBE49" s="487"/>
      <c r="OBF49" s="487"/>
      <c r="OBG49" s="487"/>
      <c r="OBH49" s="487"/>
      <c r="OBI49" s="487"/>
      <c r="OBJ49" s="487"/>
      <c r="OBK49" s="487"/>
      <c r="OBL49" s="487"/>
      <c r="OBM49" s="487"/>
      <c r="OBN49" s="487"/>
      <c r="OBO49" s="487"/>
      <c r="OBP49" s="487"/>
      <c r="OBQ49" s="487"/>
      <c r="OBR49" s="487"/>
      <c r="OBS49" s="487"/>
      <c r="OBT49" s="487"/>
      <c r="OBU49" s="487"/>
      <c r="OBV49" s="487"/>
      <c r="OBW49" s="487"/>
      <c r="OBX49" s="487"/>
      <c r="OBY49" s="487"/>
      <c r="OBZ49" s="487"/>
      <c r="OCA49" s="487"/>
      <c r="OCB49" s="487"/>
      <c r="OCC49" s="487"/>
      <c r="OCD49" s="487"/>
      <c r="OCE49" s="487"/>
      <c r="OCF49" s="487"/>
      <c r="OCG49" s="487"/>
      <c r="OCH49" s="487"/>
      <c r="OCI49" s="487"/>
      <c r="OCJ49" s="487"/>
      <c r="OCK49" s="487"/>
      <c r="OCL49" s="487"/>
      <c r="OCM49" s="487"/>
      <c r="OCN49" s="487"/>
      <c r="OCO49" s="487"/>
      <c r="OCP49" s="487"/>
      <c r="OCQ49" s="487"/>
      <c r="OCR49" s="487"/>
      <c r="OCS49" s="487"/>
      <c r="OCT49" s="487"/>
      <c r="OCU49" s="487"/>
      <c r="OCV49" s="487"/>
      <c r="OCW49" s="487"/>
      <c r="OCX49" s="487"/>
      <c r="OCY49" s="487"/>
      <c r="OCZ49" s="487"/>
      <c r="ODA49" s="487"/>
      <c r="ODB49" s="487"/>
      <c r="ODC49" s="487"/>
      <c r="ODD49" s="487"/>
      <c r="ODE49" s="487"/>
      <c r="ODF49" s="487"/>
      <c r="ODG49" s="487"/>
      <c r="ODH49" s="487"/>
      <c r="ODI49" s="487"/>
      <c r="ODJ49" s="487"/>
      <c r="ODK49" s="487"/>
      <c r="ODL49" s="487"/>
      <c r="ODM49" s="487"/>
      <c r="ODN49" s="487"/>
      <c r="ODO49" s="487"/>
      <c r="ODP49" s="487"/>
      <c r="ODQ49" s="487"/>
      <c r="ODR49" s="487"/>
      <c r="ODS49" s="487"/>
      <c r="ODT49" s="487"/>
      <c r="ODU49" s="487"/>
      <c r="ODV49" s="487"/>
      <c r="ODW49" s="487"/>
      <c r="ODX49" s="487"/>
      <c r="ODY49" s="487"/>
      <c r="ODZ49" s="487"/>
      <c r="OEA49" s="487"/>
      <c r="OEB49" s="487"/>
      <c r="OEC49" s="487"/>
      <c r="OED49" s="487"/>
      <c r="OEE49" s="487"/>
      <c r="OEF49" s="487"/>
      <c r="OEG49" s="487"/>
      <c r="OEH49" s="487"/>
      <c r="OEI49" s="487"/>
      <c r="OEJ49" s="487"/>
      <c r="OEK49" s="487"/>
      <c r="OEL49" s="487"/>
      <c r="OEM49" s="487"/>
      <c r="OEN49" s="487"/>
      <c r="OEO49" s="487"/>
      <c r="OEP49" s="487"/>
      <c r="OEQ49" s="487"/>
      <c r="OER49" s="487"/>
      <c r="OES49" s="487"/>
      <c r="OET49" s="487"/>
      <c r="OEU49" s="487"/>
      <c r="OEV49" s="487"/>
      <c r="OEW49" s="487"/>
      <c r="OEX49" s="487"/>
      <c r="OEY49" s="487"/>
      <c r="OEZ49" s="487"/>
      <c r="OFA49" s="487"/>
      <c r="OFB49" s="487"/>
      <c r="OFC49" s="487"/>
      <c r="OFD49" s="487"/>
      <c r="OFE49" s="487"/>
      <c r="OFF49" s="487"/>
      <c r="OFG49" s="487"/>
      <c r="OFH49" s="487"/>
      <c r="OFI49" s="487"/>
      <c r="OFJ49" s="487"/>
      <c r="OFK49" s="487"/>
      <c r="OFL49" s="487"/>
      <c r="OFM49" s="487"/>
      <c r="OFN49" s="487"/>
      <c r="OFO49" s="487"/>
      <c r="OFP49" s="487"/>
      <c r="OFQ49" s="487"/>
      <c r="OFR49" s="487"/>
      <c r="OFS49" s="487"/>
      <c r="OFT49" s="487"/>
      <c r="OFU49" s="487"/>
      <c r="OFV49" s="487"/>
      <c r="OFW49" s="487"/>
      <c r="OFX49" s="487"/>
      <c r="OFY49" s="487"/>
      <c r="OFZ49" s="487"/>
      <c r="OGA49" s="487"/>
      <c r="OGB49" s="487"/>
      <c r="OGC49" s="487"/>
      <c r="OGD49" s="487"/>
      <c r="OGE49" s="487"/>
      <c r="OGF49" s="487"/>
      <c r="OGG49" s="487"/>
      <c r="OGH49" s="487"/>
      <c r="OGI49" s="487"/>
      <c r="OGJ49" s="487"/>
      <c r="OGK49" s="487"/>
      <c r="OGL49" s="487"/>
      <c r="OGM49" s="487"/>
      <c r="OGN49" s="487"/>
      <c r="OGO49" s="487"/>
      <c r="OGP49" s="487"/>
      <c r="OGQ49" s="487"/>
      <c r="OGR49" s="487"/>
      <c r="OGS49" s="487"/>
      <c r="OGT49" s="487"/>
      <c r="OGU49" s="487"/>
      <c r="OGV49" s="487"/>
      <c r="OGW49" s="487"/>
      <c r="OGX49" s="487"/>
      <c r="OGY49" s="487"/>
      <c r="OGZ49" s="487"/>
      <c r="OHA49" s="487"/>
      <c r="OHB49" s="487"/>
      <c r="OHC49" s="487"/>
      <c r="OHD49" s="487"/>
      <c r="OHE49" s="487"/>
      <c r="OHF49" s="487"/>
      <c r="OHG49" s="487"/>
      <c r="OHH49" s="487"/>
      <c r="OHI49" s="487"/>
      <c r="OHJ49" s="487"/>
      <c r="OHK49" s="487"/>
      <c r="OHL49" s="487"/>
      <c r="OHM49" s="487"/>
      <c r="OHN49" s="487"/>
      <c r="OHO49" s="487"/>
      <c r="OHP49" s="487"/>
      <c r="OHQ49" s="487"/>
      <c r="OHR49" s="487"/>
      <c r="OHS49" s="487"/>
      <c r="OHT49" s="487"/>
      <c r="OHU49" s="487"/>
      <c r="OHV49" s="487"/>
      <c r="OHW49" s="487"/>
      <c r="OHX49" s="487"/>
      <c r="OHY49" s="487"/>
      <c r="OHZ49" s="487"/>
      <c r="OIA49" s="487"/>
      <c r="OIB49" s="487"/>
      <c r="OIC49" s="487"/>
      <c r="OID49" s="487"/>
      <c r="OIE49" s="487"/>
      <c r="OIF49" s="487"/>
      <c r="OIG49" s="487"/>
      <c r="OIH49" s="487"/>
      <c r="OII49" s="487"/>
      <c r="OIJ49" s="487"/>
      <c r="OIK49" s="487"/>
      <c r="OIL49" s="487"/>
      <c r="OIM49" s="487"/>
      <c r="OIN49" s="487"/>
      <c r="OIO49" s="487"/>
      <c r="OIP49" s="487"/>
      <c r="OIQ49" s="487"/>
      <c r="OIR49" s="487"/>
      <c r="OIS49" s="487"/>
      <c r="OIT49" s="487"/>
      <c r="OIU49" s="487"/>
      <c r="OIV49" s="487"/>
      <c r="OIW49" s="487"/>
      <c r="OIX49" s="487"/>
      <c r="OIY49" s="487"/>
      <c r="OIZ49" s="487"/>
      <c r="OJA49" s="487"/>
      <c r="OJB49" s="487"/>
      <c r="OJC49" s="487"/>
      <c r="OJD49" s="487"/>
      <c r="OJE49" s="487"/>
      <c r="OJF49" s="487"/>
      <c r="OJG49" s="487"/>
      <c r="OJH49" s="487"/>
      <c r="OJI49" s="487"/>
      <c r="OJJ49" s="487"/>
      <c r="OJK49" s="487"/>
      <c r="OJL49" s="487"/>
      <c r="OJM49" s="487"/>
      <c r="OJN49" s="487"/>
      <c r="OJO49" s="487"/>
      <c r="OJP49" s="487"/>
      <c r="OJQ49" s="487"/>
      <c r="OJR49" s="487"/>
      <c r="OJS49" s="487"/>
      <c r="OJT49" s="487"/>
      <c r="OJU49" s="487"/>
      <c r="OJV49" s="487"/>
      <c r="OJW49" s="487"/>
      <c r="OJX49" s="487"/>
      <c r="OJY49" s="487"/>
      <c r="OJZ49" s="487"/>
      <c r="OKA49" s="487"/>
      <c r="OKB49" s="487"/>
      <c r="OKC49" s="487"/>
      <c r="OKD49" s="487"/>
      <c r="OKE49" s="487"/>
      <c r="OKF49" s="487"/>
      <c r="OKG49" s="487"/>
      <c r="OKH49" s="487"/>
      <c r="OKI49" s="487"/>
      <c r="OKJ49" s="487"/>
      <c r="OKK49" s="487"/>
      <c r="OKL49" s="487"/>
      <c r="OKM49" s="487"/>
      <c r="OKN49" s="487"/>
      <c r="OKO49" s="487"/>
      <c r="OKP49" s="487"/>
      <c r="OKQ49" s="487"/>
      <c r="OKR49" s="487"/>
      <c r="OKS49" s="487"/>
      <c r="OKT49" s="487"/>
      <c r="OKU49" s="487"/>
      <c r="OKV49" s="487"/>
      <c r="OKW49" s="487"/>
      <c r="OKX49" s="487"/>
      <c r="OKY49" s="487"/>
      <c r="OKZ49" s="487"/>
      <c r="OLA49" s="487"/>
      <c r="OLB49" s="487"/>
      <c r="OLC49" s="487"/>
      <c r="OLD49" s="487"/>
      <c r="OLE49" s="487"/>
      <c r="OLF49" s="487"/>
      <c r="OLG49" s="487"/>
      <c r="OLH49" s="487"/>
      <c r="OLI49" s="487"/>
      <c r="OLJ49" s="487"/>
      <c r="OLK49" s="487"/>
      <c r="OLL49" s="487"/>
      <c r="OLM49" s="487"/>
      <c r="OLN49" s="487"/>
      <c r="OLO49" s="487"/>
      <c r="OLP49" s="487"/>
      <c r="OLQ49" s="487"/>
      <c r="OLR49" s="487"/>
      <c r="OLS49" s="487"/>
      <c r="OLT49" s="487"/>
      <c r="OLU49" s="487"/>
      <c r="OLV49" s="487"/>
      <c r="OLW49" s="487"/>
      <c r="OLX49" s="487"/>
      <c r="OLY49" s="487"/>
      <c r="OLZ49" s="487"/>
      <c r="OMA49" s="487"/>
      <c r="OMB49" s="487"/>
      <c r="OMC49" s="487"/>
      <c r="OMD49" s="487"/>
      <c r="OME49" s="487"/>
      <c r="OMF49" s="487"/>
      <c r="OMG49" s="487"/>
      <c r="OMH49" s="487"/>
      <c r="OMI49" s="487"/>
      <c r="OMJ49" s="487"/>
      <c r="OMK49" s="487"/>
      <c r="OML49" s="487"/>
      <c r="OMM49" s="487"/>
      <c r="OMN49" s="487"/>
      <c r="OMO49" s="487"/>
      <c r="OMP49" s="487"/>
      <c r="OMQ49" s="487"/>
      <c r="OMR49" s="487"/>
      <c r="OMS49" s="487"/>
      <c r="OMT49" s="487"/>
      <c r="OMU49" s="487"/>
      <c r="OMV49" s="487"/>
      <c r="OMW49" s="487"/>
      <c r="OMX49" s="487"/>
      <c r="OMY49" s="487"/>
      <c r="OMZ49" s="487"/>
      <c r="ONA49" s="487"/>
      <c r="ONB49" s="487"/>
      <c r="ONC49" s="487"/>
      <c r="OND49" s="487"/>
      <c r="ONE49" s="487"/>
      <c r="ONF49" s="487"/>
      <c r="ONG49" s="487"/>
      <c r="ONH49" s="487"/>
      <c r="ONI49" s="487"/>
      <c r="ONJ49" s="487"/>
      <c r="ONK49" s="487"/>
      <c r="ONL49" s="487"/>
      <c r="ONM49" s="487"/>
      <c r="ONN49" s="487"/>
      <c r="ONO49" s="487"/>
      <c r="ONP49" s="487"/>
      <c r="ONQ49" s="487"/>
      <c r="ONR49" s="487"/>
      <c r="ONS49" s="487"/>
      <c r="ONT49" s="487"/>
      <c r="ONU49" s="487"/>
      <c r="ONV49" s="487"/>
      <c r="ONW49" s="487"/>
      <c r="ONX49" s="487"/>
      <c r="ONY49" s="487"/>
      <c r="ONZ49" s="487"/>
      <c r="OOA49" s="487"/>
      <c r="OOB49" s="487"/>
      <c r="OOC49" s="487"/>
      <c r="OOD49" s="487"/>
      <c r="OOE49" s="487"/>
      <c r="OOF49" s="487"/>
      <c r="OOG49" s="487"/>
      <c r="OOH49" s="487"/>
      <c r="OOI49" s="487"/>
      <c r="OOJ49" s="487"/>
      <c r="OOK49" s="487"/>
      <c r="OOL49" s="487"/>
      <c r="OOM49" s="487"/>
      <c r="OON49" s="487"/>
      <c r="OOO49" s="487"/>
      <c r="OOP49" s="487"/>
      <c r="OOQ49" s="487"/>
      <c r="OOR49" s="487"/>
      <c r="OOS49" s="487"/>
      <c r="OOT49" s="487"/>
      <c r="OOU49" s="487"/>
      <c r="OOV49" s="487"/>
      <c r="OOW49" s="487"/>
      <c r="OOX49" s="487"/>
      <c r="OOY49" s="487"/>
      <c r="OOZ49" s="487"/>
      <c r="OPA49" s="487"/>
      <c r="OPB49" s="487"/>
      <c r="OPC49" s="487"/>
      <c r="OPD49" s="487"/>
      <c r="OPE49" s="487"/>
      <c r="OPF49" s="487"/>
      <c r="OPG49" s="487"/>
      <c r="OPH49" s="487"/>
      <c r="OPI49" s="487"/>
      <c r="OPJ49" s="487"/>
      <c r="OPK49" s="487"/>
      <c r="OPL49" s="487"/>
      <c r="OPM49" s="487"/>
      <c r="OPN49" s="487"/>
      <c r="OPO49" s="487"/>
      <c r="OPP49" s="487"/>
      <c r="OPQ49" s="487"/>
      <c r="OPR49" s="487"/>
      <c r="OPS49" s="487"/>
      <c r="OPT49" s="487"/>
      <c r="OPU49" s="487"/>
      <c r="OPV49" s="487"/>
      <c r="OPW49" s="487"/>
      <c r="OPX49" s="487"/>
      <c r="OPY49" s="487"/>
      <c r="OPZ49" s="487"/>
      <c r="OQA49" s="487"/>
      <c r="OQB49" s="487"/>
      <c r="OQC49" s="487"/>
      <c r="OQD49" s="487"/>
      <c r="OQE49" s="487"/>
      <c r="OQF49" s="487"/>
      <c r="OQG49" s="487"/>
      <c r="OQH49" s="487"/>
      <c r="OQI49" s="487"/>
      <c r="OQJ49" s="487"/>
      <c r="OQK49" s="487"/>
      <c r="OQL49" s="487"/>
      <c r="OQM49" s="487"/>
      <c r="OQN49" s="487"/>
      <c r="OQO49" s="487"/>
      <c r="OQP49" s="487"/>
      <c r="OQQ49" s="487"/>
      <c r="OQR49" s="487"/>
      <c r="OQS49" s="487"/>
      <c r="OQT49" s="487"/>
      <c r="OQU49" s="487"/>
      <c r="OQV49" s="487"/>
      <c r="OQW49" s="487"/>
      <c r="OQX49" s="487"/>
      <c r="OQY49" s="487"/>
      <c r="OQZ49" s="487"/>
      <c r="ORA49" s="487"/>
      <c r="ORB49" s="487"/>
      <c r="ORC49" s="487"/>
      <c r="ORD49" s="487"/>
      <c r="ORE49" s="487"/>
      <c r="ORF49" s="487"/>
      <c r="ORG49" s="487"/>
      <c r="ORH49" s="487"/>
      <c r="ORI49" s="487"/>
      <c r="ORJ49" s="487"/>
      <c r="ORK49" s="487"/>
      <c r="ORL49" s="487"/>
      <c r="ORM49" s="487"/>
      <c r="ORN49" s="487"/>
      <c r="ORO49" s="487"/>
      <c r="ORP49" s="487"/>
      <c r="ORQ49" s="487"/>
      <c r="ORR49" s="487"/>
      <c r="ORS49" s="487"/>
      <c r="ORT49" s="487"/>
      <c r="ORU49" s="487"/>
      <c r="ORV49" s="487"/>
      <c r="ORW49" s="487"/>
      <c r="ORX49" s="487"/>
      <c r="ORY49" s="487"/>
      <c r="ORZ49" s="487"/>
      <c r="OSA49" s="487"/>
      <c r="OSB49" s="487"/>
      <c r="OSC49" s="487"/>
      <c r="OSD49" s="487"/>
      <c r="OSE49" s="487"/>
      <c r="OSF49" s="487"/>
      <c r="OSG49" s="487"/>
      <c r="OSH49" s="487"/>
      <c r="OSI49" s="487"/>
      <c r="OSJ49" s="487"/>
      <c r="OSK49" s="487"/>
      <c r="OSL49" s="487"/>
      <c r="OSM49" s="487"/>
      <c r="OSN49" s="487"/>
      <c r="OSO49" s="487"/>
      <c r="OSP49" s="487"/>
      <c r="OSQ49" s="487"/>
      <c r="OSR49" s="487"/>
      <c r="OSS49" s="487"/>
      <c r="OST49" s="487"/>
      <c r="OSU49" s="487"/>
      <c r="OSV49" s="487"/>
      <c r="OSW49" s="487"/>
      <c r="OSX49" s="487"/>
      <c r="OSY49" s="487"/>
      <c r="OSZ49" s="487"/>
      <c r="OTA49" s="487"/>
      <c r="OTB49" s="487"/>
      <c r="OTC49" s="487"/>
      <c r="OTD49" s="487"/>
      <c r="OTE49" s="487"/>
      <c r="OTF49" s="487"/>
      <c r="OTG49" s="487"/>
      <c r="OTH49" s="487"/>
      <c r="OTI49" s="487"/>
      <c r="OTJ49" s="487"/>
      <c r="OTK49" s="487"/>
      <c r="OTL49" s="487"/>
      <c r="OTM49" s="487"/>
      <c r="OTN49" s="487"/>
      <c r="OTO49" s="487"/>
      <c r="OTP49" s="487"/>
      <c r="OTQ49" s="487"/>
      <c r="OTR49" s="487"/>
      <c r="OTS49" s="487"/>
      <c r="OTT49" s="487"/>
      <c r="OTU49" s="487"/>
      <c r="OTV49" s="487"/>
      <c r="OTW49" s="487"/>
      <c r="OTX49" s="487"/>
      <c r="OTY49" s="487"/>
      <c r="OTZ49" s="487"/>
      <c r="OUA49" s="487"/>
      <c r="OUB49" s="487"/>
      <c r="OUC49" s="487"/>
      <c r="OUD49" s="487"/>
      <c r="OUE49" s="487"/>
      <c r="OUF49" s="487"/>
      <c r="OUG49" s="487"/>
      <c r="OUH49" s="487"/>
      <c r="OUI49" s="487"/>
      <c r="OUJ49" s="487"/>
      <c r="OUK49" s="487"/>
      <c r="OUL49" s="487"/>
      <c r="OUM49" s="487"/>
      <c r="OUN49" s="487"/>
      <c r="OUO49" s="487"/>
      <c r="OUP49" s="487"/>
      <c r="OUQ49" s="487"/>
      <c r="OUR49" s="487"/>
      <c r="OUS49" s="487"/>
      <c r="OUT49" s="487"/>
      <c r="OUU49" s="487"/>
      <c r="OUV49" s="487"/>
      <c r="OUW49" s="487"/>
      <c r="OUX49" s="487"/>
      <c r="OUY49" s="487"/>
      <c r="OUZ49" s="487"/>
      <c r="OVA49" s="487"/>
      <c r="OVB49" s="487"/>
      <c r="OVC49" s="487"/>
      <c r="OVD49" s="487"/>
      <c r="OVE49" s="487"/>
      <c r="OVF49" s="487"/>
      <c r="OVG49" s="487"/>
      <c r="OVH49" s="487"/>
      <c r="OVI49" s="487"/>
      <c r="OVJ49" s="487"/>
      <c r="OVK49" s="487"/>
      <c r="OVL49" s="487"/>
      <c r="OVM49" s="487"/>
      <c r="OVN49" s="487"/>
      <c r="OVO49" s="487"/>
      <c r="OVP49" s="487"/>
      <c r="OVQ49" s="487"/>
      <c r="OVR49" s="487"/>
      <c r="OVS49" s="487"/>
      <c r="OVT49" s="487"/>
      <c r="OVU49" s="487"/>
      <c r="OVV49" s="487"/>
      <c r="OVW49" s="487"/>
      <c r="OVX49" s="487"/>
      <c r="OVY49" s="487"/>
      <c r="OVZ49" s="487"/>
      <c r="OWA49" s="487"/>
      <c r="OWB49" s="487"/>
      <c r="OWC49" s="487"/>
      <c r="OWD49" s="487"/>
      <c r="OWE49" s="487"/>
      <c r="OWF49" s="487"/>
      <c r="OWG49" s="487"/>
      <c r="OWH49" s="487"/>
      <c r="OWI49" s="487"/>
      <c r="OWJ49" s="487"/>
      <c r="OWK49" s="487"/>
      <c r="OWL49" s="487"/>
      <c r="OWM49" s="487"/>
      <c r="OWN49" s="487"/>
      <c r="OWO49" s="487"/>
      <c r="OWP49" s="487"/>
      <c r="OWQ49" s="487"/>
      <c r="OWR49" s="487"/>
      <c r="OWS49" s="487"/>
      <c r="OWT49" s="487"/>
      <c r="OWU49" s="487"/>
      <c r="OWV49" s="487"/>
      <c r="OWW49" s="487"/>
      <c r="OWX49" s="487"/>
      <c r="OWY49" s="487"/>
      <c r="OWZ49" s="487"/>
      <c r="OXA49" s="487"/>
      <c r="OXB49" s="487"/>
      <c r="OXC49" s="487"/>
      <c r="OXD49" s="487"/>
      <c r="OXE49" s="487"/>
      <c r="OXF49" s="487"/>
      <c r="OXG49" s="487"/>
      <c r="OXH49" s="487"/>
      <c r="OXI49" s="487"/>
      <c r="OXJ49" s="487"/>
      <c r="OXK49" s="487"/>
      <c r="OXL49" s="487"/>
      <c r="OXM49" s="487"/>
      <c r="OXN49" s="487"/>
      <c r="OXO49" s="487"/>
      <c r="OXP49" s="487"/>
      <c r="OXQ49" s="487"/>
      <c r="OXR49" s="487"/>
      <c r="OXS49" s="487"/>
      <c r="OXT49" s="487"/>
      <c r="OXU49" s="487"/>
      <c r="OXV49" s="487"/>
      <c r="OXW49" s="487"/>
      <c r="OXX49" s="487"/>
      <c r="OXY49" s="487"/>
      <c r="OXZ49" s="487"/>
      <c r="OYA49" s="487"/>
      <c r="OYB49" s="487"/>
      <c r="OYC49" s="487"/>
      <c r="OYD49" s="487"/>
      <c r="OYE49" s="487"/>
      <c r="OYF49" s="487"/>
      <c r="OYG49" s="487"/>
      <c r="OYH49" s="487"/>
      <c r="OYI49" s="487"/>
      <c r="OYJ49" s="487"/>
      <c r="OYK49" s="487"/>
      <c r="OYL49" s="487"/>
      <c r="OYM49" s="487"/>
      <c r="OYN49" s="487"/>
      <c r="OYO49" s="487"/>
      <c r="OYP49" s="487"/>
      <c r="OYQ49" s="487"/>
      <c r="OYR49" s="487"/>
      <c r="OYS49" s="487"/>
      <c r="OYT49" s="487"/>
      <c r="OYU49" s="487"/>
      <c r="OYV49" s="487"/>
      <c r="OYW49" s="487"/>
      <c r="OYX49" s="487"/>
      <c r="OYY49" s="487"/>
      <c r="OYZ49" s="487"/>
      <c r="OZA49" s="487"/>
      <c r="OZB49" s="487"/>
      <c r="OZC49" s="487"/>
      <c r="OZD49" s="487"/>
      <c r="OZE49" s="487"/>
      <c r="OZF49" s="487"/>
      <c r="OZG49" s="487"/>
      <c r="OZH49" s="487"/>
      <c r="OZI49" s="487"/>
      <c r="OZJ49" s="487"/>
      <c r="OZK49" s="487"/>
      <c r="OZL49" s="487"/>
      <c r="OZM49" s="487"/>
      <c r="OZN49" s="487"/>
      <c r="OZO49" s="487"/>
      <c r="OZP49" s="487"/>
      <c r="OZQ49" s="487"/>
      <c r="OZR49" s="487"/>
      <c r="OZS49" s="487"/>
      <c r="OZT49" s="487"/>
      <c r="OZU49" s="487"/>
      <c r="OZV49" s="487"/>
      <c r="OZW49" s="487"/>
      <c r="OZX49" s="487"/>
      <c r="OZY49" s="487"/>
      <c r="OZZ49" s="487"/>
      <c r="PAA49" s="487"/>
      <c r="PAB49" s="487"/>
      <c r="PAC49" s="487"/>
      <c r="PAD49" s="487"/>
      <c r="PAE49" s="487"/>
      <c r="PAF49" s="487"/>
      <c r="PAG49" s="487"/>
      <c r="PAH49" s="487"/>
      <c r="PAI49" s="487"/>
      <c r="PAJ49" s="487"/>
      <c r="PAK49" s="487"/>
      <c r="PAL49" s="487"/>
      <c r="PAM49" s="487"/>
      <c r="PAN49" s="487"/>
      <c r="PAO49" s="487"/>
      <c r="PAP49" s="487"/>
      <c r="PAQ49" s="487"/>
      <c r="PAR49" s="487"/>
      <c r="PAS49" s="487"/>
      <c r="PAT49" s="487"/>
      <c r="PAU49" s="487"/>
      <c r="PAV49" s="487"/>
      <c r="PAW49" s="487"/>
      <c r="PAX49" s="487"/>
      <c r="PAY49" s="487"/>
      <c r="PAZ49" s="487"/>
      <c r="PBA49" s="487"/>
      <c r="PBB49" s="487"/>
      <c r="PBC49" s="487"/>
      <c r="PBD49" s="487"/>
      <c r="PBE49" s="487"/>
      <c r="PBF49" s="487"/>
      <c r="PBG49" s="487"/>
      <c r="PBH49" s="487"/>
      <c r="PBI49" s="487"/>
      <c r="PBJ49" s="487"/>
      <c r="PBK49" s="487"/>
      <c r="PBL49" s="487"/>
      <c r="PBM49" s="487"/>
      <c r="PBN49" s="487"/>
      <c r="PBO49" s="487"/>
      <c r="PBP49" s="487"/>
      <c r="PBQ49" s="487"/>
      <c r="PBR49" s="487"/>
      <c r="PBS49" s="487"/>
      <c r="PBT49" s="487"/>
      <c r="PBU49" s="487"/>
      <c r="PBV49" s="487"/>
      <c r="PBW49" s="487"/>
      <c r="PBX49" s="487"/>
      <c r="PBY49" s="487"/>
      <c r="PBZ49" s="487"/>
      <c r="PCA49" s="487"/>
      <c r="PCB49" s="487"/>
      <c r="PCC49" s="487"/>
      <c r="PCD49" s="487"/>
      <c r="PCE49" s="487"/>
      <c r="PCF49" s="487"/>
      <c r="PCG49" s="487"/>
      <c r="PCH49" s="487"/>
      <c r="PCI49" s="487"/>
      <c r="PCJ49" s="487"/>
      <c r="PCK49" s="487"/>
      <c r="PCL49" s="487"/>
      <c r="PCM49" s="487"/>
      <c r="PCN49" s="487"/>
      <c r="PCO49" s="487"/>
      <c r="PCP49" s="487"/>
      <c r="PCQ49" s="487"/>
      <c r="PCR49" s="487"/>
      <c r="PCS49" s="487"/>
      <c r="PCT49" s="487"/>
      <c r="PCU49" s="487"/>
      <c r="PCV49" s="487"/>
      <c r="PCW49" s="487"/>
      <c r="PCX49" s="487"/>
      <c r="PCY49" s="487"/>
      <c r="PCZ49" s="487"/>
      <c r="PDA49" s="487"/>
      <c r="PDB49" s="487"/>
      <c r="PDC49" s="487"/>
      <c r="PDD49" s="487"/>
      <c r="PDE49" s="487"/>
      <c r="PDF49" s="487"/>
      <c r="PDG49" s="487"/>
      <c r="PDH49" s="487"/>
      <c r="PDI49" s="487"/>
      <c r="PDJ49" s="487"/>
      <c r="PDK49" s="487"/>
      <c r="PDL49" s="487"/>
      <c r="PDM49" s="487"/>
      <c r="PDN49" s="487"/>
      <c r="PDO49" s="487"/>
      <c r="PDP49" s="487"/>
      <c r="PDQ49" s="487"/>
      <c r="PDR49" s="487"/>
      <c r="PDS49" s="487"/>
      <c r="PDT49" s="487"/>
      <c r="PDU49" s="487"/>
      <c r="PDV49" s="487"/>
      <c r="PDW49" s="487"/>
      <c r="PDX49" s="487"/>
      <c r="PDY49" s="487"/>
      <c r="PDZ49" s="487"/>
      <c r="PEA49" s="487"/>
      <c r="PEB49" s="487"/>
      <c r="PEC49" s="487"/>
      <c r="PED49" s="487"/>
      <c r="PEE49" s="487"/>
      <c r="PEF49" s="487"/>
      <c r="PEG49" s="487"/>
      <c r="PEH49" s="487"/>
      <c r="PEI49" s="487"/>
      <c r="PEJ49" s="487"/>
      <c r="PEK49" s="487"/>
      <c r="PEL49" s="487"/>
      <c r="PEM49" s="487"/>
      <c r="PEN49" s="487"/>
      <c r="PEO49" s="487"/>
      <c r="PEP49" s="487"/>
      <c r="PEQ49" s="487"/>
      <c r="PER49" s="487"/>
      <c r="PES49" s="487"/>
      <c r="PET49" s="487"/>
      <c r="PEU49" s="487"/>
      <c r="PEV49" s="487"/>
      <c r="PEW49" s="487"/>
      <c r="PEX49" s="487"/>
      <c r="PEY49" s="487"/>
      <c r="PEZ49" s="487"/>
      <c r="PFA49" s="487"/>
      <c r="PFB49" s="487"/>
      <c r="PFC49" s="487"/>
      <c r="PFD49" s="487"/>
      <c r="PFE49" s="487"/>
      <c r="PFF49" s="487"/>
      <c r="PFG49" s="487"/>
      <c r="PFH49" s="487"/>
      <c r="PFI49" s="487"/>
      <c r="PFJ49" s="487"/>
      <c r="PFK49" s="487"/>
      <c r="PFL49" s="487"/>
      <c r="PFM49" s="487"/>
      <c r="PFN49" s="487"/>
      <c r="PFO49" s="487"/>
      <c r="PFP49" s="487"/>
      <c r="PFQ49" s="487"/>
      <c r="PFR49" s="487"/>
      <c r="PFS49" s="487"/>
      <c r="PFT49" s="487"/>
      <c r="PFU49" s="487"/>
      <c r="PFV49" s="487"/>
      <c r="PFW49" s="487"/>
      <c r="PFX49" s="487"/>
      <c r="PFY49" s="487"/>
      <c r="PFZ49" s="487"/>
      <c r="PGA49" s="487"/>
      <c r="PGB49" s="487"/>
      <c r="PGC49" s="487"/>
      <c r="PGD49" s="487"/>
      <c r="PGE49" s="487"/>
      <c r="PGF49" s="487"/>
      <c r="PGG49" s="487"/>
      <c r="PGH49" s="487"/>
      <c r="PGI49" s="487"/>
      <c r="PGJ49" s="487"/>
      <c r="PGK49" s="487"/>
      <c r="PGL49" s="487"/>
      <c r="PGM49" s="487"/>
      <c r="PGN49" s="487"/>
      <c r="PGO49" s="487"/>
      <c r="PGP49" s="487"/>
      <c r="PGQ49" s="487"/>
      <c r="PGR49" s="487"/>
      <c r="PGS49" s="487"/>
      <c r="PGT49" s="487"/>
      <c r="PGU49" s="487"/>
      <c r="PGV49" s="487"/>
      <c r="PGW49" s="487"/>
      <c r="PGX49" s="487"/>
      <c r="PGY49" s="487"/>
      <c r="PGZ49" s="487"/>
      <c r="PHA49" s="487"/>
      <c r="PHB49" s="487"/>
      <c r="PHC49" s="487"/>
      <c r="PHD49" s="487"/>
      <c r="PHE49" s="487"/>
      <c r="PHF49" s="487"/>
      <c r="PHG49" s="487"/>
      <c r="PHH49" s="487"/>
      <c r="PHI49" s="487"/>
      <c r="PHJ49" s="487"/>
      <c r="PHK49" s="487"/>
      <c r="PHL49" s="487"/>
      <c r="PHM49" s="487"/>
      <c r="PHN49" s="487"/>
      <c r="PHO49" s="487"/>
      <c r="PHP49" s="487"/>
      <c r="PHQ49" s="487"/>
      <c r="PHR49" s="487"/>
      <c r="PHS49" s="487"/>
      <c r="PHT49" s="487"/>
      <c r="PHU49" s="487"/>
      <c r="PHV49" s="487"/>
      <c r="PHW49" s="487"/>
      <c r="PHX49" s="487"/>
      <c r="PHY49" s="487"/>
      <c r="PHZ49" s="487"/>
      <c r="PIA49" s="487"/>
      <c r="PIB49" s="487"/>
      <c r="PIC49" s="487"/>
      <c r="PID49" s="487"/>
      <c r="PIE49" s="487"/>
      <c r="PIF49" s="487"/>
      <c r="PIG49" s="487"/>
      <c r="PIH49" s="487"/>
      <c r="PII49" s="487"/>
      <c r="PIJ49" s="487"/>
      <c r="PIK49" s="487"/>
      <c r="PIL49" s="487"/>
      <c r="PIM49" s="487"/>
      <c r="PIN49" s="487"/>
      <c r="PIO49" s="487"/>
      <c r="PIP49" s="487"/>
      <c r="PIQ49" s="487"/>
      <c r="PIR49" s="487"/>
      <c r="PIS49" s="487"/>
      <c r="PIT49" s="487"/>
      <c r="PIU49" s="487"/>
      <c r="PIV49" s="487"/>
      <c r="PIW49" s="487"/>
      <c r="PIX49" s="487"/>
      <c r="PIY49" s="487"/>
      <c r="PIZ49" s="487"/>
      <c r="PJA49" s="487"/>
      <c r="PJB49" s="487"/>
      <c r="PJC49" s="487"/>
      <c r="PJD49" s="487"/>
      <c r="PJE49" s="487"/>
      <c r="PJF49" s="487"/>
      <c r="PJG49" s="487"/>
      <c r="PJH49" s="487"/>
      <c r="PJI49" s="487"/>
      <c r="PJJ49" s="487"/>
      <c r="PJK49" s="487"/>
      <c r="PJL49" s="487"/>
      <c r="PJM49" s="487"/>
      <c r="PJN49" s="487"/>
      <c r="PJO49" s="487"/>
      <c r="PJP49" s="487"/>
      <c r="PJQ49" s="487"/>
      <c r="PJR49" s="487"/>
      <c r="PJS49" s="487"/>
      <c r="PJT49" s="487"/>
      <c r="PJU49" s="487"/>
      <c r="PJV49" s="487"/>
      <c r="PJW49" s="487"/>
      <c r="PJX49" s="487"/>
      <c r="PJY49" s="487"/>
      <c r="PJZ49" s="487"/>
      <c r="PKA49" s="487"/>
      <c r="PKB49" s="487"/>
      <c r="PKC49" s="487"/>
      <c r="PKD49" s="487"/>
      <c r="PKE49" s="487"/>
      <c r="PKF49" s="487"/>
      <c r="PKG49" s="487"/>
      <c r="PKH49" s="487"/>
      <c r="PKI49" s="487"/>
      <c r="PKJ49" s="487"/>
      <c r="PKK49" s="487"/>
      <c r="PKL49" s="487"/>
      <c r="PKM49" s="487"/>
      <c r="PKN49" s="487"/>
      <c r="PKO49" s="487"/>
      <c r="PKP49" s="487"/>
      <c r="PKQ49" s="487"/>
      <c r="PKR49" s="487"/>
      <c r="PKS49" s="487"/>
      <c r="PKT49" s="487"/>
      <c r="PKU49" s="487"/>
      <c r="PKV49" s="487"/>
      <c r="PKW49" s="487"/>
      <c r="PKX49" s="487"/>
      <c r="PKY49" s="487"/>
      <c r="PKZ49" s="487"/>
      <c r="PLA49" s="487"/>
      <c r="PLB49" s="487"/>
      <c r="PLC49" s="487"/>
      <c r="PLD49" s="487"/>
      <c r="PLE49" s="487"/>
      <c r="PLF49" s="487"/>
      <c r="PLG49" s="487"/>
      <c r="PLH49" s="487"/>
      <c r="PLI49" s="487"/>
      <c r="PLJ49" s="487"/>
      <c r="PLK49" s="487"/>
      <c r="PLL49" s="487"/>
      <c r="PLM49" s="487"/>
      <c r="PLN49" s="487"/>
      <c r="PLO49" s="487"/>
      <c r="PLP49" s="487"/>
      <c r="PLQ49" s="487"/>
      <c r="PLR49" s="487"/>
      <c r="PLS49" s="487"/>
      <c r="PLT49" s="487"/>
      <c r="PLU49" s="487"/>
      <c r="PLV49" s="487"/>
      <c r="PLW49" s="487"/>
      <c r="PLX49" s="487"/>
      <c r="PLY49" s="487"/>
      <c r="PLZ49" s="487"/>
      <c r="PMA49" s="487"/>
      <c r="PMB49" s="487"/>
      <c r="PMC49" s="487"/>
      <c r="PMD49" s="487"/>
      <c r="PME49" s="487"/>
      <c r="PMF49" s="487"/>
      <c r="PMG49" s="487"/>
      <c r="PMH49" s="487"/>
      <c r="PMI49" s="487"/>
      <c r="PMJ49" s="487"/>
      <c r="PMK49" s="487"/>
      <c r="PML49" s="487"/>
      <c r="PMM49" s="487"/>
      <c r="PMN49" s="487"/>
      <c r="PMO49" s="487"/>
      <c r="PMP49" s="487"/>
      <c r="PMQ49" s="487"/>
      <c r="PMR49" s="487"/>
      <c r="PMS49" s="487"/>
      <c r="PMT49" s="487"/>
      <c r="PMU49" s="487"/>
      <c r="PMV49" s="487"/>
      <c r="PMW49" s="487"/>
      <c r="PMX49" s="487"/>
      <c r="PMY49" s="487"/>
      <c r="PMZ49" s="487"/>
      <c r="PNA49" s="487"/>
      <c r="PNB49" s="487"/>
      <c r="PNC49" s="487"/>
      <c r="PND49" s="487"/>
      <c r="PNE49" s="487"/>
      <c r="PNF49" s="487"/>
      <c r="PNG49" s="487"/>
      <c r="PNH49" s="487"/>
      <c r="PNI49" s="487"/>
      <c r="PNJ49" s="487"/>
      <c r="PNK49" s="487"/>
      <c r="PNL49" s="487"/>
      <c r="PNM49" s="487"/>
      <c r="PNN49" s="487"/>
      <c r="PNO49" s="487"/>
      <c r="PNP49" s="487"/>
      <c r="PNQ49" s="487"/>
      <c r="PNR49" s="487"/>
      <c r="PNS49" s="487"/>
      <c r="PNT49" s="487"/>
      <c r="PNU49" s="487"/>
      <c r="PNV49" s="487"/>
      <c r="PNW49" s="487"/>
      <c r="PNX49" s="487"/>
      <c r="PNY49" s="487"/>
      <c r="PNZ49" s="487"/>
      <c r="POA49" s="487"/>
      <c r="POB49" s="487"/>
      <c r="POC49" s="487"/>
      <c r="POD49" s="487"/>
      <c r="POE49" s="487"/>
      <c r="POF49" s="487"/>
      <c r="POG49" s="487"/>
      <c r="POH49" s="487"/>
      <c r="POI49" s="487"/>
      <c r="POJ49" s="487"/>
      <c r="POK49" s="487"/>
      <c r="POL49" s="487"/>
      <c r="POM49" s="487"/>
      <c r="PON49" s="487"/>
      <c r="POO49" s="487"/>
      <c r="POP49" s="487"/>
      <c r="POQ49" s="487"/>
      <c r="POR49" s="487"/>
      <c r="POS49" s="487"/>
      <c r="POT49" s="487"/>
      <c r="POU49" s="487"/>
      <c r="POV49" s="487"/>
      <c r="POW49" s="487"/>
      <c r="POX49" s="487"/>
      <c r="POY49" s="487"/>
      <c r="POZ49" s="487"/>
      <c r="PPA49" s="487"/>
      <c r="PPB49" s="487"/>
      <c r="PPC49" s="487"/>
      <c r="PPD49" s="487"/>
      <c r="PPE49" s="487"/>
      <c r="PPF49" s="487"/>
      <c r="PPG49" s="487"/>
      <c r="PPH49" s="487"/>
      <c r="PPI49" s="487"/>
      <c r="PPJ49" s="487"/>
      <c r="PPK49" s="487"/>
      <c r="PPL49" s="487"/>
      <c r="PPM49" s="487"/>
      <c r="PPN49" s="487"/>
      <c r="PPO49" s="487"/>
      <c r="PPP49" s="487"/>
      <c r="PPQ49" s="487"/>
      <c r="PPR49" s="487"/>
      <c r="PPS49" s="487"/>
      <c r="PPT49" s="487"/>
      <c r="PPU49" s="487"/>
      <c r="PPV49" s="487"/>
      <c r="PPW49" s="487"/>
      <c r="PPX49" s="487"/>
      <c r="PPY49" s="487"/>
      <c r="PPZ49" s="487"/>
      <c r="PQA49" s="487"/>
      <c r="PQB49" s="487"/>
      <c r="PQC49" s="487"/>
      <c r="PQD49" s="487"/>
      <c r="PQE49" s="487"/>
      <c r="PQF49" s="487"/>
      <c r="PQG49" s="487"/>
      <c r="PQH49" s="487"/>
      <c r="PQI49" s="487"/>
      <c r="PQJ49" s="487"/>
      <c r="PQK49" s="487"/>
      <c r="PQL49" s="487"/>
      <c r="PQM49" s="487"/>
      <c r="PQN49" s="487"/>
      <c r="PQO49" s="487"/>
      <c r="PQP49" s="487"/>
      <c r="PQQ49" s="487"/>
      <c r="PQR49" s="487"/>
      <c r="PQS49" s="487"/>
      <c r="PQT49" s="487"/>
      <c r="PQU49" s="487"/>
      <c r="PQV49" s="487"/>
      <c r="PQW49" s="487"/>
      <c r="PQX49" s="487"/>
      <c r="PQY49" s="487"/>
      <c r="PQZ49" s="487"/>
      <c r="PRA49" s="487"/>
      <c r="PRB49" s="487"/>
      <c r="PRC49" s="487"/>
      <c r="PRD49" s="487"/>
      <c r="PRE49" s="487"/>
      <c r="PRF49" s="487"/>
      <c r="PRG49" s="487"/>
      <c r="PRH49" s="487"/>
      <c r="PRI49" s="487"/>
      <c r="PRJ49" s="487"/>
      <c r="PRK49" s="487"/>
      <c r="PRL49" s="487"/>
      <c r="PRM49" s="487"/>
      <c r="PRN49" s="487"/>
      <c r="PRO49" s="487"/>
      <c r="PRP49" s="487"/>
      <c r="PRQ49" s="487"/>
      <c r="PRR49" s="487"/>
      <c r="PRS49" s="487"/>
      <c r="PRT49" s="487"/>
      <c r="PRU49" s="487"/>
      <c r="PRV49" s="487"/>
      <c r="PRW49" s="487"/>
      <c r="PRX49" s="487"/>
      <c r="PRY49" s="487"/>
      <c r="PRZ49" s="487"/>
      <c r="PSA49" s="487"/>
      <c r="PSB49" s="487"/>
      <c r="PSC49" s="487"/>
      <c r="PSD49" s="487"/>
      <c r="PSE49" s="487"/>
      <c r="PSF49" s="487"/>
      <c r="PSG49" s="487"/>
      <c r="PSH49" s="487"/>
      <c r="PSI49" s="487"/>
      <c r="PSJ49" s="487"/>
      <c r="PSK49" s="487"/>
      <c r="PSL49" s="487"/>
      <c r="PSM49" s="487"/>
      <c r="PSN49" s="487"/>
      <c r="PSO49" s="487"/>
      <c r="PSP49" s="487"/>
      <c r="PSQ49" s="487"/>
      <c r="PSR49" s="487"/>
      <c r="PSS49" s="487"/>
      <c r="PST49" s="487"/>
      <c r="PSU49" s="487"/>
      <c r="PSV49" s="487"/>
      <c r="PSW49" s="487"/>
      <c r="PSX49" s="487"/>
      <c r="PSY49" s="487"/>
      <c r="PSZ49" s="487"/>
      <c r="PTA49" s="487"/>
      <c r="PTB49" s="487"/>
      <c r="PTC49" s="487"/>
      <c r="PTD49" s="487"/>
      <c r="PTE49" s="487"/>
      <c r="PTF49" s="487"/>
      <c r="PTG49" s="487"/>
      <c r="PTH49" s="487"/>
      <c r="PTI49" s="487"/>
      <c r="PTJ49" s="487"/>
      <c r="PTK49" s="487"/>
      <c r="PTL49" s="487"/>
      <c r="PTM49" s="487"/>
      <c r="PTN49" s="487"/>
      <c r="PTO49" s="487"/>
      <c r="PTP49" s="487"/>
      <c r="PTQ49" s="487"/>
      <c r="PTR49" s="487"/>
      <c r="PTS49" s="487"/>
      <c r="PTT49" s="487"/>
      <c r="PTU49" s="487"/>
      <c r="PTV49" s="487"/>
      <c r="PTW49" s="487"/>
      <c r="PTX49" s="487"/>
      <c r="PTY49" s="487"/>
      <c r="PTZ49" s="487"/>
      <c r="PUA49" s="487"/>
      <c r="PUB49" s="487"/>
      <c r="PUC49" s="487"/>
      <c r="PUD49" s="487"/>
      <c r="PUE49" s="487"/>
      <c r="PUF49" s="487"/>
      <c r="PUG49" s="487"/>
      <c r="PUH49" s="487"/>
      <c r="PUI49" s="487"/>
      <c r="PUJ49" s="487"/>
      <c r="PUK49" s="487"/>
      <c r="PUL49" s="487"/>
      <c r="PUM49" s="487"/>
      <c r="PUN49" s="487"/>
      <c r="PUO49" s="487"/>
      <c r="PUP49" s="487"/>
      <c r="PUQ49" s="487"/>
      <c r="PUR49" s="487"/>
      <c r="PUS49" s="487"/>
      <c r="PUT49" s="487"/>
      <c r="PUU49" s="487"/>
      <c r="PUV49" s="487"/>
      <c r="PUW49" s="487"/>
      <c r="PUX49" s="487"/>
      <c r="PUY49" s="487"/>
      <c r="PUZ49" s="487"/>
      <c r="PVA49" s="487"/>
      <c r="PVB49" s="487"/>
      <c r="PVC49" s="487"/>
      <c r="PVD49" s="487"/>
      <c r="PVE49" s="487"/>
      <c r="PVF49" s="487"/>
      <c r="PVG49" s="487"/>
      <c r="PVH49" s="487"/>
      <c r="PVI49" s="487"/>
      <c r="PVJ49" s="487"/>
      <c r="PVK49" s="487"/>
      <c r="PVL49" s="487"/>
      <c r="PVM49" s="487"/>
      <c r="PVN49" s="487"/>
      <c r="PVO49" s="487"/>
      <c r="PVP49" s="487"/>
      <c r="PVQ49" s="487"/>
      <c r="PVR49" s="487"/>
      <c r="PVS49" s="487"/>
      <c r="PVT49" s="487"/>
      <c r="PVU49" s="487"/>
      <c r="PVV49" s="487"/>
      <c r="PVW49" s="487"/>
      <c r="PVX49" s="487"/>
      <c r="PVY49" s="487"/>
      <c r="PVZ49" s="487"/>
      <c r="PWA49" s="487"/>
      <c r="PWB49" s="487"/>
      <c r="PWC49" s="487"/>
      <c r="PWD49" s="487"/>
      <c r="PWE49" s="487"/>
      <c r="PWF49" s="487"/>
      <c r="PWG49" s="487"/>
      <c r="PWH49" s="487"/>
      <c r="PWI49" s="487"/>
      <c r="PWJ49" s="487"/>
      <c r="PWK49" s="487"/>
      <c r="PWL49" s="487"/>
      <c r="PWM49" s="487"/>
      <c r="PWN49" s="487"/>
      <c r="PWO49" s="487"/>
      <c r="PWP49" s="487"/>
      <c r="PWQ49" s="487"/>
      <c r="PWR49" s="487"/>
      <c r="PWS49" s="487"/>
      <c r="PWT49" s="487"/>
      <c r="PWU49" s="487"/>
      <c r="PWV49" s="487"/>
      <c r="PWW49" s="487"/>
      <c r="PWX49" s="487"/>
      <c r="PWY49" s="487"/>
      <c r="PWZ49" s="487"/>
      <c r="PXA49" s="487"/>
      <c r="PXB49" s="487"/>
      <c r="PXC49" s="487"/>
      <c r="PXD49" s="487"/>
      <c r="PXE49" s="487"/>
      <c r="PXF49" s="487"/>
      <c r="PXG49" s="487"/>
      <c r="PXH49" s="487"/>
      <c r="PXI49" s="487"/>
      <c r="PXJ49" s="487"/>
      <c r="PXK49" s="487"/>
      <c r="PXL49" s="487"/>
      <c r="PXM49" s="487"/>
      <c r="PXN49" s="487"/>
      <c r="PXO49" s="487"/>
      <c r="PXP49" s="487"/>
      <c r="PXQ49" s="487"/>
      <c r="PXR49" s="487"/>
      <c r="PXS49" s="487"/>
      <c r="PXT49" s="487"/>
      <c r="PXU49" s="487"/>
      <c r="PXV49" s="487"/>
      <c r="PXW49" s="487"/>
      <c r="PXX49" s="487"/>
      <c r="PXY49" s="487"/>
      <c r="PXZ49" s="487"/>
      <c r="PYA49" s="487"/>
      <c r="PYB49" s="487"/>
      <c r="PYC49" s="487"/>
      <c r="PYD49" s="487"/>
      <c r="PYE49" s="487"/>
      <c r="PYF49" s="487"/>
      <c r="PYG49" s="487"/>
      <c r="PYH49" s="487"/>
      <c r="PYI49" s="487"/>
      <c r="PYJ49" s="487"/>
      <c r="PYK49" s="487"/>
      <c r="PYL49" s="487"/>
      <c r="PYM49" s="487"/>
      <c r="PYN49" s="487"/>
      <c r="PYO49" s="487"/>
      <c r="PYP49" s="487"/>
      <c r="PYQ49" s="487"/>
      <c r="PYR49" s="487"/>
      <c r="PYS49" s="487"/>
      <c r="PYT49" s="487"/>
      <c r="PYU49" s="487"/>
      <c r="PYV49" s="487"/>
      <c r="PYW49" s="487"/>
      <c r="PYX49" s="487"/>
      <c r="PYY49" s="487"/>
      <c r="PYZ49" s="487"/>
      <c r="PZA49" s="487"/>
      <c r="PZB49" s="487"/>
      <c r="PZC49" s="487"/>
      <c r="PZD49" s="487"/>
      <c r="PZE49" s="487"/>
      <c r="PZF49" s="487"/>
      <c r="PZG49" s="487"/>
      <c r="PZH49" s="487"/>
      <c r="PZI49" s="487"/>
      <c r="PZJ49" s="487"/>
      <c r="PZK49" s="487"/>
      <c r="PZL49" s="487"/>
      <c r="PZM49" s="487"/>
      <c r="PZN49" s="487"/>
      <c r="PZO49" s="487"/>
      <c r="PZP49" s="487"/>
      <c r="PZQ49" s="487"/>
      <c r="PZR49" s="487"/>
      <c r="PZS49" s="487"/>
      <c r="PZT49" s="487"/>
      <c r="PZU49" s="487"/>
      <c r="PZV49" s="487"/>
      <c r="PZW49" s="487"/>
      <c r="PZX49" s="487"/>
      <c r="PZY49" s="487"/>
      <c r="PZZ49" s="487"/>
      <c r="QAA49" s="487"/>
      <c r="QAB49" s="487"/>
      <c r="QAC49" s="487"/>
      <c r="QAD49" s="487"/>
      <c r="QAE49" s="487"/>
      <c r="QAF49" s="487"/>
      <c r="QAG49" s="487"/>
      <c r="QAH49" s="487"/>
      <c r="QAI49" s="487"/>
      <c r="QAJ49" s="487"/>
      <c r="QAK49" s="487"/>
      <c r="QAL49" s="487"/>
      <c r="QAM49" s="487"/>
      <c r="QAN49" s="487"/>
      <c r="QAO49" s="487"/>
      <c r="QAP49" s="487"/>
      <c r="QAQ49" s="487"/>
      <c r="QAR49" s="487"/>
      <c r="QAS49" s="487"/>
      <c r="QAT49" s="487"/>
      <c r="QAU49" s="487"/>
      <c r="QAV49" s="487"/>
      <c r="QAW49" s="487"/>
      <c r="QAX49" s="487"/>
      <c r="QAY49" s="487"/>
      <c r="QAZ49" s="487"/>
      <c r="QBA49" s="487"/>
      <c r="QBB49" s="487"/>
      <c r="QBC49" s="487"/>
      <c r="QBD49" s="487"/>
      <c r="QBE49" s="487"/>
      <c r="QBF49" s="487"/>
      <c r="QBG49" s="487"/>
      <c r="QBH49" s="487"/>
      <c r="QBI49" s="487"/>
      <c r="QBJ49" s="487"/>
      <c r="QBK49" s="487"/>
      <c r="QBL49" s="487"/>
      <c r="QBM49" s="487"/>
      <c r="QBN49" s="487"/>
      <c r="QBO49" s="487"/>
      <c r="QBP49" s="487"/>
      <c r="QBQ49" s="487"/>
      <c r="QBR49" s="487"/>
      <c r="QBS49" s="487"/>
      <c r="QBT49" s="487"/>
      <c r="QBU49" s="487"/>
      <c r="QBV49" s="487"/>
      <c r="QBW49" s="487"/>
      <c r="QBX49" s="487"/>
      <c r="QBY49" s="487"/>
      <c r="QBZ49" s="487"/>
      <c r="QCA49" s="487"/>
      <c r="QCB49" s="487"/>
      <c r="QCC49" s="487"/>
      <c r="QCD49" s="487"/>
      <c r="QCE49" s="487"/>
      <c r="QCF49" s="487"/>
      <c r="QCG49" s="487"/>
      <c r="QCH49" s="487"/>
      <c r="QCI49" s="487"/>
      <c r="QCJ49" s="487"/>
      <c r="QCK49" s="487"/>
      <c r="QCL49" s="487"/>
      <c r="QCM49" s="487"/>
      <c r="QCN49" s="487"/>
      <c r="QCO49" s="487"/>
      <c r="QCP49" s="487"/>
      <c r="QCQ49" s="487"/>
      <c r="QCR49" s="487"/>
      <c r="QCS49" s="487"/>
      <c r="QCT49" s="487"/>
      <c r="QCU49" s="487"/>
      <c r="QCV49" s="487"/>
      <c r="QCW49" s="487"/>
      <c r="QCX49" s="487"/>
      <c r="QCY49" s="487"/>
      <c r="QCZ49" s="487"/>
      <c r="QDA49" s="487"/>
      <c r="QDB49" s="487"/>
      <c r="QDC49" s="487"/>
      <c r="QDD49" s="487"/>
      <c r="QDE49" s="487"/>
      <c r="QDF49" s="487"/>
      <c r="QDG49" s="487"/>
      <c r="QDH49" s="487"/>
      <c r="QDI49" s="487"/>
      <c r="QDJ49" s="487"/>
      <c r="QDK49" s="487"/>
      <c r="QDL49" s="487"/>
      <c r="QDM49" s="487"/>
      <c r="QDN49" s="487"/>
      <c r="QDO49" s="487"/>
      <c r="QDP49" s="487"/>
      <c r="QDQ49" s="487"/>
      <c r="QDR49" s="487"/>
      <c r="QDS49" s="487"/>
      <c r="QDT49" s="487"/>
      <c r="QDU49" s="487"/>
      <c r="QDV49" s="487"/>
      <c r="QDW49" s="487"/>
      <c r="QDX49" s="487"/>
      <c r="QDY49" s="487"/>
      <c r="QDZ49" s="487"/>
      <c r="QEA49" s="487"/>
      <c r="QEB49" s="487"/>
      <c r="QEC49" s="487"/>
      <c r="QED49" s="487"/>
      <c r="QEE49" s="487"/>
      <c r="QEF49" s="487"/>
      <c r="QEG49" s="487"/>
      <c r="QEH49" s="487"/>
      <c r="QEI49" s="487"/>
      <c r="QEJ49" s="487"/>
      <c r="QEK49" s="487"/>
      <c r="QEL49" s="487"/>
      <c r="QEM49" s="487"/>
      <c r="QEN49" s="487"/>
      <c r="QEO49" s="487"/>
      <c r="QEP49" s="487"/>
      <c r="QEQ49" s="487"/>
      <c r="QER49" s="487"/>
      <c r="QES49" s="487"/>
      <c r="QET49" s="487"/>
      <c r="QEU49" s="487"/>
      <c r="QEV49" s="487"/>
      <c r="QEW49" s="487"/>
      <c r="QEX49" s="487"/>
      <c r="QEY49" s="487"/>
      <c r="QEZ49" s="487"/>
      <c r="QFA49" s="487"/>
      <c r="QFB49" s="487"/>
      <c r="QFC49" s="487"/>
      <c r="QFD49" s="487"/>
      <c r="QFE49" s="487"/>
      <c r="QFF49" s="487"/>
      <c r="QFG49" s="487"/>
      <c r="QFH49" s="487"/>
      <c r="QFI49" s="487"/>
      <c r="QFJ49" s="487"/>
      <c r="QFK49" s="487"/>
      <c r="QFL49" s="487"/>
      <c r="QFM49" s="487"/>
      <c r="QFN49" s="487"/>
      <c r="QFO49" s="487"/>
      <c r="QFP49" s="487"/>
      <c r="QFQ49" s="487"/>
      <c r="QFR49" s="487"/>
      <c r="QFS49" s="487"/>
      <c r="QFT49" s="487"/>
      <c r="QFU49" s="487"/>
      <c r="QFV49" s="487"/>
      <c r="QFW49" s="487"/>
      <c r="QFX49" s="487"/>
      <c r="QFY49" s="487"/>
      <c r="QFZ49" s="487"/>
      <c r="QGA49" s="487"/>
      <c r="QGB49" s="487"/>
      <c r="QGC49" s="487"/>
      <c r="QGD49" s="487"/>
      <c r="QGE49" s="487"/>
      <c r="QGF49" s="487"/>
      <c r="QGG49" s="487"/>
      <c r="QGH49" s="487"/>
      <c r="QGI49" s="487"/>
      <c r="QGJ49" s="487"/>
      <c r="QGK49" s="487"/>
      <c r="QGL49" s="487"/>
      <c r="QGM49" s="487"/>
      <c r="QGN49" s="487"/>
      <c r="QGO49" s="487"/>
      <c r="QGP49" s="487"/>
      <c r="QGQ49" s="487"/>
      <c r="QGR49" s="487"/>
      <c r="QGS49" s="487"/>
      <c r="QGT49" s="487"/>
      <c r="QGU49" s="487"/>
      <c r="QGV49" s="487"/>
      <c r="QGW49" s="487"/>
      <c r="QGX49" s="487"/>
      <c r="QGY49" s="487"/>
      <c r="QGZ49" s="487"/>
      <c r="QHA49" s="487"/>
      <c r="QHB49" s="487"/>
      <c r="QHC49" s="487"/>
      <c r="QHD49" s="487"/>
      <c r="QHE49" s="487"/>
      <c r="QHF49" s="487"/>
      <c r="QHG49" s="487"/>
      <c r="QHH49" s="487"/>
      <c r="QHI49" s="487"/>
      <c r="QHJ49" s="487"/>
      <c r="QHK49" s="487"/>
      <c r="QHL49" s="487"/>
      <c r="QHM49" s="487"/>
      <c r="QHN49" s="487"/>
      <c r="QHO49" s="487"/>
      <c r="QHP49" s="487"/>
      <c r="QHQ49" s="487"/>
      <c r="QHR49" s="487"/>
      <c r="QHS49" s="487"/>
      <c r="QHT49" s="487"/>
      <c r="QHU49" s="487"/>
      <c r="QHV49" s="487"/>
      <c r="QHW49" s="487"/>
      <c r="QHX49" s="487"/>
      <c r="QHY49" s="487"/>
      <c r="QHZ49" s="487"/>
      <c r="QIA49" s="487"/>
      <c r="QIB49" s="487"/>
      <c r="QIC49" s="487"/>
      <c r="QID49" s="487"/>
      <c r="QIE49" s="487"/>
      <c r="QIF49" s="487"/>
      <c r="QIG49" s="487"/>
      <c r="QIH49" s="487"/>
      <c r="QII49" s="487"/>
      <c r="QIJ49" s="487"/>
      <c r="QIK49" s="487"/>
      <c r="QIL49" s="487"/>
      <c r="QIM49" s="487"/>
      <c r="QIN49" s="487"/>
      <c r="QIO49" s="487"/>
      <c r="QIP49" s="487"/>
      <c r="QIQ49" s="487"/>
      <c r="QIR49" s="487"/>
      <c r="QIS49" s="487"/>
      <c r="QIT49" s="487"/>
      <c r="QIU49" s="487"/>
      <c r="QIV49" s="487"/>
      <c r="QIW49" s="487"/>
      <c r="QIX49" s="487"/>
      <c r="QIY49" s="487"/>
      <c r="QIZ49" s="487"/>
      <c r="QJA49" s="487"/>
      <c r="QJB49" s="487"/>
      <c r="QJC49" s="487"/>
      <c r="QJD49" s="487"/>
      <c r="QJE49" s="487"/>
      <c r="QJF49" s="487"/>
      <c r="QJG49" s="487"/>
      <c r="QJH49" s="487"/>
      <c r="QJI49" s="487"/>
      <c r="QJJ49" s="487"/>
      <c r="QJK49" s="487"/>
      <c r="QJL49" s="487"/>
      <c r="QJM49" s="487"/>
      <c r="QJN49" s="487"/>
      <c r="QJO49" s="487"/>
      <c r="QJP49" s="487"/>
      <c r="QJQ49" s="487"/>
      <c r="QJR49" s="487"/>
      <c r="QJS49" s="487"/>
      <c r="QJT49" s="487"/>
      <c r="QJU49" s="487"/>
      <c r="QJV49" s="487"/>
      <c r="QJW49" s="487"/>
      <c r="QJX49" s="487"/>
      <c r="QJY49" s="487"/>
      <c r="QJZ49" s="487"/>
      <c r="QKA49" s="487"/>
      <c r="QKB49" s="487"/>
      <c r="QKC49" s="487"/>
      <c r="QKD49" s="487"/>
      <c r="QKE49" s="487"/>
      <c r="QKF49" s="487"/>
      <c r="QKG49" s="487"/>
      <c r="QKH49" s="487"/>
      <c r="QKI49" s="487"/>
      <c r="QKJ49" s="487"/>
      <c r="QKK49" s="487"/>
      <c r="QKL49" s="487"/>
      <c r="QKM49" s="487"/>
      <c r="QKN49" s="487"/>
      <c r="QKO49" s="487"/>
      <c r="QKP49" s="487"/>
      <c r="QKQ49" s="487"/>
      <c r="QKR49" s="487"/>
      <c r="QKS49" s="487"/>
      <c r="QKT49" s="487"/>
      <c r="QKU49" s="487"/>
      <c r="QKV49" s="487"/>
      <c r="QKW49" s="487"/>
      <c r="QKX49" s="487"/>
      <c r="QKY49" s="487"/>
      <c r="QKZ49" s="487"/>
      <c r="QLA49" s="487"/>
      <c r="QLB49" s="487"/>
      <c r="QLC49" s="487"/>
      <c r="QLD49" s="487"/>
      <c r="QLE49" s="487"/>
      <c r="QLF49" s="487"/>
      <c r="QLG49" s="487"/>
      <c r="QLH49" s="487"/>
      <c r="QLI49" s="487"/>
      <c r="QLJ49" s="487"/>
      <c r="QLK49" s="487"/>
      <c r="QLL49" s="487"/>
      <c r="QLM49" s="487"/>
      <c r="QLN49" s="487"/>
      <c r="QLO49" s="487"/>
      <c r="QLP49" s="487"/>
      <c r="QLQ49" s="487"/>
      <c r="QLR49" s="487"/>
      <c r="QLS49" s="487"/>
      <c r="QLT49" s="487"/>
      <c r="QLU49" s="487"/>
      <c r="QLV49" s="487"/>
      <c r="QLW49" s="487"/>
      <c r="QLX49" s="487"/>
      <c r="QLY49" s="487"/>
      <c r="QLZ49" s="487"/>
      <c r="QMA49" s="487"/>
      <c r="QMB49" s="487"/>
      <c r="QMC49" s="487"/>
      <c r="QMD49" s="487"/>
      <c r="QME49" s="487"/>
      <c r="QMF49" s="487"/>
      <c r="QMG49" s="487"/>
      <c r="QMH49" s="487"/>
      <c r="QMI49" s="487"/>
      <c r="QMJ49" s="487"/>
      <c r="QMK49" s="487"/>
      <c r="QML49" s="487"/>
      <c r="QMM49" s="487"/>
      <c r="QMN49" s="487"/>
      <c r="QMO49" s="487"/>
      <c r="QMP49" s="487"/>
      <c r="QMQ49" s="487"/>
      <c r="QMR49" s="487"/>
      <c r="QMS49" s="487"/>
      <c r="QMT49" s="487"/>
      <c r="QMU49" s="487"/>
      <c r="QMV49" s="487"/>
      <c r="QMW49" s="487"/>
      <c r="QMX49" s="487"/>
      <c r="QMY49" s="487"/>
      <c r="QMZ49" s="487"/>
      <c r="QNA49" s="487"/>
      <c r="QNB49" s="487"/>
      <c r="QNC49" s="487"/>
      <c r="QND49" s="487"/>
      <c r="QNE49" s="487"/>
      <c r="QNF49" s="487"/>
      <c r="QNG49" s="487"/>
      <c r="QNH49" s="487"/>
      <c r="QNI49" s="487"/>
      <c r="QNJ49" s="487"/>
      <c r="QNK49" s="487"/>
      <c r="QNL49" s="487"/>
      <c r="QNM49" s="487"/>
      <c r="QNN49" s="487"/>
      <c r="QNO49" s="487"/>
      <c r="QNP49" s="487"/>
      <c r="QNQ49" s="487"/>
      <c r="QNR49" s="487"/>
      <c r="QNS49" s="487"/>
      <c r="QNT49" s="487"/>
      <c r="QNU49" s="487"/>
      <c r="QNV49" s="487"/>
      <c r="QNW49" s="487"/>
      <c r="QNX49" s="487"/>
      <c r="QNY49" s="487"/>
      <c r="QNZ49" s="487"/>
      <c r="QOA49" s="487"/>
      <c r="QOB49" s="487"/>
      <c r="QOC49" s="487"/>
      <c r="QOD49" s="487"/>
      <c r="QOE49" s="487"/>
      <c r="QOF49" s="487"/>
      <c r="QOG49" s="487"/>
      <c r="QOH49" s="487"/>
      <c r="QOI49" s="487"/>
      <c r="QOJ49" s="487"/>
      <c r="QOK49" s="487"/>
      <c r="QOL49" s="487"/>
      <c r="QOM49" s="487"/>
      <c r="QON49" s="487"/>
      <c r="QOO49" s="487"/>
      <c r="QOP49" s="487"/>
      <c r="QOQ49" s="487"/>
      <c r="QOR49" s="487"/>
      <c r="QOS49" s="487"/>
      <c r="QOT49" s="487"/>
      <c r="QOU49" s="487"/>
      <c r="QOV49" s="487"/>
      <c r="QOW49" s="487"/>
      <c r="QOX49" s="487"/>
      <c r="QOY49" s="487"/>
      <c r="QOZ49" s="487"/>
      <c r="QPA49" s="487"/>
      <c r="QPB49" s="487"/>
      <c r="QPC49" s="487"/>
      <c r="QPD49" s="487"/>
      <c r="QPE49" s="487"/>
      <c r="QPF49" s="487"/>
      <c r="QPG49" s="487"/>
      <c r="QPH49" s="487"/>
      <c r="QPI49" s="487"/>
      <c r="QPJ49" s="487"/>
      <c r="QPK49" s="487"/>
      <c r="QPL49" s="487"/>
      <c r="QPM49" s="487"/>
      <c r="QPN49" s="487"/>
      <c r="QPO49" s="487"/>
      <c r="QPP49" s="487"/>
      <c r="QPQ49" s="487"/>
      <c r="QPR49" s="487"/>
      <c r="QPS49" s="487"/>
      <c r="QPT49" s="487"/>
      <c r="QPU49" s="487"/>
      <c r="QPV49" s="487"/>
      <c r="QPW49" s="487"/>
      <c r="QPX49" s="487"/>
      <c r="QPY49" s="487"/>
      <c r="QPZ49" s="487"/>
      <c r="QQA49" s="487"/>
      <c r="QQB49" s="487"/>
      <c r="QQC49" s="487"/>
      <c r="QQD49" s="487"/>
      <c r="QQE49" s="487"/>
      <c r="QQF49" s="487"/>
      <c r="QQG49" s="487"/>
      <c r="QQH49" s="487"/>
      <c r="QQI49" s="487"/>
      <c r="QQJ49" s="487"/>
      <c r="QQK49" s="487"/>
      <c r="QQL49" s="487"/>
      <c r="QQM49" s="487"/>
      <c r="QQN49" s="487"/>
      <c r="QQO49" s="487"/>
      <c r="QQP49" s="487"/>
      <c r="QQQ49" s="487"/>
      <c r="QQR49" s="487"/>
      <c r="QQS49" s="487"/>
      <c r="QQT49" s="487"/>
      <c r="QQU49" s="487"/>
      <c r="QQV49" s="487"/>
      <c r="QQW49" s="487"/>
      <c r="QQX49" s="487"/>
      <c r="QQY49" s="487"/>
      <c r="QQZ49" s="487"/>
      <c r="QRA49" s="487"/>
      <c r="QRB49" s="487"/>
      <c r="QRC49" s="487"/>
      <c r="QRD49" s="487"/>
      <c r="QRE49" s="487"/>
      <c r="QRF49" s="487"/>
      <c r="QRG49" s="487"/>
      <c r="QRH49" s="487"/>
      <c r="QRI49" s="487"/>
      <c r="QRJ49" s="487"/>
      <c r="QRK49" s="487"/>
      <c r="QRL49" s="487"/>
      <c r="QRM49" s="487"/>
      <c r="QRN49" s="487"/>
      <c r="QRO49" s="487"/>
      <c r="QRP49" s="487"/>
      <c r="QRQ49" s="487"/>
      <c r="QRR49" s="487"/>
      <c r="QRS49" s="487"/>
      <c r="QRT49" s="487"/>
      <c r="QRU49" s="487"/>
      <c r="QRV49" s="487"/>
      <c r="QRW49" s="487"/>
      <c r="QRX49" s="487"/>
      <c r="QRY49" s="487"/>
      <c r="QRZ49" s="487"/>
      <c r="QSA49" s="487"/>
      <c r="QSB49" s="487"/>
      <c r="QSC49" s="487"/>
      <c r="QSD49" s="487"/>
      <c r="QSE49" s="487"/>
      <c r="QSF49" s="487"/>
      <c r="QSG49" s="487"/>
      <c r="QSH49" s="487"/>
      <c r="QSI49" s="487"/>
      <c r="QSJ49" s="487"/>
      <c r="QSK49" s="487"/>
      <c r="QSL49" s="487"/>
      <c r="QSM49" s="487"/>
      <c r="QSN49" s="487"/>
      <c r="QSO49" s="487"/>
      <c r="QSP49" s="487"/>
      <c r="QSQ49" s="487"/>
      <c r="QSR49" s="487"/>
      <c r="QSS49" s="487"/>
      <c r="QST49" s="487"/>
      <c r="QSU49" s="487"/>
      <c r="QSV49" s="487"/>
      <c r="QSW49" s="487"/>
      <c r="QSX49" s="487"/>
      <c r="QSY49" s="487"/>
      <c r="QSZ49" s="487"/>
      <c r="QTA49" s="487"/>
      <c r="QTB49" s="487"/>
      <c r="QTC49" s="487"/>
      <c r="QTD49" s="487"/>
      <c r="QTE49" s="487"/>
      <c r="QTF49" s="487"/>
      <c r="QTG49" s="487"/>
      <c r="QTH49" s="487"/>
      <c r="QTI49" s="487"/>
      <c r="QTJ49" s="487"/>
      <c r="QTK49" s="487"/>
      <c r="QTL49" s="487"/>
      <c r="QTM49" s="487"/>
      <c r="QTN49" s="487"/>
      <c r="QTO49" s="487"/>
      <c r="QTP49" s="487"/>
      <c r="QTQ49" s="487"/>
      <c r="QTR49" s="487"/>
      <c r="QTS49" s="487"/>
      <c r="QTT49" s="487"/>
      <c r="QTU49" s="487"/>
      <c r="QTV49" s="487"/>
      <c r="QTW49" s="487"/>
      <c r="QTX49" s="487"/>
      <c r="QTY49" s="487"/>
      <c r="QTZ49" s="487"/>
      <c r="QUA49" s="487"/>
      <c r="QUB49" s="487"/>
      <c r="QUC49" s="487"/>
      <c r="QUD49" s="487"/>
      <c r="QUE49" s="487"/>
      <c r="QUF49" s="487"/>
      <c r="QUG49" s="487"/>
      <c r="QUH49" s="487"/>
      <c r="QUI49" s="487"/>
      <c r="QUJ49" s="487"/>
      <c r="QUK49" s="487"/>
      <c r="QUL49" s="487"/>
      <c r="QUM49" s="487"/>
      <c r="QUN49" s="487"/>
      <c r="QUO49" s="487"/>
      <c r="QUP49" s="487"/>
      <c r="QUQ49" s="487"/>
      <c r="QUR49" s="487"/>
      <c r="QUS49" s="487"/>
      <c r="QUT49" s="487"/>
      <c r="QUU49" s="487"/>
      <c r="QUV49" s="487"/>
      <c r="QUW49" s="487"/>
      <c r="QUX49" s="487"/>
      <c r="QUY49" s="487"/>
      <c r="QUZ49" s="487"/>
      <c r="QVA49" s="487"/>
      <c r="QVB49" s="487"/>
      <c r="QVC49" s="487"/>
      <c r="QVD49" s="487"/>
      <c r="QVE49" s="487"/>
      <c r="QVF49" s="487"/>
      <c r="QVG49" s="487"/>
      <c r="QVH49" s="487"/>
      <c r="QVI49" s="487"/>
      <c r="QVJ49" s="487"/>
      <c r="QVK49" s="487"/>
      <c r="QVL49" s="487"/>
      <c r="QVM49" s="487"/>
      <c r="QVN49" s="487"/>
      <c r="QVO49" s="487"/>
      <c r="QVP49" s="487"/>
      <c r="QVQ49" s="487"/>
      <c r="QVR49" s="487"/>
      <c r="QVS49" s="487"/>
      <c r="QVT49" s="487"/>
      <c r="QVU49" s="487"/>
      <c r="QVV49" s="487"/>
      <c r="QVW49" s="487"/>
      <c r="QVX49" s="487"/>
      <c r="QVY49" s="487"/>
      <c r="QVZ49" s="487"/>
      <c r="QWA49" s="487"/>
      <c r="QWB49" s="487"/>
      <c r="QWC49" s="487"/>
      <c r="QWD49" s="487"/>
      <c r="QWE49" s="487"/>
      <c r="QWF49" s="487"/>
      <c r="QWG49" s="487"/>
      <c r="QWH49" s="487"/>
      <c r="QWI49" s="487"/>
      <c r="QWJ49" s="487"/>
      <c r="QWK49" s="487"/>
      <c r="QWL49" s="487"/>
      <c r="QWM49" s="487"/>
      <c r="QWN49" s="487"/>
      <c r="QWO49" s="487"/>
      <c r="QWP49" s="487"/>
      <c r="QWQ49" s="487"/>
      <c r="QWR49" s="487"/>
      <c r="QWS49" s="487"/>
      <c r="QWT49" s="487"/>
      <c r="QWU49" s="487"/>
      <c r="QWV49" s="487"/>
      <c r="QWW49" s="487"/>
      <c r="QWX49" s="487"/>
      <c r="QWY49" s="487"/>
      <c r="QWZ49" s="487"/>
      <c r="QXA49" s="487"/>
      <c r="QXB49" s="487"/>
      <c r="QXC49" s="487"/>
      <c r="QXD49" s="487"/>
      <c r="QXE49" s="487"/>
      <c r="QXF49" s="487"/>
      <c r="QXG49" s="487"/>
      <c r="QXH49" s="487"/>
      <c r="QXI49" s="487"/>
      <c r="QXJ49" s="487"/>
      <c r="QXK49" s="487"/>
      <c r="QXL49" s="487"/>
      <c r="QXM49" s="487"/>
      <c r="QXN49" s="487"/>
      <c r="QXO49" s="487"/>
      <c r="QXP49" s="487"/>
      <c r="QXQ49" s="487"/>
      <c r="QXR49" s="487"/>
      <c r="QXS49" s="487"/>
      <c r="QXT49" s="487"/>
      <c r="QXU49" s="487"/>
      <c r="QXV49" s="487"/>
      <c r="QXW49" s="487"/>
      <c r="QXX49" s="487"/>
      <c r="QXY49" s="487"/>
      <c r="QXZ49" s="487"/>
      <c r="QYA49" s="487"/>
      <c r="QYB49" s="487"/>
      <c r="QYC49" s="487"/>
      <c r="QYD49" s="487"/>
      <c r="QYE49" s="487"/>
      <c r="QYF49" s="487"/>
      <c r="QYG49" s="487"/>
      <c r="QYH49" s="487"/>
      <c r="QYI49" s="487"/>
      <c r="QYJ49" s="487"/>
      <c r="QYK49" s="487"/>
      <c r="QYL49" s="487"/>
      <c r="QYM49" s="487"/>
      <c r="QYN49" s="487"/>
      <c r="QYO49" s="487"/>
      <c r="QYP49" s="487"/>
      <c r="QYQ49" s="487"/>
      <c r="QYR49" s="487"/>
      <c r="QYS49" s="487"/>
      <c r="QYT49" s="487"/>
      <c r="QYU49" s="487"/>
      <c r="QYV49" s="487"/>
      <c r="QYW49" s="487"/>
      <c r="QYX49" s="487"/>
      <c r="QYY49" s="487"/>
      <c r="QYZ49" s="487"/>
      <c r="QZA49" s="487"/>
      <c r="QZB49" s="487"/>
      <c r="QZC49" s="487"/>
      <c r="QZD49" s="487"/>
      <c r="QZE49" s="487"/>
      <c r="QZF49" s="487"/>
      <c r="QZG49" s="487"/>
      <c r="QZH49" s="487"/>
      <c r="QZI49" s="487"/>
      <c r="QZJ49" s="487"/>
      <c r="QZK49" s="487"/>
      <c r="QZL49" s="487"/>
      <c r="QZM49" s="487"/>
      <c r="QZN49" s="487"/>
      <c r="QZO49" s="487"/>
      <c r="QZP49" s="487"/>
      <c r="QZQ49" s="487"/>
      <c r="QZR49" s="487"/>
      <c r="QZS49" s="487"/>
      <c r="QZT49" s="487"/>
      <c r="QZU49" s="487"/>
      <c r="QZV49" s="487"/>
      <c r="QZW49" s="487"/>
      <c r="QZX49" s="487"/>
      <c r="QZY49" s="487"/>
      <c r="QZZ49" s="487"/>
      <c r="RAA49" s="487"/>
      <c r="RAB49" s="487"/>
      <c r="RAC49" s="487"/>
      <c r="RAD49" s="487"/>
      <c r="RAE49" s="487"/>
      <c r="RAF49" s="487"/>
      <c r="RAG49" s="487"/>
      <c r="RAH49" s="487"/>
      <c r="RAI49" s="487"/>
      <c r="RAJ49" s="487"/>
      <c r="RAK49" s="487"/>
      <c r="RAL49" s="487"/>
      <c r="RAM49" s="487"/>
      <c r="RAN49" s="487"/>
      <c r="RAO49" s="487"/>
      <c r="RAP49" s="487"/>
      <c r="RAQ49" s="487"/>
      <c r="RAR49" s="487"/>
      <c r="RAS49" s="487"/>
      <c r="RAT49" s="487"/>
      <c r="RAU49" s="487"/>
      <c r="RAV49" s="487"/>
      <c r="RAW49" s="487"/>
      <c r="RAX49" s="487"/>
      <c r="RAY49" s="487"/>
      <c r="RAZ49" s="487"/>
      <c r="RBA49" s="487"/>
      <c r="RBB49" s="487"/>
      <c r="RBC49" s="487"/>
      <c r="RBD49" s="487"/>
      <c r="RBE49" s="487"/>
      <c r="RBF49" s="487"/>
      <c r="RBG49" s="487"/>
      <c r="RBH49" s="487"/>
      <c r="RBI49" s="487"/>
      <c r="RBJ49" s="487"/>
      <c r="RBK49" s="487"/>
      <c r="RBL49" s="487"/>
      <c r="RBM49" s="487"/>
      <c r="RBN49" s="487"/>
      <c r="RBO49" s="487"/>
      <c r="RBP49" s="487"/>
      <c r="RBQ49" s="487"/>
      <c r="RBR49" s="487"/>
      <c r="RBS49" s="487"/>
      <c r="RBT49" s="487"/>
      <c r="RBU49" s="487"/>
      <c r="RBV49" s="487"/>
      <c r="RBW49" s="487"/>
      <c r="RBX49" s="487"/>
      <c r="RBY49" s="487"/>
      <c r="RBZ49" s="487"/>
      <c r="RCA49" s="487"/>
      <c r="RCB49" s="487"/>
      <c r="RCC49" s="487"/>
      <c r="RCD49" s="487"/>
      <c r="RCE49" s="487"/>
      <c r="RCF49" s="487"/>
      <c r="RCG49" s="487"/>
      <c r="RCH49" s="487"/>
      <c r="RCI49" s="487"/>
      <c r="RCJ49" s="487"/>
      <c r="RCK49" s="487"/>
      <c r="RCL49" s="487"/>
      <c r="RCM49" s="487"/>
      <c r="RCN49" s="487"/>
      <c r="RCO49" s="487"/>
      <c r="RCP49" s="487"/>
      <c r="RCQ49" s="487"/>
      <c r="RCR49" s="487"/>
      <c r="RCS49" s="487"/>
      <c r="RCT49" s="487"/>
      <c r="RCU49" s="487"/>
      <c r="RCV49" s="487"/>
      <c r="RCW49" s="487"/>
      <c r="RCX49" s="487"/>
      <c r="RCY49" s="487"/>
      <c r="RCZ49" s="487"/>
      <c r="RDA49" s="487"/>
      <c r="RDB49" s="487"/>
      <c r="RDC49" s="487"/>
      <c r="RDD49" s="487"/>
      <c r="RDE49" s="487"/>
      <c r="RDF49" s="487"/>
      <c r="RDG49" s="487"/>
      <c r="RDH49" s="487"/>
      <c r="RDI49" s="487"/>
      <c r="RDJ49" s="487"/>
      <c r="RDK49" s="487"/>
      <c r="RDL49" s="487"/>
      <c r="RDM49" s="487"/>
      <c r="RDN49" s="487"/>
      <c r="RDO49" s="487"/>
      <c r="RDP49" s="487"/>
      <c r="RDQ49" s="487"/>
      <c r="RDR49" s="487"/>
      <c r="RDS49" s="487"/>
      <c r="RDT49" s="487"/>
      <c r="RDU49" s="487"/>
      <c r="RDV49" s="487"/>
      <c r="RDW49" s="487"/>
      <c r="RDX49" s="487"/>
      <c r="RDY49" s="487"/>
      <c r="RDZ49" s="487"/>
      <c r="REA49" s="487"/>
      <c r="REB49" s="487"/>
      <c r="REC49" s="487"/>
      <c r="RED49" s="487"/>
      <c r="REE49" s="487"/>
      <c r="REF49" s="487"/>
      <c r="REG49" s="487"/>
      <c r="REH49" s="487"/>
      <c r="REI49" s="487"/>
      <c r="REJ49" s="487"/>
      <c r="REK49" s="487"/>
      <c r="REL49" s="487"/>
      <c r="REM49" s="487"/>
      <c r="REN49" s="487"/>
      <c r="REO49" s="487"/>
      <c r="REP49" s="487"/>
      <c r="REQ49" s="487"/>
      <c r="RER49" s="487"/>
      <c r="RES49" s="487"/>
      <c r="RET49" s="487"/>
      <c r="REU49" s="487"/>
      <c r="REV49" s="487"/>
      <c r="REW49" s="487"/>
      <c r="REX49" s="487"/>
      <c r="REY49" s="487"/>
      <c r="REZ49" s="487"/>
      <c r="RFA49" s="487"/>
      <c r="RFB49" s="487"/>
      <c r="RFC49" s="487"/>
      <c r="RFD49" s="487"/>
      <c r="RFE49" s="487"/>
      <c r="RFF49" s="487"/>
      <c r="RFG49" s="487"/>
      <c r="RFH49" s="487"/>
      <c r="RFI49" s="487"/>
      <c r="RFJ49" s="487"/>
      <c r="RFK49" s="487"/>
      <c r="RFL49" s="487"/>
      <c r="RFM49" s="487"/>
      <c r="RFN49" s="487"/>
      <c r="RFO49" s="487"/>
      <c r="RFP49" s="487"/>
      <c r="RFQ49" s="487"/>
      <c r="RFR49" s="487"/>
      <c r="RFS49" s="487"/>
      <c r="RFT49" s="487"/>
      <c r="RFU49" s="487"/>
      <c r="RFV49" s="487"/>
      <c r="RFW49" s="487"/>
      <c r="RFX49" s="487"/>
      <c r="RFY49" s="487"/>
      <c r="RFZ49" s="487"/>
      <c r="RGA49" s="487"/>
      <c r="RGB49" s="487"/>
      <c r="RGC49" s="487"/>
      <c r="RGD49" s="487"/>
      <c r="RGE49" s="487"/>
      <c r="RGF49" s="487"/>
      <c r="RGG49" s="487"/>
      <c r="RGH49" s="487"/>
      <c r="RGI49" s="487"/>
      <c r="RGJ49" s="487"/>
      <c r="RGK49" s="487"/>
      <c r="RGL49" s="487"/>
      <c r="RGM49" s="487"/>
      <c r="RGN49" s="487"/>
      <c r="RGO49" s="487"/>
      <c r="RGP49" s="487"/>
      <c r="RGQ49" s="487"/>
      <c r="RGR49" s="487"/>
      <c r="RGS49" s="487"/>
      <c r="RGT49" s="487"/>
      <c r="RGU49" s="487"/>
      <c r="RGV49" s="487"/>
      <c r="RGW49" s="487"/>
      <c r="RGX49" s="487"/>
      <c r="RGY49" s="487"/>
      <c r="RGZ49" s="487"/>
      <c r="RHA49" s="487"/>
      <c r="RHB49" s="487"/>
      <c r="RHC49" s="487"/>
      <c r="RHD49" s="487"/>
      <c r="RHE49" s="487"/>
      <c r="RHF49" s="487"/>
      <c r="RHG49" s="487"/>
      <c r="RHH49" s="487"/>
      <c r="RHI49" s="487"/>
      <c r="RHJ49" s="487"/>
      <c r="RHK49" s="487"/>
      <c r="RHL49" s="487"/>
      <c r="RHM49" s="487"/>
      <c r="RHN49" s="487"/>
      <c r="RHO49" s="487"/>
      <c r="RHP49" s="487"/>
      <c r="RHQ49" s="487"/>
      <c r="RHR49" s="487"/>
      <c r="RHS49" s="487"/>
      <c r="RHT49" s="487"/>
      <c r="RHU49" s="487"/>
      <c r="RHV49" s="487"/>
      <c r="RHW49" s="487"/>
      <c r="RHX49" s="487"/>
      <c r="RHY49" s="487"/>
      <c r="RHZ49" s="487"/>
      <c r="RIA49" s="487"/>
      <c r="RIB49" s="487"/>
      <c r="RIC49" s="487"/>
      <c r="RID49" s="487"/>
      <c r="RIE49" s="487"/>
      <c r="RIF49" s="487"/>
      <c r="RIG49" s="487"/>
      <c r="RIH49" s="487"/>
      <c r="RII49" s="487"/>
      <c r="RIJ49" s="487"/>
      <c r="RIK49" s="487"/>
      <c r="RIL49" s="487"/>
      <c r="RIM49" s="487"/>
      <c r="RIN49" s="487"/>
      <c r="RIO49" s="487"/>
      <c r="RIP49" s="487"/>
      <c r="RIQ49" s="487"/>
      <c r="RIR49" s="487"/>
      <c r="RIS49" s="487"/>
      <c r="RIT49" s="487"/>
      <c r="RIU49" s="487"/>
      <c r="RIV49" s="487"/>
      <c r="RIW49" s="487"/>
      <c r="RIX49" s="487"/>
      <c r="RIY49" s="487"/>
      <c r="RIZ49" s="487"/>
      <c r="RJA49" s="487"/>
      <c r="RJB49" s="487"/>
      <c r="RJC49" s="487"/>
      <c r="RJD49" s="487"/>
      <c r="RJE49" s="487"/>
      <c r="RJF49" s="487"/>
      <c r="RJG49" s="487"/>
      <c r="RJH49" s="487"/>
      <c r="RJI49" s="487"/>
      <c r="RJJ49" s="487"/>
      <c r="RJK49" s="487"/>
      <c r="RJL49" s="487"/>
      <c r="RJM49" s="487"/>
      <c r="RJN49" s="487"/>
      <c r="RJO49" s="487"/>
      <c r="RJP49" s="487"/>
      <c r="RJQ49" s="487"/>
      <c r="RJR49" s="487"/>
      <c r="RJS49" s="487"/>
      <c r="RJT49" s="487"/>
      <c r="RJU49" s="487"/>
      <c r="RJV49" s="487"/>
      <c r="RJW49" s="487"/>
      <c r="RJX49" s="487"/>
      <c r="RJY49" s="487"/>
      <c r="RJZ49" s="487"/>
      <c r="RKA49" s="487"/>
      <c r="RKB49" s="487"/>
      <c r="RKC49" s="487"/>
      <c r="RKD49" s="487"/>
      <c r="RKE49" s="487"/>
      <c r="RKF49" s="487"/>
      <c r="RKG49" s="487"/>
      <c r="RKH49" s="487"/>
      <c r="RKI49" s="487"/>
      <c r="RKJ49" s="487"/>
      <c r="RKK49" s="487"/>
      <c r="RKL49" s="487"/>
      <c r="RKM49" s="487"/>
      <c r="RKN49" s="487"/>
      <c r="RKO49" s="487"/>
      <c r="RKP49" s="487"/>
      <c r="RKQ49" s="487"/>
      <c r="RKR49" s="487"/>
      <c r="RKS49" s="487"/>
      <c r="RKT49" s="487"/>
      <c r="RKU49" s="487"/>
      <c r="RKV49" s="487"/>
      <c r="RKW49" s="487"/>
      <c r="RKX49" s="487"/>
      <c r="RKY49" s="487"/>
      <c r="RKZ49" s="487"/>
      <c r="RLA49" s="487"/>
      <c r="RLB49" s="487"/>
      <c r="RLC49" s="487"/>
      <c r="RLD49" s="487"/>
      <c r="RLE49" s="487"/>
      <c r="RLF49" s="487"/>
      <c r="RLG49" s="487"/>
      <c r="RLH49" s="487"/>
      <c r="RLI49" s="487"/>
      <c r="RLJ49" s="487"/>
      <c r="RLK49" s="487"/>
      <c r="RLL49" s="487"/>
      <c r="RLM49" s="487"/>
      <c r="RLN49" s="487"/>
      <c r="RLO49" s="487"/>
      <c r="RLP49" s="487"/>
      <c r="RLQ49" s="487"/>
      <c r="RLR49" s="487"/>
      <c r="RLS49" s="487"/>
      <c r="RLT49" s="487"/>
      <c r="RLU49" s="487"/>
      <c r="RLV49" s="487"/>
      <c r="RLW49" s="487"/>
      <c r="RLX49" s="487"/>
      <c r="RLY49" s="487"/>
      <c r="RLZ49" s="487"/>
      <c r="RMA49" s="487"/>
      <c r="RMB49" s="487"/>
      <c r="RMC49" s="487"/>
      <c r="RMD49" s="487"/>
      <c r="RME49" s="487"/>
      <c r="RMF49" s="487"/>
      <c r="RMG49" s="487"/>
      <c r="RMH49" s="487"/>
      <c r="RMI49" s="487"/>
      <c r="RMJ49" s="487"/>
      <c r="RMK49" s="487"/>
      <c r="RML49" s="487"/>
      <c r="RMM49" s="487"/>
      <c r="RMN49" s="487"/>
      <c r="RMO49" s="487"/>
      <c r="RMP49" s="487"/>
      <c r="RMQ49" s="487"/>
      <c r="RMR49" s="487"/>
      <c r="RMS49" s="487"/>
      <c r="RMT49" s="487"/>
      <c r="RMU49" s="487"/>
      <c r="RMV49" s="487"/>
      <c r="RMW49" s="487"/>
      <c r="RMX49" s="487"/>
      <c r="RMY49" s="487"/>
      <c r="RMZ49" s="487"/>
      <c r="RNA49" s="487"/>
      <c r="RNB49" s="487"/>
      <c r="RNC49" s="487"/>
      <c r="RND49" s="487"/>
      <c r="RNE49" s="487"/>
      <c r="RNF49" s="487"/>
      <c r="RNG49" s="487"/>
      <c r="RNH49" s="487"/>
      <c r="RNI49" s="487"/>
      <c r="RNJ49" s="487"/>
      <c r="RNK49" s="487"/>
      <c r="RNL49" s="487"/>
      <c r="RNM49" s="487"/>
      <c r="RNN49" s="487"/>
      <c r="RNO49" s="487"/>
      <c r="RNP49" s="487"/>
      <c r="RNQ49" s="487"/>
      <c r="RNR49" s="487"/>
      <c r="RNS49" s="487"/>
      <c r="RNT49" s="487"/>
      <c r="RNU49" s="487"/>
      <c r="RNV49" s="487"/>
      <c r="RNW49" s="487"/>
      <c r="RNX49" s="487"/>
      <c r="RNY49" s="487"/>
      <c r="RNZ49" s="487"/>
      <c r="ROA49" s="487"/>
      <c r="ROB49" s="487"/>
      <c r="ROC49" s="487"/>
      <c r="ROD49" s="487"/>
      <c r="ROE49" s="487"/>
      <c r="ROF49" s="487"/>
      <c r="ROG49" s="487"/>
      <c r="ROH49" s="487"/>
      <c r="ROI49" s="487"/>
      <c r="ROJ49" s="487"/>
      <c r="ROK49" s="487"/>
      <c r="ROL49" s="487"/>
      <c r="ROM49" s="487"/>
      <c r="RON49" s="487"/>
      <c r="ROO49" s="487"/>
      <c r="ROP49" s="487"/>
      <c r="ROQ49" s="487"/>
      <c r="ROR49" s="487"/>
      <c r="ROS49" s="487"/>
      <c r="ROT49" s="487"/>
      <c r="ROU49" s="487"/>
      <c r="ROV49" s="487"/>
      <c r="ROW49" s="487"/>
      <c r="ROX49" s="487"/>
      <c r="ROY49" s="487"/>
      <c r="ROZ49" s="487"/>
      <c r="RPA49" s="487"/>
      <c r="RPB49" s="487"/>
      <c r="RPC49" s="487"/>
      <c r="RPD49" s="487"/>
      <c r="RPE49" s="487"/>
      <c r="RPF49" s="487"/>
      <c r="RPG49" s="487"/>
      <c r="RPH49" s="487"/>
      <c r="RPI49" s="487"/>
      <c r="RPJ49" s="487"/>
      <c r="RPK49" s="487"/>
      <c r="RPL49" s="487"/>
      <c r="RPM49" s="487"/>
      <c r="RPN49" s="487"/>
      <c r="RPO49" s="487"/>
      <c r="RPP49" s="487"/>
      <c r="RPQ49" s="487"/>
      <c r="RPR49" s="487"/>
      <c r="RPS49" s="487"/>
      <c r="RPT49" s="487"/>
      <c r="RPU49" s="487"/>
      <c r="RPV49" s="487"/>
      <c r="RPW49" s="487"/>
      <c r="RPX49" s="487"/>
      <c r="RPY49" s="487"/>
      <c r="RPZ49" s="487"/>
      <c r="RQA49" s="487"/>
      <c r="RQB49" s="487"/>
      <c r="RQC49" s="487"/>
      <c r="RQD49" s="487"/>
      <c r="RQE49" s="487"/>
      <c r="RQF49" s="487"/>
      <c r="RQG49" s="487"/>
      <c r="RQH49" s="487"/>
      <c r="RQI49" s="487"/>
      <c r="RQJ49" s="487"/>
      <c r="RQK49" s="487"/>
      <c r="RQL49" s="487"/>
      <c r="RQM49" s="487"/>
      <c r="RQN49" s="487"/>
      <c r="RQO49" s="487"/>
      <c r="RQP49" s="487"/>
      <c r="RQQ49" s="487"/>
      <c r="RQR49" s="487"/>
      <c r="RQS49" s="487"/>
      <c r="RQT49" s="487"/>
      <c r="RQU49" s="487"/>
      <c r="RQV49" s="487"/>
      <c r="RQW49" s="487"/>
      <c r="RQX49" s="487"/>
      <c r="RQY49" s="487"/>
      <c r="RQZ49" s="487"/>
      <c r="RRA49" s="487"/>
      <c r="RRB49" s="487"/>
      <c r="RRC49" s="487"/>
      <c r="RRD49" s="487"/>
      <c r="RRE49" s="487"/>
      <c r="RRF49" s="487"/>
      <c r="RRG49" s="487"/>
      <c r="RRH49" s="487"/>
      <c r="RRI49" s="487"/>
      <c r="RRJ49" s="487"/>
      <c r="RRK49" s="487"/>
      <c r="RRL49" s="487"/>
      <c r="RRM49" s="487"/>
      <c r="RRN49" s="487"/>
      <c r="RRO49" s="487"/>
      <c r="RRP49" s="487"/>
      <c r="RRQ49" s="487"/>
      <c r="RRR49" s="487"/>
      <c r="RRS49" s="487"/>
      <c r="RRT49" s="487"/>
      <c r="RRU49" s="487"/>
      <c r="RRV49" s="487"/>
      <c r="RRW49" s="487"/>
      <c r="RRX49" s="487"/>
      <c r="RRY49" s="487"/>
      <c r="RRZ49" s="487"/>
      <c r="RSA49" s="487"/>
      <c r="RSB49" s="487"/>
      <c r="RSC49" s="487"/>
      <c r="RSD49" s="487"/>
      <c r="RSE49" s="487"/>
      <c r="RSF49" s="487"/>
      <c r="RSG49" s="487"/>
      <c r="RSH49" s="487"/>
      <c r="RSI49" s="487"/>
      <c r="RSJ49" s="487"/>
      <c r="RSK49" s="487"/>
      <c r="RSL49" s="487"/>
      <c r="RSM49" s="487"/>
      <c r="RSN49" s="487"/>
      <c r="RSO49" s="487"/>
      <c r="RSP49" s="487"/>
      <c r="RSQ49" s="487"/>
      <c r="RSR49" s="487"/>
      <c r="RSS49" s="487"/>
      <c r="RST49" s="487"/>
      <c r="RSU49" s="487"/>
      <c r="RSV49" s="487"/>
      <c r="RSW49" s="487"/>
      <c r="RSX49" s="487"/>
      <c r="RSY49" s="487"/>
      <c r="RSZ49" s="487"/>
      <c r="RTA49" s="487"/>
      <c r="RTB49" s="487"/>
      <c r="RTC49" s="487"/>
      <c r="RTD49" s="487"/>
      <c r="RTE49" s="487"/>
      <c r="RTF49" s="487"/>
      <c r="RTG49" s="487"/>
      <c r="RTH49" s="487"/>
      <c r="RTI49" s="487"/>
      <c r="RTJ49" s="487"/>
      <c r="RTK49" s="487"/>
      <c r="RTL49" s="487"/>
      <c r="RTM49" s="487"/>
      <c r="RTN49" s="487"/>
      <c r="RTO49" s="487"/>
      <c r="RTP49" s="487"/>
      <c r="RTQ49" s="487"/>
      <c r="RTR49" s="487"/>
      <c r="RTS49" s="487"/>
      <c r="RTT49" s="487"/>
      <c r="RTU49" s="487"/>
      <c r="RTV49" s="487"/>
      <c r="RTW49" s="487"/>
      <c r="RTX49" s="487"/>
      <c r="RTY49" s="487"/>
      <c r="RTZ49" s="487"/>
      <c r="RUA49" s="487"/>
      <c r="RUB49" s="487"/>
      <c r="RUC49" s="487"/>
      <c r="RUD49" s="487"/>
      <c r="RUE49" s="487"/>
      <c r="RUF49" s="487"/>
      <c r="RUG49" s="487"/>
      <c r="RUH49" s="487"/>
      <c r="RUI49" s="487"/>
      <c r="RUJ49" s="487"/>
      <c r="RUK49" s="487"/>
      <c r="RUL49" s="487"/>
      <c r="RUM49" s="487"/>
      <c r="RUN49" s="487"/>
      <c r="RUO49" s="487"/>
      <c r="RUP49" s="487"/>
      <c r="RUQ49" s="487"/>
      <c r="RUR49" s="487"/>
      <c r="RUS49" s="487"/>
      <c r="RUT49" s="487"/>
      <c r="RUU49" s="487"/>
      <c r="RUV49" s="487"/>
      <c r="RUW49" s="487"/>
      <c r="RUX49" s="487"/>
      <c r="RUY49" s="487"/>
      <c r="RUZ49" s="487"/>
      <c r="RVA49" s="487"/>
      <c r="RVB49" s="487"/>
      <c r="RVC49" s="487"/>
      <c r="RVD49" s="487"/>
      <c r="RVE49" s="487"/>
      <c r="RVF49" s="487"/>
      <c r="RVG49" s="487"/>
      <c r="RVH49" s="487"/>
      <c r="RVI49" s="487"/>
      <c r="RVJ49" s="487"/>
      <c r="RVK49" s="487"/>
      <c r="RVL49" s="487"/>
      <c r="RVM49" s="487"/>
      <c r="RVN49" s="487"/>
      <c r="RVO49" s="487"/>
      <c r="RVP49" s="487"/>
      <c r="RVQ49" s="487"/>
      <c r="RVR49" s="487"/>
      <c r="RVS49" s="487"/>
      <c r="RVT49" s="487"/>
      <c r="RVU49" s="487"/>
      <c r="RVV49" s="487"/>
      <c r="RVW49" s="487"/>
      <c r="RVX49" s="487"/>
      <c r="RVY49" s="487"/>
      <c r="RVZ49" s="487"/>
      <c r="RWA49" s="487"/>
      <c r="RWB49" s="487"/>
      <c r="RWC49" s="487"/>
      <c r="RWD49" s="487"/>
      <c r="RWE49" s="487"/>
      <c r="RWF49" s="487"/>
      <c r="RWG49" s="487"/>
      <c r="RWH49" s="487"/>
      <c r="RWI49" s="487"/>
      <c r="RWJ49" s="487"/>
      <c r="RWK49" s="487"/>
      <c r="RWL49" s="487"/>
      <c r="RWM49" s="487"/>
      <c r="RWN49" s="487"/>
      <c r="RWO49" s="487"/>
      <c r="RWP49" s="487"/>
      <c r="RWQ49" s="487"/>
      <c r="RWR49" s="487"/>
      <c r="RWS49" s="487"/>
      <c r="RWT49" s="487"/>
      <c r="RWU49" s="487"/>
      <c r="RWV49" s="487"/>
      <c r="RWW49" s="487"/>
      <c r="RWX49" s="487"/>
      <c r="RWY49" s="487"/>
      <c r="RWZ49" s="487"/>
      <c r="RXA49" s="487"/>
      <c r="RXB49" s="487"/>
      <c r="RXC49" s="487"/>
      <c r="RXD49" s="487"/>
      <c r="RXE49" s="487"/>
      <c r="RXF49" s="487"/>
      <c r="RXG49" s="487"/>
      <c r="RXH49" s="487"/>
      <c r="RXI49" s="487"/>
      <c r="RXJ49" s="487"/>
      <c r="RXK49" s="487"/>
      <c r="RXL49" s="487"/>
      <c r="RXM49" s="487"/>
      <c r="RXN49" s="487"/>
      <c r="RXO49" s="487"/>
      <c r="RXP49" s="487"/>
      <c r="RXQ49" s="487"/>
      <c r="RXR49" s="487"/>
      <c r="RXS49" s="487"/>
      <c r="RXT49" s="487"/>
      <c r="RXU49" s="487"/>
      <c r="RXV49" s="487"/>
      <c r="RXW49" s="487"/>
      <c r="RXX49" s="487"/>
      <c r="RXY49" s="487"/>
      <c r="RXZ49" s="487"/>
      <c r="RYA49" s="487"/>
      <c r="RYB49" s="487"/>
      <c r="RYC49" s="487"/>
      <c r="RYD49" s="487"/>
      <c r="RYE49" s="487"/>
      <c r="RYF49" s="487"/>
      <c r="RYG49" s="487"/>
      <c r="RYH49" s="487"/>
      <c r="RYI49" s="487"/>
      <c r="RYJ49" s="487"/>
      <c r="RYK49" s="487"/>
      <c r="RYL49" s="487"/>
      <c r="RYM49" s="487"/>
      <c r="RYN49" s="487"/>
      <c r="RYO49" s="487"/>
      <c r="RYP49" s="487"/>
      <c r="RYQ49" s="487"/>
      <c r="RYR49" s="487"/>
      <c r="RYS49" s="487"/>
      <c r="RYT49" s="487"/>
      <c r="RYU49" s="487"/>
      <c r="RYV49" s="487"/>
      <c r="RYW49" s="487"/>
      <c r="RYX49" s="487"/>
      <c r="RYY49" s="487"/>
      <c r="RYZ49" s="487"/>
      <c r="RZA49" s="487"/>
      <c r="RZB49" s="487"/>
      <c r="RZC49" s="487"/>
      <c r="RZD49" s="487"/>
      <c r="RZE49" s="487"/>
      <c r="RZF49" s="487"/>
      <c r="RZG49" s="487"/>
      <c r="RZH49" s="487"/>
      <c r="RZI49" s="487"/>
      <c r="RZJ49" s="487"/>
      <c r="RZK49" s="487"/>
      <c r="RZL49" s="487"/>
      <c r="RZM49" s="487"/>
      <c r="RZN49" s="487"/>
      <c r="RZO49" s="487"/>
      <c r="RZP49" s="487"/>
      <c r="RZQ49" s="487"/>
      <c r="RZR49" s="487"/>
      <c r="RZS49" s="487"/>
      <c r="RZT49" s="487"/>
      <c r="RZU49" s="487"/>
      <c r="RZV49" s="487"/>
      <c r="RZW49" s="487"/>
      <c r="RZX49" s="487"/>
      <c r="RZY49" s="487"/>
      <c r="RZZ49" s="487"/>
      <c r="SAA49" s="487"/>
      <c r="SAB49" s="487"/>
      <c r="SAC49" s="487"/>
      <c r="SAD49" s="487"/>
      <c r="SAE49" s="487"/>
      <c r="SAF49" s="487"/>
      <c r="SAG49" s="487"/>
      <c r="SAH49" s="487"/>
      <c r="SAI49" s="487"/>
      <c r="SAJ49" s="487"/>
      <c r="SAK49" s="487"/>
      <c r="SAL49" s="487"/>
      <c r="SAM49" s="487"/>
      <c r="SAN49" s="487"/>
      <c r="SAO49" s="487"/>
      <c r="SAP49" s="487"/>
      <c r="SAQ49" s="487"/>
      <c r="SAR49" s="487"/>
      <c r="SAS49" s="487"/>
      <c r="SAT49" s="487"/>
      <c r="SAU49" s="487"/>
      <c r="SAV49" s="487"/>
      <c r="SAW49" s="487"/>
      <c r="SAX49" s="487"/>
      <c r="SAY49" s="487"/>
      <c r="SAZ49" s="487"/>
      <c r="SBA49" s="487"/>
      <c r="SBB49" s="487"/>
      <c r="SBC49" s="487"/>
      <c r="SBD49" s="487"/>
      <c r="SBE49" s="487"/>
      <c r="SBF49" s="487"/>
      <c r="SBG49" s="487"/>
      <c r="SBH49" s="487"/>
      <c r="SBI49" s="487"/>
      <c r="SBJ49" s="487"/>
      <c r="SBK49" s="487"/>
      <c r="SBL49" s="487"/>
      <c r="SBM49" s="487"/>
      <c r="SBN49" s="487"/>
      <c r="SBO49" s="487"/>
      <c r="SBP49" s="487"/>
      <c r="SBQ49" s="487"/>
      <c r="SBR49" s="487"/>
      <c r="SBS49" s="487"/>
      <c r="SBT49" s="487"/>
      <c r="SBU49" s="487"/>
      <c r="SBV49" s="487"/>
      <c r="SBW49" s="487"/>
      <c r="SBX49" s="487"/>
      <c r="SBY49" s="487"/>
      <c r="SBZ49" s="487"/>
      <c r="SCA49" s="487"/>
      <c r="SCB49" s="487"/>
      <c r="SCC49" s="487"/>
      <c r="SCD49" s="487"/>
      <c r="SCE49" s="487"/>
      <c r="SCF49" s="487"/>
      <c r="SCG49" s="487"/>
      <c r="SCH49" s="487"/>
      <c r="SCI49" s="487"/>
      <c r="SCJ49" s="487"/>
      <c r="SCK49" s="487"/>
      <c r="SCL49" s="487"/>
      <c r="SCM49" s="487"/>
      <c r="SCN49" s="487"/>
      <c r="SCO49" s="487"/>
      <c r="SCP49" s="487"/>
      <c r="SCQ49" s="487"/>
      <c r="SCR49" s="487"/>
      <c r="SCS49" s="487"/>
      <c r="SCT49" s="487"/>
      <c r="SCU49" s="487"/>
      <c r="SCV49" s="487"/>
      <c r="SCW49" s="487"/>
      <c r="SCX49" s="487"/>
      <c r="SCY49" s="487"/>
      <c r="SCZ49" s="487"/>
      <c r="SDA49" s="487"/>
      <c r="SDB49" s="487"/>
      <c r="SDC49" s="487"/>
      <c r="SDD49" s="487"/>
      <c r="SDE49" s="487"/>
      <c r="SDF49" s="487"/>
      <c r="SDG49" s="487"/>
      <c r="SDH49" s="487"/>
      <c r="SDI49" s="487"/>
      <c r="SDJ49" s="487"/>
      <c r="SDK49" s="487"/>
      <c r="SDL49" s="487"/>
      <c r="SDM49" s="487"/>
      <c r="SDN49" s="487"/>
      <c r="SDO49" s="487"/>
      <c r="SDP49" s="487"/>
      <c r="SDQ49" s="487"/>
      <c r="SDR49" s="487"/>
      <c r="SDS49" s="487"/>
      <c r="SDT49" s="487"/>
      <c r="SDU49" s="487"/>
      <c r="SDV49" s="487"/>
      <c r="SDW49" s="487"/>
      <c r="SDX49" s="487"/>
      <c r="SDY49" s="487"/>
      <c r="SDZ49" s="487"/>
      <c r="SEA49" s="487"/>
      <c r="SEB49" s="487"/>
      <c r="SEC49" s="487"/>
      <c r="SED49" s="487"/>
      <c r="SEE49" s="487"/>
      <c r="SEF49" s="487"/>
      <c r="SEG49" s="487"/>
      <c r="SEH49" s="487"/>
      <c r="SEI49" s="487"/>
      <c r="SEJ49" s="487"/>
      <c r="SEK49" s="487"/>
      <c r="SEL49" s="487"/>
      <c r="SEM49" s="487"/>
      <c r="SEN49" s="487"/>
      <c r="SEO49" s="487"/>
      <c r="SEP49" s="487"/>
      <c r="SEQ49" s="487"/>
      <c r="SER49" s="487"/>
      <c r="SES49" s="487"/>
      <c r="SET49" s="487"/>
      <c r="SEU49" s="487"/>
      <c r="SEV49" s="487"/>
      <c r="SEW49" s="487"/>
      <c r="SEX49" s="487"/>
      <c r="SEY49" s="487"/>
      <c r="SEZ49" s="487"/>
      <c r="SFA49" s="487"/>
      <c r="SFB49" s="487"/>
      <c r="SFC49" s="487"/>
      <c r="SFD49" s="487"/>
      <c r="SFE49" s="487"/>
      <c r="SFF49" s="487"/>
      <c r="SFG49" s="487"/>
      <c r="SFH49" s="487"/>
      <c r="SFI49" s="487"/>
      <c r="SFJ49" s="487"/>
      <c r="SFK49" s="487"/>
      <c r="SFL49" s="487"/>
      <c r="SFM49" s="487"/>
      <c r="SFN49" s="487"/>
      <c r="SFO49" s="487"/>
      <c r="SFP49" s="487"/>
      <c r="SFQ49" s="487"/>
      <c r="SFR49" s="487"/>
      <c r="SFS49" s="487"/>
      <c r="SFT49" s="487"/>
      <c r="SFU49" s="487"/>
      <c r="SFV49" s="487"/>
      <c r="SFW49" s="487"/>
      <c r="SFX49" s="487"/>
      <c r="SFY49" s="487"/>
      <c r="SFZ49" s="487"/>
      <c r="SGA49" s="487"/>
      <c r="SGB49" s="487"/>
      <c r="SGC49" s="487"/>
      <c r="SGD49" s="487"/>
      <c r="SGE49" s="487"/>
      <c r="SGF49" s="487"/>
      <c r="SGG49" s="487"/>
      <c r="SGH49" s="487"/>
      <c r="SGI49" s="487"/>
      <c r="SGJ49" s="487"/>
      <c r="SGK49" s="487"/>
      <c r="SGL49" s="487"/>
      <c r="SGM49" s="487"/>
      <c r="SGN49" s="487"/>
      <c r="SGO49" s="487"/>
      <c r="SGP49" s="487"/>
      <c r="SGQ49" s="487"/>
      <c r="SGR49" s="487"/>
      <c r="SGS49" s="487"/>
      <c r="SGT49" s="487"/>
      <c r="SGU49" s="487"/>
      <c r="SGV49" s="487"/>
      <c r="SGW49" s="487"/>
      <c r="SGX49" s="487"/>
      <c r="SGY49" s="487"/>
      <c r="SGZ49" s="487"/>
      <c r="SHA49" s="487"/>
      <c r="SHB49" s="487"/>
      <c r="SHC49" s="487"/>
      <c r="SHD49" s="487"/>
      <c r="SHE49" s="487"/>
      <c r="SHF49" s="487"/>
      <c r="SHG49" s="487"/>
      <c r="SHH49" s="487"/>
      <c r="SHI49" s="487"/>
      <c r="SHJ49" s="487"/>
      <c r="SHK49" s="487"/>
      <c r="SHL49" s="487"/>
      <c r="SHM49" s="487"/>
      <c r="SHN49" s="487"/>
      <c r="SHO49" s="487"/>
      <c r="SHP49" s="487"/>
      <c r="SHQ49" s="487"/>
      <c r="SHR49" s="487"/>
      <c r="SHS49" s="487"/>
      <c r="SHT49" s="487"/>
      <c r="SHU49" s="487"/>
      <c r="SHV49" s="487"/>
      <c r="SHW49" s="487"/>
      <c r="SHX49" s="487"/>
      <c r="SHY49" s="487"/>
      <c r="SHZ49" s="487"/>
      <c r="SIA49" s="487"/>
      <c r="SIB49" s="487"/>
      <c r="SIC49" s="487"/>
      <c r="SID49" s="487"/>
      <c r="SIE49" s="487"/>
      <c r="SIF49" s="487"/>
      <c r="SIG49" s="487"/>
      <c r="SIH49" s="487"/>
      <c r="SII49" s="487"/>
      <c r="SIJ49" s="487"/>
      <c r="SIK49" s="487"/>
      <c r="SIL49" s="487"/>
      <c r="SIM49" s="487"/>
      <c r="SIN49" s="487"/>
      <c r="SIO49" s="487"/>
      <c r="SIP49" s="487"/>
      <c r="SIQ49" s="487"/>
      <c r="SIR49" s="487"/>
      <c r="SIS49" s="487"/>
      <c r="SIT49" s="487"/>
      <c r="SIU49" s="487"/>
      <c r="SIV49" s="487"/>
      <c r="SIW49" s="487"/>
      <c r="SIX49" s="487"/>
      <c r="SIY49" s="487"/>
      <c r="SIZ49" s="487"/>
      <c r="SJA49" s="487"/>
      <c r="SJB49" s="487"/>
      <c r="SJC49" s="487"/>
      <c r="SJD49" s="487"/>
      <c r="SJE49" s="487"/>
      <c r="SJF49" s="487"/>
      <c r="SJG49" s="487"/>
      <c r="SJH49" s="487"/>
      <c r="SJI49" s="487"/>
      <c r="SJJ49" s="487"/>
      <c r="SJK49" s="487"/>
      <c r="SJL49" s="487"/>
      <c r="SJM49" s="487"/>
      <c r="SJN49" s="487"/>
      <c r="SJO49" s="487"/>
      <c r="SJP49" s="487"/>
      <c r="SJQ49" s="487"/>
      <c r="SJR49" s="487"/>
      <c r="SJS49" s="487"/>
      <c r="SJT49" s="487"/>
      <c r="SJU49" s="487"/>
      <c r="SJV49" s="487"/>
      <c r="SJW49" s="487"/>
      <c r="SJX49" s="487"/>
      <c r="SJY49" s="487"/>
      <c r="SJZ49" s="487"/>
      <c r="SKA49" s="487"/>
      <c r="SKB49" s="487"/>
      <c r="SKC49" s="487"/>
      <c r="SKD49" s="487"/>
      <c r="SKE49" s="487"/>
      <c r="SKF49" s="487"/>
      <c r="SKG49" s="487"/>
      <c r="SKH49" s="487"/>
      <c r="SKI49" s="487"/>
      <c r="SKJ49" s="487"/>
      <c r="SKK49" s="487"/>
      <c r="SKL49" s="487"/>
      <c r="SKM49" s="487"/>
      <c r="SKN49" s="487"/>
      <c r="SKO49" s="487"/>
      <c r="SKP49" s="487"/>
      <c r="SKQ49" s="487"/>
      <c r="SKR49" s="487"/>
      <c r="SKS49" s="487"/>
      <c r="SKT49" s="487"/>
      <c r="SKU49" s="487"/>
      <c r="SKV49" s="487"/>
      <c r="SKW49" s="487"/>
      <c r="SKX49" s="487"/>
      <c r="SKY49" s="487"/>
      <c r="SKZ49" s="487"/>
      <c r="SLA49" s="487"/>
      <c r="SLB49" s="487"/>
      <c r="SLC49" s="487"/>
      <c r="SLD49" s="487"/>
      <c r="SLE49" s="487"/>
      <c r="SLF49" s="487"/>
      <c r="SLG49" s="487"/>
      <c r="SLH49" s="487"/>
      <c r="SLI49" s="487"/>
      <c r="SLJ49" s="487"/>
      <c r="SLK49" s="487"/>
      <c r="SLL49" s="487"/>
      <c r="SLM49" s="487"/>
      <c r="SLN49" s="487"/>
      <c r="SLO49" s="487"/>
      <c r="SLP49" s="487"/>
      <c r="SLQ49" s="487"/>
      <c r="SLR49" s="487"/>
      <c r="SLS49" s="487"/>
      <c r="SLT49" s="487"/>
      <c r="SLU49" s="487"/>
      <c r="SLV49" s="487"/>
      <c r="SLW49" s="487"/>
      <c r="SLX49" s="487"/>
      <c r="SLY49" s="487"/>
      <c r="SLZ49" s="487"/>
      <c r="SMA49" s="487"/>
      <c r="SMB49" s="487"/>
      <c r="SMC49" s="487"/>
      <c r="SMD49" s="487"/>
      <c r="SME49" s="487"/>
      <c r="SMF49" s="487"/>
      <c r="SMG49" s="487"/>
      <c r="SMH49" s="487"/>
      <c r="SMI49" s="487"/>
      <c r="SMJ49" s="487"/>
      <c r="SMK49" s="487"/>
      <c r="SML49" s="487"/>
      <c r="SMM49" s="487"/>
      <c r="SMN49" s="487"/>
      <c r="SMO49" s="487"/>
      <c r="SMP49" s="487"/>
      <c r="SMQ49" s="487"/>
      <c r="SMR49" s="487"/>
      <c r="SMS49" s="487"/>
      <c r="SMT49" s="487"/>
      <c r="SMU49" s="487"/>
      <c r="SMV49" s="487"/>
      <c r="SMW49" s="487"/>
      <c r="SMX49" s="487"/>
      <c r="SMY49" s="487"/>
      <c r="SMZ49" s="487"/>
      <c r="SNA49" s="487"/>
      <c r="SNB49" s="487"/>
      <c r="SNC49" s="487"/>
      <c r="SND49" s="487"/>
      <c r="SNE49" s="487"/>
      <c r="SNF49" s="487"/>
      <c r="SNG49" s="487"/>
      <c r="SNH49" s="487"/>
      <c r="SNI49" s="487"/>
      <c r="SNJ49" s="487"/>
      <c r="SNK49" s="487"/>
      <c r="SNL49" s="487"/>
      <c r="SNM49" s="487"/>
      <c r="SNN49" s="487"/>
      <c r="SNO49" s="487"/>
      <c r="SNP49" s="487"/>
      <c r="SNQ49" s="487"/>
      <c r="SNR49" s="487"/>
      <c r="SNS49" s="487"/>
      <c r="SNT49" s="487"/>
      <c r="SNU49" s="487"/>
      <c r="SNV49" s="487"/>
      <c r="SNW49" s="487"/>
      <c r="SNX49" s="487"/>
      <c r="SNY49" s="487"/>
      <c r="SNZ49" s="487"/>
      <c r="SOA49" s="487"/>
      <c r="SOB49" s="487"/>
      <c r="SOC49" s="487"/>
      <c r="SOD49" s="487"/>
      <c r="SOE49" s="487"/>
      <c r="SOF49" s="487"/>
      <c r="SOG49" s="487"/>
      <c r="SOH49" s="487"/>
      <c r="SOI49" s="487"/>
      <c r="SOJ49" s="487"/>
      <c r="SOK49" s="487"/>
      <c r="SOL49" s="487"/>
      <c r="SOM49" s="487"/>
      <c r="SON49" s="487"/>
      <c r="SOO49" s="487"/>
      <c r="SOP49" s="487"/>
      <c r="SOQ49" s="487"/>
      <c r="SOR49" s="487"/>
      <c r="SOS49" s="487"/>
      <c r="SOT49" s="487"/>
      <c r="SOU49" s="487"/>
      <c r="SOV49" s="487"/>
      <c r="SOW49" s="487"/>
      <c r="SOX49" s="487"/>
      <c r="SOY49" s="487"/>
      <c r="SOZ49" s="487"/>
      <c r="SPA49" s="487"/>
      <c r="SPB49" s="487"/>
      <c r="SPC49" s="487"/>
      <c r="SPD49" s="487"/>
      <c r="SPE49" s="487"/>
      <c r="SPF49" s="487"/>
      <c r="SPG49" s="487"/>
      <c r="SPH49" s="487"/>
      <c r="SPI49" s="487"/>
      <c r="SPJ49" s="487"/>
      <c r="SPK49" s="487"/>
      <c r="SPL49" s="487"/>
      <c r="SPM49" s="487"/>
      <c r="SPN49" s="487"/>
      <c r="SPO49" s="487"/>
      <c r="SPP49" s="487"/>
      <c r="SPQ49" s="487"/>
      <c r="SPR49" s="487"/>
      <c r="SPS49" s="487"/>
      <c r="SPT49" s="487"/>
      <c r="SPU49" s="487"/>
      <c r="SPV49" s="487"/>
      <c r="SPW49" s="487"/>
      <c r="SPX49" s="487"/>
      <c r="SPY49" s="487"/>
      <c r="SPZ49" s="487"/>
      <c r="SQA49" s="487"/>
      <c r="SQB49" s="487"/>
      <c r="SQC49" s="487"/>
      <c r="SQD49" s="487"/>
      <c r="SQE49" s="487"/>
      <c r="SQF49" s="487"/>
      <c r="SQG49" s="487"/>
      <c r="SQH49" s="487"/>
      <c r="SQI49" s="487"/>
      <c r="SQJ49" s="487"/>
      <c r="SQK49" s="487"/>
      <c r="SQL49" s="487"/>
      <c r="SQM49" s="487"/>
      <c r="SQN49" s="487"/>
      <c r="SQO49" s="487"/>
      <c r="SQP49" s="487"/>
      <c r="SQQ49" s="487"/>
      <c r="SQR49" s="487"/>
      <c r="SQS49" s="487"/>
      <c r="SQT49" s="487"/>
      <c r="SQU49" s="487"/>
      <c r="SQV49" s="487"/>
      <c r="SQW49" s="487"/>
      <c r="SQX49" s="487"/>
      <c r="SQY49" s="487"/>
      <c r="SQZ49" s="487"/>
      <c r="SRA49" s="487"/>
      <c r="SRB49" s="487"/>
      <c r="SRC49" s="487"/>
      <c r="SRD49" s="487"/>
      <c r="SRE49" s="487"/>
      <c r="SRF49" s="487"/>
      <c r="SRG49" s="487"/>
      <c r="SRH49" s="487"/>
      <c r="SRI49" s="487"/>
      <c r="SRJ49" s="487"/>
      <c r="SRK49" s="487"/>
      <c r="SRL49" s="487"/>
      <c r="SRM49" s="487"/>
      <c r="SRN49" s="487"/>
      <c r="SRO49" s="487"/>
      <c r="SRP49" s="487"/>
      <c r="SRQ49" s="487"/>
      <c r="SRR49" s="487"/>
      <c r="SRS49" s="487"/>
      <c r="SRT49" s="487"/>
      <c r="SRU49" s="487"/>
      <c r="SRV49" s="487"/>
      <c r="SRW49" s="487"/>
      <c r="SRX49" s="487"/>
      <c r="SRY49" s="487"/>
      <c r="SRZ49" s="487"/>
      <c r="SSA49" s="487"/>
      <c r="SSB49" s="487"/>
      <c r="SSC49" s="487"/>
      <c r="SSD49" s="487"/>
      <c r="SSE49" s="487"/>
      <c r="SSF49" s="487"/>
      <c r="SSG49" s="487"/>
      <c r="SSH49" s="487"/>
      <c r="SSI49" s="487"/>
      <c r="SSJ49" s="487"/>
      <c r="SSK49" s="487"/>
      <c r="SSL49" s="487"/>
      <c r="SSM49" s="487"/>
      <c r="SSN49" s="487"/>
      <c r="SSO49" s="487"/>
      <c r="SSP49" s="487"/>
      <c r="SSQ49" s="487"/>
      <c r="SSR49" s="487"/>
      <c r="SSS49" s="487"/>
      <c r="SST49" s="487"/>
      <c r="SSU49" s="487"/>
      <c r="SSV49" s="487"/>
      <c r="SSW49" s="487"/>
      <c r="SSX49" s="487"/>
      <c r="SSY49" s="487"/>
      <c r="SSZ49" s="487"/>
      <c r="STA49" s="487"/>
      <c r="STB49" s="487"/>
      <c r="STC49" s="487"/>
      <c r="STD49" s="487"/>
      <c r="STE49" s="487"/>
      <c r="STF49" s="487"/>
      <c r="STG49" s="487"/>
      <c r="STH49" s="487"/>
      <c r="STI49" s="487"/>
      <c r="STJ49" s="487"/>
      <c r="STK49" s="487"/>
      <c r="STL49" s="487"/>
      <c r="STM49" s="487"/>
      <c r="STN49" s="487"/>
      <c r="STO49" s="487"/>
      <c r="STP49" s="487"/>
      <c r="STQ49" s="487"/>
      <c r="STR49" s="487"/>
      <c r="STS49" s="487"/>
      <c r="STT49" s="487"/>
      <c r="STU49" s="487"/>
      <c r="STV49" s="487"/>
      <c r="STW49" s="487"/>
      <c r="STX49" s="487"/>
      <c r="STY49" s="487"/>
      <c r="STZ49" s="487"/>
      <c r="SUA49" s="487"/>
      <c r="SUB49" s="487"/>
      <c r="SUC49" s="487"/>
      <c r="SUD49" s="487"/>
      <c r="SUE49" s="487"/>
      <c r="SUF49" s="487"/>
      <c r="SUG49" s="487"/>
      <c r="SUH49" s="487"/>
      <c r="SUI49" s="487"/>
      <c r="SUJ49" s="487"/>
      <c r="SUK49" s="487"/>
      <c r="SUL49" s="487"/>
      <c r="SUM49" s="487"/>
      <c r="SUN49" s="487"/>
      <c r="SUO49" s="487"/>
      <c r="SUP49" s="487"/>
      <c r="SUQ49" s="487"/>
      <c r="SUR49" s="487"/>
      <c r="SUS49" s="487"/>
      <c r="SUT49" s="487"/>
      <c r="SUU49" s="487"/>
      <c r="SUV49" s="487"/>
      <c r="SUW49" s="487"/>
      <c r="SUX49" s="487"/>
      <c r="SUY49" s="487"/>
      <c r="SUZ49" s="487"/>
      <c r="SVA49" s="487"/>
      <c r="SVB49" s="487"/>
      <c r="SVC49" s="487"/>
      <c r="SVD49" s="487"/>
      <c r="SVE49" s="487"/>
      <c r="SVF49" s="487"/>
      <c r="SVG49" s="487"/>
      <c r="SVH49" s="487"/>
      <c r="SVI49" s="487"/>
      <c r="SVJ49" s="487"/>
      <c r="SVK49" s="487"/>
      <c r="SVL49" s="487"/>
      <c r="SVM49" s="487"/>
      <c r="SVN49" s="487"/>
      <c r="SVO49" s="487"/>
      <c r="SVP49" s="487"/>
      <c r="SVQ49" s="487"/>
      <c r="SVR49" s="487"/>
      <c r="SVS49" s="487"/>
      <c r="SVT49" s="487"/>
      <c r="SVU49" s="487"/>
      <c r="SVV49" s="487"/>
      <c r="SVW49" s="487"/>
      <c r="SVX49" s="487"/>
      <c r="SVY49" s="487"/>
      <c r="SVZ49" s="487"/>
      <c r="SWA49" s="487"/>
      <c r="SWB49" s="487"/>
      <c r="SWC49" s="487"/>
      <c r="SWD49" s="487"/>
      <c r="SWE49" s="487"/>
      <c r="SWF49" s="487"/>
      <c r="SWG49" s="487"/>
      <c r="SWH49" s="487"/>
      <c r="SWI49" s="487"/>
      <c r="SWJ49" s="487"/>
      <c r="SWK49" s="487"/>
      <c r="SWL49" s="487"/>
      <c r="SWM49" s="487"/>
      <c r="SWN49" s="487"/>
      <c r="SWO49" s="487"/>
      <c r="SWP49" s="487"/>
      <c r="SWQ49" s="487"/>
      <c r="SWR49" s="487"/>
      <c r="SWS49" s="487"/>
      <c r="SWT49" s="487"/>
      <c r="SWU49" s="487"/>
      <c r="SWV49" s="487"/>
      <c r="SWW49" s="487"/>
      <c r="SWX49" s="487"/>
      <c r="SWY49" s="487"/>
      <c r="SWZ49" s="487"/>
      <c r="SXA49" s="487"/>
      <c r="SXB49" s="487"/>
      <c r="SXC49" s="487"/>
      <c r="SXD49" s="487"/>
      <c r="SXE49" s="487"/>
      <c r="SXF49" s="487"/>
      <c r="SXG49" s="487"/>
      <c r="SXH49" s="487"/>
      <c r="SXI49" s="487"/>
      <c r="SXJ49" s="487"/>
      <c r="SXK49" s="487"/>
      <c r="SXL49" s="487"/>
      <c r="SXM49" s="487"/>
      <c r="SXN49" s="487"/>
      <c r="SXO49" s="487"/>
      <c r="SXP49" s="487"/>
      <c r="SXQ49" s="487"/>
      <c r="SXR49" s="487"/>
      <c r="SXS49" s="487"/>
      <c r="SXT49" s="487"/>
      <c r="SXU49" s="487"/>
      <c r="SXV49" s="487"/>
      <c r="SXW49" s="487"/>
      <c r="SXX49" s="487"/>
      <c r="SXY49" s="487"/>
      <c r="SXZ49" s="487"/>
      <c r="SYA49" s="487"/>
      <c r="SYB49" s="487"/>
      <c r="SYC49" s="487"/>
      <c r="SYD49" s="487"/>
      <c r="SYE49" s="487"/>
      <c r="SYF49" s="487"/>
      <c r="SYG49" s="487"/>
      <c r="SYH49" s="487"/>
      <c r="SYI49" s="487"/>
      <c r="SYJ49" s="487"/>
      <c r="SYK49" s="487"/>
      <c r="SYL49" s="487"/>
      <c r="SYM49" s="487"/>
      <c r="SYN49" s="487"/>
      <c r="SYO49" s="487"/>
      <c r="SYP49" s="487"/>
      <c r="SYQ49" s="487"/>
      <c r="SYR49" s="487"/>
      <c r="SYS49" s="487"/>
      <c r="SYT49" s="487"/>
      <c r="SYU49" s="487"/>
      <c r="SYV49" s="487"/>
      <c r="SYW49" s="487"/>
      <c r="SYX49" s="487"/>
      <c r="SYY49" s="487"/>
      <c r="SYZ49" s="487"/>
      <c r="SZA49" s="487"/>
      <c r="SZB49" s="487"/>
      <c r="SZC49" s="487"/>
      <c r="SZD49" s="487"/>
      <c r="SZE49" s="487"/>
      <c r="SZF49" s="487"/>
      <c r="SZG49" s="487"/>
      <c r="SZH49" s="487"/>
      <c r="SZI49" s="487"/>
      <c r="SZJ49" s="487"/>
      <c r="SZK49" s="487"/>
      <c r="SZL49" s="487"/>
      <c r="SZM49" s="487"/>
      <c r="SZN49" s="487"/>
      <c r="SZO49" s="487"/>
      <c r="SZP49" s="487"/>
      <c r="SZQ49" s="487"/>
      <c r="SZR49" s="487"/>
      <c r="SZS49" s="487"/>
      <c r="SZT49" s="487"/>
      <c r="SZU49" s="487"/>
      <c r="SZV49" s="487"/>
      <c r="SZW49" s="487"/>
      <c r="SZX49" s="487"/>
      <c r="SZY49" s="487"/>
      <c r="SZZ49" s="487"/>
      <c r="TAA49" s="487"/>
      <c r="TAB49" s="487"/>
      <c r="TAC49" s="487"/>
      <c r="TAD49" s="487"/>
      <c r="TAE49" s="487"/>
      <c r="TAF49" s="487"/>
      <c r="TAG49" s="487"/>
      <c r="TAH49" s="487"/>
      <c r="TAI49" s="487"/>
      <c r="TAJ49" s="487"/>
      <c r="TAK49" s="487"/>
      <c r="TAL49" s="487"/>
      <c r="TAM49" s="487"/>
      <c r="TAN49" s="487"/>
      <c r="TAO49" s="487"/>
      <c r="TAP49" s="487"/>
      <c r="TAQ49" s="487"/>
      <c r="TAR49" s="487"/>
      <c r="TAS49" s="487"/>
      <c r="TAT49" s="487"/>
      <c r="TAU49" s="487"/>
      <c r="TAV49" s="487"/>
      <c r="TAW49" s="487"/>
      <c r="TAX49" s="487"/>
      <c r="TAY49" s="487"/>
      <c r="TAZ49" s="487"/>
      <c r="TBA49" s="487"/>
      <c r="TBB49" s="487"/>
      <c r="TBC49" s="487"/>
      <c r="TBD49" s="487"/>
      <c r="TBE49" s="487"/>
      <c r="TBF49" s="487"/>
      <c r="TBG49" s="487"/>
      <c r="TBH49" s="487"/>
      <c r="TBI49" s="487"/>
      <c r="TBJ49" s="487"/>
      <c r="TBK49" s="487"/>
      <c r="TBL49" s="487"/>
      <c r="TBM49" s="487"/>
      <c r="TBN49" s="487"/>
      <c r="TBO49" s="487"/>
      <c r="TBP49" s="487"/>
      <c r="TBQ49" s="487"/>
      <c r="TBR49" s="487"/>
      <c r="TBS49" s="487"/>
      <c r="TBT49" s="487"/>
      <c r="TBU49" s="487"/>
      <c r="TBV49" s="487"/>
      <c r="TBW49" s="487"/>
      <c r="TBX49" s="487"/>
      <c r="TBY49" s="487"/>
      <c r="TBZ49" s="487"/>
      <c r="TCA49" s="487"/>
      <c r="TCB49" s="487"/>
      <c r="TCC49" s="487"/>
      <c r="TCD49" s="487"/>
      <c r="TCE49" s="487"/>
      <c r="TCF49" s="487"/>
      <c r="TCG49" s="487"/>
      <c r="TCH49" s="487"/>
      <c r="TCI49" s="487"/>
      <c r="TCJ49" s="487"/>
      <c r="TCK49" s="487"/>
      <c r="TCL49" s="487"/>
      <c r="TCM49" s="487"/>
      <c r="TCN49" s="487"/>
      <c r="TCO49" s="487"/>
      <c r="TCP49" s="487"/>
      <c r="TCQ49" s="487"/>
      <c r="TCR49" s="487"/>
      <c r="TCS49" s="487"/>
      <c r="TCT49" s="487"/>
      <c r="TCU49" s="487"/>
      <c r="TCV49" s="487"/>
      <c r="TCW49" s="487"/>
      <c r="TCX49" s="487"/>
      <c r="TCY49" s="487"/>
      <c r="TCZ49" s="487"/>
      <c r="TDA49" s="487"/>
      <c r="TDB49" s="487"/>
      <c r="TDC49" s="487"/>
      <c r="TDD49" s="487"/>
      <c r="TDE49" s="487"/>
      <c r="TDF49" s="487"/>
      <c r="TDG49" s="487"/>
      <c r="TDH49" s="487"/>
      <c r="TDI49" s="487"/>
      <c r="TDJ49" s="487"/>
      <c r="TDK49" s="487"/>
      <c r="TDL49" s="487"/>
      <c r="TDM49" s="487"/>
      <c r="TDN49" s="487"/>
      <c r="TDO49" s="487"/>
      <c r="TDP49" s="487"/>
      <c r="TDQ49" s="487"/>
      <c r="TDR49" s="487"/>
      <c r="TDS49" s="487"/>
      <c r="TDT49" s="487"/>
      <c r="TDU49" s="487"/>
      <c r="TDV49" s="487"/>
      <c r="TDW49" s="487"/>
      <c r="TDX49" s="487"/>
      <c r="TDY49" s="487"/>
      <c r="TDZ49" s="487"/>
      <c r="TEA49" s="487"/>
      <c r="TEB49" s="487"/>
      <c r="TEC49" s="487"/>
      <c r="TED49" s="487"/>
      <c r="TEE49" s="487"/>
      <c r="TEF49" s="487"/>
      <c r="TEG49" s="487"/>
      <c r="TEH49" s="487"/>
      <c r="TEI49" s="487"/>
      <c r="TEJ49" s="487"/>
      <c r="TEK49" s="487"/>
      <c r="TEL49" s="487"/>
      <c r="TEM49" s="487"/>
      <c r="TEN49" s="487"/>
      <c r="TEO49" s="487"/>
      <c r="TEP49" s="487"/>
      <c r="TEQ49" s="487"/>
      <c r="TER49" s="487"/>
      <c r="TES49" s="487"/>
      <c r="TET49" s="487"/>
      <c r="TEU49" s="487"/>
      <c r="TEV49" s="487"/>
      <c r="TEW49" s="487"/>
      <c r="TEX49" s="487"/>
      <c r="TEY49" s="487"/>
      <c r="TEZ49" s="487"/>
      <c r="TFA49" s="487"/>
      <c r="TFB49" s="487"/>
      <c r="TFC49" s="487"/>
      <c r="TFD49" s="487"/>
      <c r="TFE49" s="487"/>
      <c r="TFF49" s="487"/>
      <c r="TFG49" s="487"/>
      <c r="TFH49" s="487"/>
      <c r="TFI49" s="487"/>
      <c r="TFJ49" s="487"/>
      <c r="TFK49" s="487"/>
      <c r="TFL49" s="487"/>
      <c r="TFM49" s="487"/>
      <c r="TFN49" s="487"/>
      <c r="TFO49" s="487"/>
      <c r="TFP49" s="487"/>
      <c r="TFQ49" s="487"/>
      <c r="TFR49" s="487"/>
      <c r="TFS49" s="487"/>
      <c r="TFT49" s="487"/>
      <c r="TFU49" s="487"/>
      <c r="TFV49" s="487"/>
      <c r="TFW49" s="487"/>
      <c r="TFX49" s="487"/>
      <c r="TFY49" s="487"/>
      <c r="TFZ49" s="487"/>
      <c r="TGA49" s="487"/>
      <c r="TGB49" s="487"/>
      <c r="TGC49" s="487"/>
      <c r="TGD49" s="487"/>
      <c r="TGE49" s="487"/>
      <c r="TGF49" s="487"/>
      <c r="TGG49" s="487"/>
      <c r="TGH49" s="487"/>
      <c r="TGI49" s="487"/>
      <c r="TGJ49" s="487"/>
      <c r="TGK49" s="487"/>
      <c r="TGL49" s="487"/>
      <c r="TGM49" s="487"/>
      <c r="TGN49" s="487"/>
      <c r="TGO49" s="487"/>
      <c r="TGP49" s="487"/>
      <c r="TGQ49" s="487"/>
      <c r="TGR49" s="487"/>
      <c r="TGS49" s="487"/>
      <c r="TGT49" s="487"/>
      <c r="TGU49" s="487"/>
      <c r="TGV49" s="487"/>
      <c r="TGW49" s="487"/>
      <c r="TGX49" s="487"/>
      <c r="TGY49" s="487"/>
      <c r="TGZ49" s="487"/>
      <c r="THA49" s="487"/>
      <c r="THB49" s="487"/>
      <c r="THC49" s="487"/>
      <c r="THD49" s="487"/>
      <c r="THE49" s="487"/>
      <c r="THF49" s="487"/>
      <c r="THG49" s="487"/>
      <c r="THH49" s="487"/>
      <c r="THI49" s="487"/>
      <c r="THJ49" s="487"/>
      <c r="THK49" s="487"/>
      <c r="THL49" s="487"/>
      <c r="THM49" s="487"/>
      <c r="THN49" s="487"/>
      <c r="THO49" s="487"/>
      <c r="THP49" s="487"/>
      <c r="THQ49" s="487"/>
      <c r="THR49" s="487"/>
      <c r="THS49" s="487"/>
      <c r="THT49" s="487"/>
      <c r="THU49" s="487"/>
      <c r="THV49" s="487"/>
      <c r="THW49" s="487"/>
      <c r="THX49" s="487"/>
      <c r="THY49" s="487"/>
      <c r="THZ49" s="487"/>
      <c r="TIA49" s="487"/>
      <c r="TIB49" s="487"/>
      <c r="TIC49" s="487"/>
      <c r="TID49" s="487"/>
      <c r="TIE49" s="487"/>
      <c r="TIF49" s="487"/>
      <c r="TIG49" s="487"/>
      <c r="TIH49" s="487"/>
      <c r="TII49" s="487"/>
      <c r="TIJ49" s="487"/>
      <c r="TIK49" s="487"/>
      <c r="TIL49" s="487"/>
      <c r="TIM49" s="487"/>
      <c r="TIN49" s="487"/>
      <c r="TIO49" s="487"/>
      <c r="TIP49" s="487"/>
      <c r="TIQ49" s="487"/>
      <c r="TIR49" s="487"/>
      <c r="TIS49" s="487"/>
      <c r="TIT49" s="487"/>
      <c r="TIU49" s="487"/>
      <c r="TIV49" s="487"/>
      <c r="TIW49" s="487"/>
      <c r="TIX49" s="487"/>
      <c r="TIY49" s="487"/>
      <c r="TIZ49" s="487"/>
      <c r="TJA49" s="487"/>
      <c r="TJB49" s="487"/>
      <c r="TJC49" s="487"/>
      <c r="TJD49" s="487"/>
      <c r="TJE49" s="487"/>
      <c r="TJF49" s="487"/>
      <c r="TJG49" s="487"/>
      <c r="TJH49" s="487"/>
      <c r="TJI49" s="487"/>
      <c r="TJJ49" s="487"/>
      <c r="TJK49" s="487"/>
      <c r="TJL49" s="487"/>
      <c r="TJM49" s="487"/>
      <c r="TJN49" s="487"/>
      <c r="TJO49" s="487"/>
      <c r="TJP49" s="487"/>
      <c r="TJQ49" s="487"/>
      <c r="TJR49" s="487"/>
      <c r="TJS49" s="487"/>
      <c r="TJT49" s="487"/>
      <c r="TJU49" s="487"/>
      <c r="TJV49" s="487"/>
      <c r="TJW49" s="487"/>
      <c r="TJX49" s="487"/>
      <c r="TJY49" s="487"/>
      <c r="TJZ49" s="487"/>
      <c r="TKA49" s="487"/>
      <c r="TKB49" s="487"/>
      <c r="TKC49" s="487"/>
      <c r="TKD49" s="487"/>
      <c r="TKE49" s="487"/>
      <c r="TKF49" s="487"/>
      <c r="TKG49" s="487"/>
      <c r="TKH49" s="487"/>
      <c r="TKI49" s="487"/>
      <c r="TKJ49" s="487"/>
      <c r="TKK49" s="487"/>
      <c r="TKL49" s="487"/>
      <c r="TKM49" s="487"/>
      <c r="TKN49" s="487"/>
      <c r="TKO49" s="487"/>
      <c r="TKP49" s="487"/>
      <c r="TKQ49" s="487"/>
      <c r="TKR49" s="487"/>
      <c r="TKS49" s="487"/>
      <c r="TKT49" s="487"/>
      <c r="TKU49" s="487"/>
      <c r="TKV49" s="487"/>
      <c r="TKW49" s="487"/>
      <c r="TKX49" s="487"/>
      <c r="TKY49" s="487"/>
      <c r="TKZ49" s="487"/>
      <c r="TLA49" s="487"/>
      <c r="TLB49" s="487"/>
      <c r="TLC49" s="487"/>
      <c r="TLD49" s="487"/>
      <c r="TLE49" s="487"/>
      <c r="TLF49" s="487"/>
      <c r="TLG49" s="487"/>
      <c r="TLH49" s="487"/>
      <c r="TLI49" s="487"/>
      <c r="TLJ49" s="487"/>
      <c r="TLK49" s="487"/>
      <c r="TLL49" s="487"/>
      <c r="TLM49" s="487"/>
      <c r="TLN49" s="487"/>
      <c r="TLO49" s="487"/>
      <c r="TLP49" s="487"/>
      <c r="TLQ49" s="487"/>
      <c r="TLR49" s="487"/>
      <c r="TLS49" s="487"/>
      <c r="TLT49" s="487"/>
      <c r="TLU49" s="487"/>
      <c r="TLV49" s="487"/>
      <c r="TLW49" s="487"/>
      <c r="TLX49" s="487"/>
      <c r="TLY49" s="487"/>
      <c r="TLZ49" s="487"/>
      <c r="TMA49" s="487"/>
      <c r="TMB49" s="487"/>
      <c r="TMC49" s="487"/>
      <c r="TMD49" s="487"/>
      <c r="TME49" s="487"/>
      <c r="TMF49" s="487"/>
      <c r="TMG49" s="487"/>
      <c r="TMH49" s="487"/>
      <c r="TMI49" s="487"/>
      <c r="TMJ49" s="487"/>
      <c r="TMK49" s="487"/>
      <c r="TML49" s="487"/>
      <c r="TMM49" s="487"/>
      <c r="TMN49" s="487"/>
      <c r="TMO49" s="487"/>
      <c r="TMP49" s="487"/>
      <c r="TMQ49" s="487"/>
      <c r="TMR49" s="487"/>
      <c r="TMS49" s="487"/>
      <c r="TMT49" s="487"/>
      <c r="TMU49" s="487"/>
      <c r="TMV49" s="487"/>
      <c r="TMW49" s="487"/>
      <c r="TMX49" s="487"/>
      <c r="TMY49" s="487"/>
      <c r="TMZ49" s="487"/>
      <c r="TNA49" s="487"/>
      <c r="TNB49" s="487"/>
      <c r="TNC49" s="487"/>
      <c r="TND49" s="487"/>
      <c r="TNE49" s="487"/>
      <c r="TNF49" s="487"/>
      <c r="TNG49" s="487"/>
      <c r="TNH49" s="487"/>
      <c r="TNI49" s="487"/>
      <c r="TNJ49" s="487"/>
      <c r="TNK49" s="487"/>
      <c r="TNL49" s="487"/>
      <c r="TNM49" s="487"/>
      <c r="TNN49" s="487"/>
      <c r="TNO49" s="487"/>
      <c r="TNP49" s="487"/>
      <c r="TNQ49" s="487"/>
      <c r="TNR49" s="487"/>
      <c r="TNS49" s="487"/>
      <c r="TNT49" s="487"/>
      <c r="TNU49" s="487"/>
      <c r="TNV49" s="487"/>
      <c r="TNW49" s="487"/>
      <c r="TNX49" s="487"/>
      <c r="TNY49" s="487"/>
      <c r="TNZ49" s="487"/>
      <c r="TOA49" s="487"/>
      <c r="TOB49" s="487"/>
      <c r="TOC49" s="487"/>
      <c r="TOD49" s="487"/>
      <c r="TOE49" s="487"/>
      <c r="TOF49" s="487"/>
      <c r="TOG49" s="487"/>
      <c r="TOH49" s="487"/>
      <c r="TOI49" s="487"/>
      <c r="TOJ49" s="487"/>
      <c r="TOK49" s="487"/>
      <c r="TOL49" s="487"/>
      <c r="TOM49" s="487"/>
      <c r="TON49" s="487"/>
      <c r="TOO49" s="487"/>
      <c r="TOP49" s="487"/>
      <c r="TOQ49" s="487"/>
      <c r="TOR49" s="487"/>
      <c r="TOS49" s="487"/>
      <c r="TOT49" s="487"/>
      <c r="TOU49" s="487"/>
      <c r="TOV49" s="487"/>
      <c r="TOW49" s="487"/>
      <c r="TOX49" s="487"/>
      <c r="TOY49" s="487"/>
      <c r="TOZ49" s="487"/>
      <c r="TPA49" s="487"/>
      <c r="TPB49" s="487"/>
      <c r="TPC49" s="487"/>
      <c r="TPD49" s="487"/>
      <c r="TPE49" s="487"/>
      <c r="TPF49" s="487"/>
      <c r="TPG49" s="487"/>
      <c r="TPH49" s="487"/>
      <c r="TPI49" s="487"/>
      <c r="TPJ49" s="487"/>
      <c r="TPK49" s="487"/>
      <c r="TPL49" s="487"/>
      <c r="TPM49" s="487"/>
      <c r="TPN49" s="487"/>
      <c r="TPO49" s="487"/>
      <c r="TPP49" s="487"/>
      <c r="TPQ49" s="487"/>
      <c r="TPR49" s="487"/>
      <c r="TPS49" s="487"/>
      <c r="TPT49" s="487"/>
      <c r="TPU49" s="487"/>
      <c r="TPV49" s="487"/>
      <c r="TPW49" s="487"/>
      <c r="TPX49" s="487"/>
      <c r="TPY49" s="487"/>
      <c r="TPZ49" s="487"/>
      <c r="TQA49" s="487"/>
      <c r="TQB49" s="487"/>
      <c r="TQC49" s="487"/>
      <c r="TQD49" s="487"/>
      <c r="TQE49" s="487"/>
      <c r="TQF49" s="487"/>
      <c r="TQG49" s="487"/>
      <c r="TQH49" s="487"/>
      <c r="TQI49" s="487"/>
      <c r="TQJ49" s="487"/>
      <c r="TQK49" s="487"/>
      <c r="TQL49" s="487"/>
      <c r="TQM49" s="487"/>
      <c r="TQN49" s="487"/>
      <c r="TQO49" s="487"/>
      <c r="TQP49" s="487"/>
      <c r="TQQ49" s="487"/>
      <c r="TQR49" s="487"/>
      <c r="TQS49" s="487"/>
      <c r="TQT49" s="487"/>
      <c r="TQU49" s="487"/>
      <c r="TQV49" s="487"/>
      <c r="TQW49" s="487"/>
      <c r="TQX49" s="487"/>
      <c r="TQY49" s="487"/>
      <c r="TQZ49" s="487"/>
      <c r="TRA49" s="487"/>
      <c r="TRB49" s="487"/>
      <c r="TRC49" s="487"/>
      <c r="TRD49" s="487"/>
      <c r="TRE49" s="487"/>
      <c r="TRF49" s="487"/>
      <c r="TRG49" s="487"/>
      <c r="TRH49" s="487"/>
      <c r="TRI49" s="487"/>
      <c r="TRJ49" s="487"/>
      <c r="TRK49" s="487"/>
      <c r="TRL49" s="487"/>
      <c r="TRM49" s="487"/>
      <c r="TRN49" s="487"/>
      <c r="TRO49" s="487"/>
      <c r="TRP49" s="487"/>
      <c r="TRQ49" s="487"/>
      <c r="TRR49" s="487"/>
      <c r="TRS49" s="487"/>
      <c r="TRT49" s="487"/>
      <c r="TRU49" s="487"/>
      <c r="TRV49" s="487"/>
      <c r="TRW49" s="487"/>
      <c r="TRX49" s="487"/>
      <c r="TRY49" s="487"/>
      <c r="TRZ49" s="487"/>
      <c r="TSA49" s="487"/>
      <c r="TSB49" s="487"/>
      <c r="TSC49" s="487"/>
      <c r="TSD49" s="487"/>
      <c r="TSE49" s="487"/>
      <c r="TSF49" s="487"/>
      <c r="TSG49" s="487"/>
      <c r="TSH49" s="487"/>
      <c r="TSI49" s="487"/>
      <c r="TSJ49" s="487"/>
      <c r="TSK49" s="487"/>
      <c r="TSL49" s="487"/>
      <c r="TSM49" s="487"/>
      <c r="TSN49" s="487"/>
      <c r="TSO49" s="487"/>
      <c r="TSP49" s="487"/>
      <c r="TSQ49" s="487"/>
      <c r="TSR49" s="487"/>
      <c r="TSS49" s="487"/>
      <c r="TST49" s="487"/>
      <c r="TSU49" s="487"/>
      <c r="TSV49" s="487"/>
      <c r="TSW49" s="487"/>
      <c r="TSX49" s="487"/>
      <c r="TSY49" s="487"/>
      <c r="TSZ49" s="487"/>
      <c r="TTA49" s="487"/>
      <c r="TTB49" s="487"/>
      <c r="TTC49" s="487"/>
      <c r="TTD49" s="487"/>
      <c r="TTE49" s="487"/>
      <c r="TTF49" s="487"/>
      <c r="TTG49" s="487"/>
      <c r="TTH49" s="487"/>
      <c r="TTI49" s="487"/>
      <c r="TTJ49" s="487"/>
      <c r="TTK49" s="487"/>
      <c r="TTL49" s="487"/>
      <c r="TTM49" s="487"/>
      <c r="TTN49" s="487"/>
      <c r="TTO49" s="487"/>
      <c r="TTP49" s="487"/>
      <c r="TTQ49" s="487"/>
      <c r="TTR49" s="487"/>
      <c r="TTS49" s="487"/>
      <c r="TTT49" s="487"/>
      <c r="TTU49" s="487"/>
      <c r="TTV49" s="487"/>
      <c r="TTW49" s="487"/>
      <c r="TTX49" s="487"/>
      <c r="TTY49" s="487"/>
      <c r="TTZ49" s="487"/>
      <c r="TUA49" s="487"/>
      <c r="TUB49" s="487"/>
      <c r="TUC49" s="487"/>
      <c r="TUD49" s="487"/>
      <c r="TUE49" s="487"/>
      <c r="TUF49" s="487"/>
      <c r="TUG49" s="487"/>
      <c r="TUH49" s="487"/>
      <c r="TUI49" s="487"/>
      <c r="TUJ49" s="487"/>
      <c r="TUK49" s="487"/>
      <c r="TUL49" s="487"/>
      <c r="TUM49" s="487"/>
      <c r="TUN49" s="487"/>
      <c r="TUO49" s="487"/>
      <c r="TUP49" s="487"/>
      <c r="TUQ49" s="487"/>
      <c r="TUR49" s="487"/>
      <c r="TUS49" s="487"/>
      <c r="TUT49" s="487"/>
      <c r="TUU49" s="487"/>
      <c r="TUV49" s="487"/>
      <c r="TUW49" s="487"/>
      <c r="TUX49" s="487"/>
      <c r="TUY49" s="487"/>
      <c r="TUZ49" s="487"/>
      <c r="TVA49" s="487"/>
      <c r="TVB49" s="487"/>
      <c r="TVC49" s="487"/>
      <c r="TVD49" s="487"/>
      <c r="TVE49" s="487"/>
      <c r="TVF49" s="487"/>
      <c r="TVG49" s="487"/>
      <c r="TVH49" s="487"/>
      <c r="TVI49" s="487"/>
      <c r="TVJ49" s="487"/>
      <c r="TVK49" s="487"/>
      <c r="TVL49" s="487"/>
      <c r="TVM49" s="487"/>
      <c r="TVN49" s="487"/>
      <c r="TVO49" s="487"/>
      <c r="TVP49" s="487"/>
      <c r="TVQ49" s="487"/>
      <c r="TVR49" s="487"/>
      <c r="TVS49" s="487"/>
      <c r="TVT49" s="487"/>
      <c r="TVU49" s="487"/>
      <c r="TVV49" s="487"/>
      <c r="TVW49" s="487"/>
      <c r="TVX49" s="487"/>
      <c r="TVY49" s="487"/>
      <c r="TVZ49" s="487"/>
      <c r="TWA49" s="487"/>
      <c r="TWB49" s="487"/>
      <c r="TWC49" s="487"/>
      <c r="TWD49" s="487"/>
      <c r="TWE49" s="487"/>
      <c r="TWF49" s="487"/>
      <c r="TWG49" s="487"/>
      <c r="TWH49" s="487"/>
      <c r="TWI49" s="487"/>
      <c r="TWJ49" s="487"/>
      <c r="TWK49" s="487"/>
      <c r="TWL49" s="487"/>
      <c r="TWM49" s="487"/>
      <c r="TWN49" s="487"/>
      <c r="TWO49" s="487"/>
      <c r="TWP49" s="487"/>
      <c r="TWQ49" s="487"/>
      <c r="TWR49" s="487"/>
      <c r="TWS49" s="487"/>
      <c r="TWT49" s="487"/>
      <c r="TWU49" s="487"/>
      <c r="TWV49" s="487"/>
      <c r="TWW49" s="487"/>
      <c r="TWX49" s="487"/>
      <c r="TWY49" s="487"/>
      <c r="TWZ49" s="487"/>
      <c r="TXA49" s="487"/>
      <c r="TXB49" s="487"/>
      <c r="TXC49" s="487"/>
      <c r="TXD49" s="487"/>
      <c r="TXE49" s="487"/>
      <c r="TXF49" s="487"/>
      <c r="TXG49" s="487"/>
      <c r="TXH49" s="487"/>
      <c r="TXI49" s="487"/>
      <c r="TXJ49" s="487"/>
      <c r="TXK49" s="487"/>
      <c r="TXL49" s="487"/>
      <c r="TXM49" s="487"/>
      <c r="TXN49" s="487"/>
      <c r="TXO49" s="487"/>
      <c r="TXP49" s="487"/>
      <c r="TXQ49" s="487"/>
      <c r="TXR49" s="487"/>
      <c r="TXS49" s="487"/>
      <c r="TXT49" s="487"/>
      <c r="TXU49" s="487"/>
      <c r="TXV49" s="487"/>
      <c r="TXW49" s="487"/>
      <c r="TXX49" s="487"/>
      <c r="TXY49" s="487"/>
      <c r="TXZ49" s="487"/>
      <c r="TYA49" s="487"/>
      <c r="TYB49" s="487"/>
      <c r="TYC49" s="487"/>
      <c r="TYD49" s="487"/>
      <c r="TYE49" s="487"/>
      <c r="TYF49" s="487"/>
      <c r="TYG49" s="487"/>
      <c r="TYH49" s="487"/>
      <c r="TYI49" s="487"/>
      <c r="TYJ49" s="487"/>
      <c r="TYK49" s="487"/>
      <c r="TYL49" s="487"/>
      <c r="TYM49" s="487"/>
      <c r="TYN49" s="487"/>
      <c r="TYO49" s="487"/>
      <c r="TYP49" s="487"/>
      <c r="TYQ49" s="487"/>
      <c r="TYR49" s="487"/>
      <c r="TYS49" s="487"/>
      <c r="TYT49" s="487"/>
      <c r="TYU49" s="487"/>
      <c r="TYV49" s="487"/>
      <c r="TYW49" s="487"/>
      <c r="TYX49" s="487"/>
      <c r="TYY49" s="487"/>
      <c r="TYZ49" s="487"/>
      <c r="TZA49" s="487"/>
      <c r="TZB49" s="487"/>
      <c r="TZC49" s="487"/>
      <c r="TZD49" s="487"/>
      <c r="TZE49" s="487"/>
      <c r="TZF49" s="487"/>
      <c r="TZG49" s="487"/>
      <c r="TZH49" s="487"/>
      <c r="TZI49" s="487"/>
      <c r="TZJ49" s="487"/>
      <c r="TZK49" s="487"/>
      <c r="TZL49" s="487"/>
      <c r="TZM49" s="487"/>
      <c r="TZN49" s="487"/>
      <c r="TZO49" s="487"/>
      <c r="TZP49" s="487"/>
      <c r="TZQ49" s="487"/>
      <c r="TZR49" s="487"/>
      <c r="TZS49" s="487"/>
      <c r="TZT49" s="487"/>
      <c r="TZU49" s="487"/>
      <c r="TZV49" s="487"/>
      <c r="TZW49" s="487"/>
      <c r="TZX49" s="487"/>
      <c r="TZY49" s="487"/>
      <c r="TZZ49" s="487"/>
      <c r="UAA49" s="487"/>
      <c r="UAB49" s="487"/>
      <c r="UAC49" s="487"/>
      <c r="UAD49" s="487"/>
      <c r="UAE49" s="487"/>
      <c r="UAF49" s="487"/>
      <c r="UAG49" s="487"/>
      <c r="UAH49" s="487"/>
      <c r="UAI49" s="487"/>
      <c r="UAJ49" s="487"/>
      <c r="UAK49" s="487"/>
      <c r="UAL49" s="487"/>
      <c r="UAM49" s="487"/>
      <c r="UAN49" s="487"/>
      <c r="UAO49" s="487"/>
      <c r="UAP49" s="487"/>
      <c r="UAQ49" s="487"/>
      <c r="UAR49" s="487"/>
      <c r="UAS49" s="487"/>
      <c r="UAT49" s="487"/>
      <c r="UAU49" s="487"/>
      <c r="UAV49" s="487"/>
      <c r="UAW49" s="487"/>
      <c r="UAX49" s="487"/>
      <c r="UAY49" s="487"/>
      <c r="UAZ49" s="487"/>
      <c r="UBA49" s="487"/>
      <c r="UBB49" s="487"/>
      <c r="UBC49" s="487"/>
      <c r="UBD49" s="487"/>
      <c r="UBE49" s="487"/>
      <c r="UBF49" s="487"/>
      <c r="UBG49" s="487"/>
      <c r="UBH49" s="487"/>
      <c r="UBI49" s="487"/>
      <c r="UBJ49" s="487"/>
      <c r="UBK49" s="487"/>
      <c r="UBL49" s="487"/>
      <c r="UBM49" s="487"/>
      <c r="UBN49" s="487"/>
      <c r="UBO49" s="487"/>
      <c r="UBP49" s="487"/>
      <c r="UBQ49" s="487"/>
      <c r="UBR49" s="487"/>
      <c r="UBS49" s="487"/>
      <c r="UBT49" s="487"/>
      <c r="UBU49" s="487"/>
      <c r="UBV49" s="487"/>
      <c r="UBW49" s="487"/>
      <c r="UBX49" s="487"/>
      <c r="UBY49" s="487"/>
      <c r="UBZ49" s="487"/>
      <c r="UCA49" s="487"/>
      <c r="UCB49" s="487"/>
      <c r="UCC49" s="487"/>
      <c r="UCD49" s="487"/>
      <c r="UCE49" s="487"/>
      <c r="UCF49" s="487"/>
      <c r="UCG49" s="487"/>
      <c r="UCH49" s="487"/>
      <c r="UCI49" s="487"/>
      <c r="UCJ49" s="487"/>
      <c r="UCK49" s="487"/>
      <c r="UCL49" s="487"/>
      <c r="UCM49" s="487"/>
      <c r="UCN49" s="487"/>
      <c r="UCO49" s="487"/>
      <c r="UCP49" s="487"/>
      <c r="UCQ49" s="487"/>
      <c r="UCR49" s="487"/>
      <c r="UCS49" s="487"/>
      <c r="UCT49" s="487"/>
      <c r="UCU49" s="487"/>
      <c r="UCV49" s="487"/>
      <c r="UCW49" s="487"/>
      <c r="UCX49" s="487"/>
      <c r="UCY49" s="487"/>
      <c r="UCZ49" s="487"/>
      <c r="UDA49" s="487"/>
      <c r="UDB49" s="487"/>
      <c r="UDC49" s="487"/>
      <c r="UDD49" s="487"/>
      <c r="UDE49" s="487"/>
      <c r="UDF49" s="487"/>
      <c r="UDG49" s="487"/>
      <c r="UDH49" s="487"/>
      <c r="UDI49" s="487"/>
      <c r="UDJ49" s="487"/>
      <c r="UDK49" s="487"/>
      <c r="UDL49" s="487"/>
      <c r="UDM49" s="487"/>
      <c r="UDN49" s="487"/>
      <c r="UDO49" s="487"/>
      <c r="UDP49" s="487"/>
      <c r="UDQ49" s="487"/>
      <c r="UDR49" s="487"/>
      <c r="UDS49" s="487"/>
      <c r="UDT49" s="487"/>
      <c r="UDU49" s="487"/>
      <c r="UDV49" s="487"/>
      <c r="UDW49" s="487"/>
      <c r="UDX49" s="487"/>
      <c r="UDY49" s="487"/>
      <c r="UDZ49" s="487"/>
      <c r="UEA49" s="487"/>
      <c r="UEB49" s="487"/>
      <c r="UEC49" s="487"/>
      <c r="UED49" s="487"/>
      <c r="UEE49" s="487"/>
      <c r="UEF49" s="487"/>
      <c r="UEG49" s="487"/>
      <c r="UEH49" s="487"/>
      <c r="UEI49" s="487"/>
      <c r="UEJ49" s="487"/>
      <c r="UEK49" s="487"/>
      <c r="UEL49" s="487"/>
      <c r="UEM49" s="487"/>
      <c r="UEN49" s="487"/>
      <c r="UEO49" s="487"/>
      <c r="UEP49" s="487"/>
      <c r="UEQ49" s="487"/>
      <c r="UER49" s="487"/>
      <c r="UES49" s="487"/>
      <c r="UET49" s="487"/>
      <c r="UEU49" s="487"/>
      <c r="UEV49" s="487"/>
      <c r="UEW49" s="487"/>
      <c r="UEX49" s="487"/>
      <c r="UEY49" s="487"/>
      <c r="UEZ49" s="487"/>
      <c r="UFA49" s="487"/>
      <c r="UFB49" s="487"/>
      <c r="UFC49" s="487"/>
      <c r="UFD49" s="487"/>
      <c r="UFE49" s="487"/>
      <c r="UFF49" s="487"/>
      <c r="UFG49" s="487"/>
      <c r="UFH49" s="487"/>
      <c r="UFI49" s="487"/>
      <c r="UFJ49" s="487"/>
      <c r="UFK49" s="487"/>
      <c r="UFL49" s="487"/>
      <c r="UFM49" s="487"/>
      <c r="UFN49" s="487"/>
      <c r="UFO49" s="487"/>
      <c r="UFP49" s="487"/>
      <c r="UFQ49" s="487"/>
      <c r="UFR49" s="487"/>
      <c r="UFS49" s="487"/>
      <c r="UFT49" s="487"/>
      <c r="UFU49" s="487"/>
      <c r="UFV49" s="487"/>
      <c r="UFW49" s="487"/>
      <c r="UFX49" s="487"/>
      <c r="UFY49" s="487"/>
      <c r="UFZ49" s="487"/>
      <c r="UGA49" s="487"/>
      <c r="UGB49" s="487"/>
      <c r="UGC49" s="487"/>
      <c r="UGD49" s="487"/>
      <c r="UGE49" s="487"/>
      <c r="UGF49" s="487"/>
      <c r="UGG49" s="487"/>
      <c r="UGH49" s="487"/>
      <c r="UGI49" s="487"/>
      <c r="UGJ49" s="487"/>
      <c r="UGK49" s="487"/>
      <c r="UGL49" s="487"/>
      <c r="UGM49" s="487"/>
      <c r="UGN49" s="487"/>
      <c r="UGO49" s="487"/>
      <c r="UGP49" s="487"/>
      <c r="UGQ49" s="487"/>
      <c r="UGR49" s="487"/>
      <c r="UGS49" s="487"/>
      <c r="UGT49" s="487"/>
      <c r="UGU49" s="487"/>
      <c r="UGV49" s="487"/>
      <c r="UGW49" s="487"/>
      <c r="UGX49" s="487"/>
      <c r="UGY49" s="487"/>
      <c r="UGZ49" s="487"/>
      <c r="UHA49" s="487"/>
      <c r="UHB49" s="487"/>
      <c r="UHC49" s="487"/>
      <c r="UHD49" s="487"/>
      <c r="UHE49" s="487"/>
      <c r="UHF49" s="487"/>
      <c r="UHG49" s="487"/>
      <c r="UHH49" s="487"/>
      <c r="UHI49" s="487"/>
      <c r="UHJ49" s="487"/>
      <c r="UHK49" s="487"/>
      <c r="UHL49" s="487"/>
      <c r="UHM49" s="487"/>
      <c r="UHN49" s="487"/>
      <c r="UHO49" s="487"/>
      <c r="UHP49" s="487"/>
      <c r="UHQ49" s="487"/>
      <c r="UHR49" s="487"/>
      <c r="UHS49" s="487"/>
      <c r="UHT49" s="487"/>
      <c r="UHU49" s="487"/>
      <c r="UHV49" s="487"/>
      <c r="UHW49" s="487"/>
      <c r="UHX49" s="487"/>
      <c r="UHY49" s="487"/>
      <c r="UHZ49" s="487"/>
      <c r="UIA49" s="487"/>
      <c r="UIB49" s="487"/>
      <c r="UIC49" s="487"/>
      <c r="UID49" s="487"/>
      <c r="UIE49" s="487"/>
      <c r="UIF49" s="487"/>
      <c r="UIG49" s="487"/>
      <c r="UIH49" s="487"/>
      <c r="UII49" s="487"/>
      <c r="UIJ49" s="487"/>
      <c r="UIK49" s="487"/>
      <c r="UIL49" s="487"/>
      <c r="UIM49" s="487"/>
      <c r="UIN49" s="487"/>
      <c r="UIO49" s="487"/>
      <c r="UIP49" s="487"/>
      <c r="UIQ49" s="487"/>
      <c r="UIR49" s="487"/>
      <c r="UIS49" s="487"/>
      <c r="UIT49" s="487"/>
      <c r="UIU49" s="487"/>
      <c r="UIV49" s="487"/>
      <c r="UIW49" s="487"/>
      <c r="UIX49" s="487"/>
      <c r="UIY49" s="487"/>
      <c r="UIZ49" s="487"/>
      <c r="UJA49" s="487"/>
      <c r="UJB49" s="487"/>
      <c r="UJC49" s="487"/>
      <c r="UJD49" s="487"/>
      <c r="UJE49" s="487"/>
      <c r="UJF49" s="487"/>
      <c r="UJG49" s="487"/>
      <c r="UJH49" s="487"/>
      <c r="UJI49" s="487"/>
      <c r="UJJ49" s="487"/>
      <c r="UJK49" s="487"/>
      <c r="UJL49" s="487"/>
      <c r="UJM49" s="487"/>
      <c r="UJN49" s="487"/>
      <c r="UJO49" s="487"/>
      <c r="UJP49" s="487"/>
      <c r="UJQ49" s="487"/>
      <c r="UJR49" s="487"/>
      <c r="UJS49" s="487"/>
      <c r="UJT49" s="487"/>
      <c r="UJU49" s="487"/>
      <c r="UJV49" s="487"/>
      <c r="UJW49" s="487"/>
      <c r="UJX49" s="487"/>
      <c r="UJY49" s="487"/>
      <c r="UJZ49" s="487"/>
      <c r="UKA49" s="487"/>
      <c r="UKB49" s="487"/>
      <c r="UKC49" s="487"/>
      <c r="UKD49" s="487"/>
      <c r="UKE49" s="487"/>
      <c r="UKF49" s="487"/>
      <c r="UKG49" s="487"/>
      <c r="UKH49" s="487"/>
      <c r="UKI49" s="487"/>
      <c r="UKJ49" s="487"/>
      <c r="UKK49" s="487"/>
      <c r="UKL49" s="487"/>
      <c r="UKM49" s="487"/>
      <c r="UKN49" s="487"/>
      <c r="UKO49" s="487"/>
      <c r="UKP49" s="487"/>
      <c r="UKQ49" s="487"/>
      <c r="UKR49" s="487"/>
      <c r="UKS49" s="487"/>
      <c r="UKT49" s="487"/>
      <c r="UKU49" s="487"/>
      <c r="UKV49" s="487"/>
      <c r="UKW49" s="487"/>
      <c r="UKX49" s="487"/>
      <c r="UKY49" s="487"/>
      <c r="UKZ49" s="487"/>
      <c r="ULA49" s="487"/>
      <c r="ULB49" s="487"/>
      <c r="ULC49" s="487"/>
      <c r="ULD49" s="487"/>
      <c r="ULE49" s="487"/>
      <c r="ULF49" s="487"/>
      <c r="ULG49" s="487"/>
      <c r="ULH49" s="487"/>
      <c r="ULI49" s="487"/>
      <c r="ULJ49" s="487"/>
      <c r="ULK49" s="487"/>
      <c r="ULL49" s="487"/>
      <c r="ULM49" s="487"/>
      <c r="ULN49" s="487"/>
      <c r="ULO49" s="487"/>
      <c r="ULP49" s="487"/>
      <c r="ULQ49" s="487"/>
      <c r="ULR49" s="487"/>
      <c r="ULS49" s="487"/>
      <c r="ULT49" s="487"/>
      <c r="ULU49" s="487"/>
      <c r="ULV49" s="487"/>
      <c r="ULW49" s="487"/>
      <c r="ULX49" s="487"/>
      <c r="ULY49" s="487"/>
      <c r="ULZ49" s="487"/>
      <c r="UMA49" s="487"/>
      <c r="UMB49" s="487"/>
      <c r="UMC49" s="487"/>
      <c r="UMD49" s="487"/>
      <c r="UME49" s="487"/>
      <c r="UMF49" s="487"/>
      <c r="UMG49" s="487"/>
      <c r="UMH49" s="487"/>
      <c r="UMI49" s="487"/>
      <c r="UMJ49" s="487"/>
      <c r="UMK49" s="487"/>
      <c r="UML49" s="487"/>
      <c r="UMM49" s="487"/>
      <c r="UMN49" s="487"/>
      <c r="UMO49" s="487"/>
      <c r="UMP49" s="487"/>
      <c r="UMQ49" s="487"/>
      <c r="UMR49" s="487"/>
      <c r="UMS49" s="487"/>
      <c r="UMT49" s="487"/>
      <c r="UMU49" s="487"/>
      <c r="UMV49" s="487"/>
      <c r="UMW49" s="487"/>
      <c r="UMX49" s="487"/>
      <c r="UMY49" s="487"/>
      <c r="UMZ49" s="487"/>
      <c r="UNA49" s="487"/>
      <c r="UNB49" s="487"/>
      <c r="UNC49" s="487"/>
      <c r="UND49" s="487"/>
      <c r="UNE49" s="487"/>
      <c r="UNF49" s="487"/>
      <c r="UNG49" s="487"/>
      <c r="UNH49" s="487"/>
      <c r="UNI49" s="487"/>
      <c r="UNJ49" s="487"/>
      <c r="UNK49" s="487"/>
      <c r="UNL49" s="487"/>
      <c r="UNM49" s="487"/>
      <c r="UNN49" s="487"/>
      <c r="UNO49" s="487"/>
      <c r="UNP49" s="487"/>
      <c r="UNQ49" s="487"/>
      <c r="UNR49" s="487"/>
      <c r="UNS49" s="487"/>
      <c r="UNT49" s="487"/>
      <c r="UNU49" s="487"/>
      <c r="UNV49" s="487"/>
      <c r="UNW49" s="487"/>
      <c r="UNX49" s="487"/>
      <c r="UNY49" s="487"/>
      <c r="UNZ49" s="487"/>
      <c r="UOA49" s="487"/>
      <c r="UOB49" s="487"/>
      <c r="UOC49" s="487"/>
      <c r="UOD49" s="487"/>
      <c r="UOE49" s="487"/>
      <c r="UOF49" s="487"/>
      <c r="UOG49" s="487"/>
      <c r="UOH49" s="487"/>
      <c r="UOI49" s="487"/>
      <c r="UOJ49" s="487"/>
      <c r="UOK49" s="487"/>
      <c r="UOL49" s="487"/>
      <c r="UOM49" s="487"/>
      <c r="UON49" s="487"/>
      <c r="UOO49" s="487"/>
      <c r="UOP49" s="487"/>
      <c r="UOQ49" s="487"/>
      <c r="UOR49" s="487"/>
      <c r="UOS49" s="487"/>
      <c r="UOT49" s="487"/>
      <c r="UOU49" s="487"/>
      <c r="UOV49" s="487"/>
      <c r="UOW49" s="487"/>
      <c r="UOX49" s="487"/>
      <c r="UOY49" s="487"/>
      <c r="UOZ49" s="487"/>
      <c r="UPA49" s="487"/>
      <c r="UPB49" s="487"/>
      <c r="UPC49" s="487"/>
      <c r="UPD49" s="487"/>
      <c r="UPE49" s="487"/>
      <c r="UPF49" s="487"/>
      <c r="UPG49" s="487"/>
      <c r="UPH49" s="487"/>
      <c r="UPI49" s="487"/>
      <c r="UPJ49" s="487"/>
      <c r="UPK49" s="487"/>
      <c r="UPL49" s="487"/>
      <c r="UPM49" s="487"/>
      <c r="UPN49" s="487"/>
      <c r="UPO49" s="487"/>
      <c r="UPP49" s="487"/>
      <c r="UPQ49" s="487"/>
      <c r="UPR49" s="487"/>
      <c r="UPS49" s="487"/>
      <c r="UPT49" s="487"/>
      <c r="UPU49" s="487"/>
      <c r="UPV49" s="487"/>
      <c r="UPW49" s="487"/>
      <c r="UPX49" s="487"/>
      <c r="UPY49" s="487"/>
      <c r="UPZ49" s="487"/>
      <c r="UQA49" s="487"/>
      <c r="UQB49" s="487"/>
      <c r="UQC49" s="487"/>
      <c r="UQD49" s="487"/>
      <c r="UQE49" s="487"/>
      <c r="UQF49" s="487"/>
      <c r="UQG49" s="487"/>
      <c r="UQH49" s="487"/>
      <c r="UQI49" s="487"/>
      <c r="UQJ49" s="487"/>
      <c r="UQK49" s="487"/>
      <c r="UQL49" s="487"/>
      <c r="UQM49" s="487"/>
      <c r="UQN49" s="487"/>
      <c r="UQO49" s="487"/>
      <c r="UQP49" s="487"/>
      <c r="UQQ49" s="487"/>
      <c r="UQR49" s="487"/>
      <c r="UQS49" s="487"/>
      <c r="UQT49" s="487"/>
      <c r="UQU49" s="487"/>
      <c r="UQV49" s="487"/>
      <c r="UQW49" s="487"/>
      <c r="UQX49" s="487"/>
      <c r="UQY49" s="487"/>
      <c r="UQZ49" s="487"/>
      <c r="URA49" s="487"/>
      <c r="URB49" s="487"/>
      <c r="URC49" s="487"/>
      <c r="URD49" s="487"/>
      <c r="URE49" s="487"/>
      <c r="URF49" s="487"/>
      <c r="URG49" s="487"/>
      <c r="URH49" s="487"/>
      <c r="URI49" s="487"/>
      <c r="URJ49" s="487"/>
      <c r="URK49" s="487"/>
      <c r="URL49" s="487"/>
      <c r="URM49" s="487"/>
      <c r="URN49" s="487"/>
      <c r="URO49" s="487"/>
      <c r="URP49" s="487"/>
      <c r="URQ49" s="487"/>
      <c r="URR49" s="487"/>
      <c r="URS49" s="487"/>
      <c r="URT49" s="487"/>
      <c r="URU49" s="487"/>
      <c r="URV49" s="487"/>
      <c r="URW49" s="487"/>
      <c r="URX49" s="487"/>
      <c r="URY49" s="487"/>
      <c r="URZ49" s="487"/>
      <c r="USA49" s="487"/>
      <c r="USB49" s="487"/>
      <c r="USC49" s="487"/>
      <c r="USD49" s="487"/>
      <c r="USE49" s="487"/>
      <c r="USF49" s="487"/>
      <c r="USG49" s="487"/>
      <c r="USH49" s="487"/>
      <c r="USI49" s="487"/>
      <c r="USJ49" s="487"/>
      <c r="USK49" s="487"/>
      <c r="USL49" s="487"/>
      <c r="USM49" s="487"/>
      <c r="USN49" s="487"/>
      <c r="USO49" s="487"/>
      <c r="USP49" s="487"/>
      <c r="USQ49" s="487"/>
      <c r="USR49" s="487"/>
      <c r="USS49" s="487"/>
      <c r="UST49" s="487"/>
      <c r="USU49" s="487"/>
      <c r="USV49" s="487"/>
      <c r="USW49" s="487"/>
      <c r="USX49" s="487"/>
      <c r="USY49" s="487"/>
      <c r="USZ49" s="487"/>
      <c r="UTA49" s="487"/>
      <c r="UTB49" s="487"/>
      <c r="UTC49" s="487"/>
      <c r="UTD49" s="487"/>
      <c r="UTE49" s="487"/>
      <c r="UTF49" s="487"/>
      <c r="UTG49" s="487"/>
      <c r="UTH49" s="487"/>
      <c r="UTI49" s="487"/>
      <c r="UTJ49" s="487"/>
      <c r="UTK49" s="487"/>
      <c r="UTL49" s="487"/>
      <c r="UTM49" s="487"/>
      <c r="UTN49" s="487"/>
      <c r="UTO49" s="487"/>
      <c r="UTP49" s="487"/>
      <c r="UTQ49" s="487"/>
      <c r="UTR49" s="487"/>
      <c r="UTS49" s="487"/>
      <c r="UTT49" s="487"/>
      <c r="UTU49" s="487"/>
      <c r="UTV49" s="487"/>
      <c r="UTW49" s="487"/>
      <c r="UTX49" s="487"/>
      <c r="UTY49" s="487"/>
      <c r="UTZ49" s="487"/>
      <c r="UUA49" s="487"/>
      <c r="UUB49" s="487"/>
      <c r="UUC49" s="487"/>
      <c r="UUD49" s="487"/>
      <c r="UUE49" s="487"/>
      <c r="UUF49" s="487"/>
      <c r="UUG49" s="487"/>
      <c r="UUH49" s="487"/>
      <c r="UUI49" s="487"/>
      <c r="UUJ49" s="487"/>
      <c r="UUK49" s="487"/>
      <c r="UUL49" s="487"/>
      <c r="UUM49" s="487"/>
      <c r="UUN49" s="487"/>
      <c r="UUO49" s="487"/>
      <c r="UUP49" s="487"/>
      <c r="UUQ49" s="487"/>
      <c r="UUR49" s="487"/>
      <c r="UUS49" s="487"/>
      <c r="UUT49" s="487"/>
      <c r="UUU49" s="487"/>
      <c r="UUV49" s="487"/>
      <c r="UUW49" s="487"/>
      <c r="UUX49" s="487"/>
      <c r="UUY49" s="487"/>
      <c r="UUZ49" s="487"/>
      <c r="UVA49" s="487"/>
      <c r="UVB49" s="487"/>
      <c r="UVC49" s="487"/>
      <c r="UVD49" s="487"/>
      <c r="UVE49" s="487"/>
      <c r="UVF49" s="487"/>
      <c r="UVG49" s="487"/>
      <c r="UVH49" s="487"/>
      <c r="UVI49" s="487"/>
      <c r="UVJ49" s="487"/>
      <c r="UVK49" s="487"/>
      <c r="UVL49" s="487"/>
      <c r="UVM49" s="487"/>
      <c r="UVN49" s="487"/>
      <c r="UVO49" s="487"/>
      <c r="UVP49" s="487"/>
      <c r="UVQ49" s="487"/>
      <c r="UVR49" s="487"/>
      <c r="UVS49" s="487"/>
      <c r="UVT49" s="487"/>
      <c r="UVU49" s="487"/>
      <c r="UVV49" s="487"/>
      <c r="UVW49" s="487"/>
      <c r="UVX49" s="487"/>
      <c r="UVY49" s="487"/>
      <c r="UVZ49" s="487"/>
      <c r="UWA49" s="487"/>
      <c r="UWB49" s="487"/>
      <c r="UWC49" s="487"/>
      <c r="UWD49" s="487"/>
      <c r="UWE49" s="487"/>
      <c r="UWF49" s="487"/>
      <c r="UWG49" s="487"/>
      <c r="UWH49" s="487"/>
      <c r="UWI49" s="487"/>
      <c r="UWJ49" s="487"/>
      <c r="UWK49" s="487"/>
      <c r="UWL49" s="487"/>
      <c r="UWM49" s="487"/>
      <c r="UWN49" s="487"/>
      <c r="UWO49" s="487"/>
      <c r="UWP49" s="487"/>
      <c r="UWQ49" s="487"/>
      <c r="UWR49" s="487"/>
      <c r="UWS49" s="487"/>
      <c r="UWT49" s="487"/>
      <c r="UWU49" s="487"/>
      <c r="UWV49" s="487"/>
      <c r="UWW49" s="487"/>
      <c r="UWX49" s="487"/>
      <c r="UWY49" s="487"/>
      <c r="UWZ49" s="487"/>
      <c r="UXA49" s="487"/>
      <c r="UXB49" s="487"/>
      <c r="UXC49" s="487"/>
      <c r="UXD49" s="487"/>
      <c r="UXE49" s="487"/>
      <c r="UXF49" s="487"/>
      <c r="UXG49" s="487"/>
      <c r="UXH49" s="487"/>
      <c r="UXI49" s="487"/>
      <c r="UXJ49" s="487"/>
      <c r="UXK49" s="487"/>
      <c r="UXL49" s="487"/>
      <c r="UXM49" s="487"/>
      <c r="UXN49" s="487"/>
      <c r="UXO49" s="487"/>
      <c r="UXP49" s="487"/>
      <c r="UXQ49" s="487"/>
      <c r="UXR49" s="487"/>
      <c r="UXS49" s="487"/>
      <c r="UXT49" s="487"/>
      <c r="UXU49" s="487"/>
      <c r="UXV49" s="487"/>
      <c r="UXW49" s="487"/>
      <c r="UXX49" s="487"/>
      <c r="UXY49" s="487"/>
      <c r="UXZ49" s="487"/>
      <c r="UYA49" s="487"/>
      <c r="UYB49" s="487"/>
      <c r="UYC49" s="487"/>
      <c r="UYD49" s="487"/>
      <c r="UYE49" s="487"/>
      <c r="UYF49" s="487"/>
      <c r="UYG49" s="487"/>
      <c r="UYH49" s="487"/>
      <c r="UYI49" s="487"/>
      <c r="UYJ49" s="487"/>
      <c r="UYK49" s="487"/>
      <c r="UYL49" s="487"/>
      <c r="UYM49" s="487"/>
      <c r="UYN49" s="487"/>
      <c r="UYO49" s="487"/>
      <c r="UYP49" s="487"/>
      <c r="UYQ49" s="487"/>
      <c r="UYR49" s="487"/>
      <c r="UYS49" s="487"/>
      <c r="UYT49" s="487"/>
      <c r="UYU49" s="487"/>
      <c r="UYV49" s="487"/>
      <c r="UYW49" s="487"/>
      <c r="UYX49" s="487"/>
      <c r="UYY49" s="487"/>
      <c r="UYZ49" s="487"/>
      <c r="UZA49" s="487"/>
      <c r="UZB49" s="487"/>
      <c r="UZC49" s="487"/>
      <c r="UZD49" s="487"/>
      <c r="UZE49" s="487"/>
      <c r="UZF49" s="487"/>
      <c r="UZG49" s="487"/>
      <c r="UZH49" s="487"/>
      <c r="UZI49" s="487"/>
      <c r="UZJ49" s="487"/>
      <c r="UZK49" s="487"/>
      <c r="UZL49" s="487"/>
      <c r="UZM49" s="487"/>
      <c r="UZN49" s="487"/>
      <c r="UZO49" s="487"/>
      <c r="UZP49" s="487"/>
      <c r="UZQ49" s="487"/>
      <c r="UZR49" s="487"/>
      <c r="UZS49" s="487"/>
      <c r="UZT49" s="487"/>
      <c r="UZU49" s="487"/>
      <c r="UZV49" s="487"/>
      <c r="UZW49" s="487"/>
      <c r="UZX49" s="487"/>
      <c r="UZY49" s="487"/>
      <c r="UZZ49" s="487"/>
      <c r="VAA49" s="487"/>
      <c r="VAB49" s="487"/>
      <c r="VAC49" s="487"/>
      <c r="VAD49" s="487"/>
      <c r="VAE49" s="487"/>
      <c r="VAF49" s="487"/>
      <c r="VAG49" s="487"/>
      <c r="VAH49" s="487"/>
      <c r="VAI49" s="487"/>
      <c r="VAJ49" s="487"/>
      <c r="VAK49" s="487"/>
      <c r="VAL49" s="487"/>
      <c r="VAM49" s="487"/>
      <c r="VAN49" s="487"/>
      <c r="VAO49" s="487"/>
      <c r="VAP49" s="487"/>
      <c r="VAQ49" s="487"/>
      <c r="VAR49" s="487"/>
      <c r="VAS49" s="487"/>
      <c r="VAT49" s="487"/>
      <c r="VAU49" s="487"/>
      <c r="VAV49" s="487"/>
      <c r="VAW49" s="487"/>
      <c r="VAX49" s="487"/>
      <c r="VAY49" s="487"/>
      <c r="VAZ49" s="487"/>
      <c r="VBA49" s="487"/>
      <c r="VBB49" s="487"/>
      <c r="VBC49" s="487"/>
      <c r="VBD49" s="487"/>
      <c r="VBE49" s="487"/>
      <c r="VBF49" s="487"/>
      <c r="VBG49" s="487"/>
      <c r="VBH49" s="487"/>
      <c r="VBI49" s="487"/>
      <c r="VBJ49" s="487"/>
      <c r="VBK49" s="487"/>
      <c r="VBL49" s="487"/>
      <c r="VBM49" s="487"/>
      <c r="VBN49" s="487"/>
      <c r="VBO49" s="487"/>
      <c r="VBP49" s="487"/>
      <c r="VBQ49" s="487"/>
      <c r="VBR49" s="487"/>
      <c r="VBS49" s="487"/>
      <c r="VBT49" s="487"/>
      <c r="VBU49" s="487"/>
      <c r="VBV49" s="487"/>
      <c r="VBW49" s="487"/>
      <c r="VBX49" s="487"/>
      <c r="VBY49" s="487"/>
      <c r="VBZ49" s="487"/>
      <c r="VCA49" s="487"/>
      <c r="VCB49" s="487"/>
      <c r="VCC49" s="487"/>
      <c r="VCD49" s="487"/>
      <c r="VCE49" s="487"/>
      <c r="VCF49" s="487"/>
      <c r="VCG49" s="487"/>
      <c r="VCH49" s="487"/>
      <c r="VCI49" s="487"/>
      <c r="VCJ49" s="487"/>
      <c r="VCK49" s="487"/>
      <c r="VCL49" s="487"/>
      <c r="VCM49" s="487"/>
      <c r="VCN49" s="487"/>
      <c r="VCO49" s="487"/>
      <c r="VCP49" s="487"/>
      <c r="VCQ49" s="487"/>
      <c r="VCR49" s="487"/>
      <c r="VCS49" s="487"/>
      <c r="VCT49" s="487"/>
      <c r="VCU49" s="487"/>
      <c r="VCV49" s="487"/>
      <c r="VCW49" s="487"/>
      <c r="VCX49" s="487"/>
      <c r="VCY49" s="487"/>
      <c r="VCZ49" s="487"/>
      <c r="VDA49" s="487"/>
      <c r="VDB49" s="487"/>
      <c r="VDC49" s="487"/>
      <c r="VDD49" s="487"/>
      <c r="VDE49" s="487"/>
      <c r="VDF49" s="487"/>
      <c r="VDG49" s="487"/>
      <c r="VDH49" s="487"/>
      <c r="VDI49" s="487"/>
      <c r="VDJ49" s="487"/>
      <c r="VDK49" s="487"/>
      <c r="VDL49" s="487"/>
      <c r="VDM49" s="487"/>
      <c r="VDN49" s="487"/>
      <c r="VDO49" s="487"/>
      <c r="VDP49" s="487"/>
      <c r="VDQ49" s="487"/>
      <c r="VDR49" s="487"/>
      <c r="VDS49" s="487"/>
      <c r="VDT49" s="487"/>
      <c r="VDU49" s="487"/>
      <c r="VDV49" s="487"/>
      <c r="VDW49" s="487"/>
      <c r="VDX49" s="487"/>
      <c r="VDY49" s="487"/>
      <c r="VDZ49" s="487"/>
      <c r="VEA49" s="487"/>
      <c r="VEB49" s="487"/>
      <c r="VEC49" s="487"/>
      <c r="VED49" s="487"/>
      <c r="VEE49" s="487"/>
      <c r="VEF49" s="487"/>
      <c r="VEG49" s="487"/>
      <c r="VEH49" s="487"/>
      <c r="VEI49" s="487"/>
      <c r="VEJ49" s="487"/>
      <c r="VEK49" s="487"/>
      <c r="VEL49" s="487"/>
      <c r="VEM49" s="487"/>
      <c r="VEN49" s="487"/>
      <c r="VEO49" s="487"/>
      <c r="VEP49" s="487"/>
      <c r="VEQ49" s="487"/>
      <c r="VER49" s="487"/>
      <c r="VES49" s="487"/>
      <c r="VET49" s="487"/>
      <c r="VEU49" s="487"/>
      <c r="VEV49" s="487"/>
      <c r="VEW49" s="487"/>
      <c r="VEX49" s="487"/>
      <c r="VEY49" s="487"/>
      <c r="VEZ49" s="487"/>
      <c r="VFA49" s="487"/>
      <c r="VFB49" s="487"/>
      <c r="VFC49" s="487"/>
      <c r="VFD49" s="487"/>
      <c r="VFE49" s="487"/>
      <c r="VFF49" s="487"/>
      <c r="VFG49" s="487"/>
      <c r="VFH49" s="487"/>
      <c r="VFI49" s="487"/>
      <c r="VFJ49" s="487"/>
      <c r="VFK49" s="487"/>
      <c r="VFL49" s="487"/>
      <c r="VFM49" s="487"/>
      <c r="VFN49" s="487"/>
      <c r="VFO49" s="487"/>
      <c r="VFP49" s="487"/>
      <c r="VFQ49" s="487"/>
      <c r="VFR49" s="487"/>
      <c r="VFS49" s="487"/>
      <c r="VFT49" s="487"/>
      <c r="VFU49" s="487"/>
      <c r="VFV49" s="487"/>
      <c r="VFW49" s="487"/>
      <c r="VFX49" s="487"/>
      <c r="VFY49" s="487"/>
      <c r="VFZ49" s="487"/>
      <c r="VGA49" s="487"/>
      <c r="VGB49" s="487"/>
      <c r="VGC49" s="487"/>
      <c r="VGD49" s="487"/>
      <c r="VGE49" s="487"/>
      <c r="VGF49" s="487"/>
      <c r="VGG49" s="487"/>
      <c r="VGH49" s="487"/>
      <c r="VGI49" s="487"/>
      <c r="VGJ49" s="487"/>
      <c r="VGK49" s="487"/>
      <c r="VGL49" s="487"/>
      <c r="VGM49" s="487"/>
      <c r="VGN49" s="487"/>
      <c r="VGO49" s="487"/>
      <c r="VGP49" s="487"/>
      <c r="VGQ49" s="487"/>
      <c r="VGR49" s="487"/>
      <c r="VGS49" s="487"/>
      <c r="VGT49" s="487"/>
      <c r="VGU49" s="487"/>
      <c r="VGV49" s="487"/>
      <c r="VGW49" s="487"/>
      <c r="VGX49" s="487"/>
      <c r="VGY49" s="487"/>
      <c r="VGZ49" s="487"/>
      <c r="VHA49" s="487"/>
      <c r="VHB49" s="487"/>
      <c r="VHC49" s="487"/>
      <c r="VHD49" s="487"/>
      <c r="VHE49" s="487"/>
      <c r="VHF49" s="487"/>
      <c r="VHG49" s="487"/>
      <c r="VHH49" s="487"/>
      <c r="VHI49" s="487"/>
      <c r="VHJ49" s="487"/>
      <c r="VHK49" s="487"/>
      <c r="VHL49" s="487"/>
      <c r="VHM49" s="487"/>
      <c r="VHN49" s="487"/>
      <c r="VHO49" s="487"/>
      <c r="VHP49" s="487"/>
      <c r="VHQ49" s="487"/>
      <c r="VHR49" s="487"/>
      <c r="VHS49" s="487"/>
      <c r="VHT49" s="487"/>
      <c r="VHU49" s="487"/>
      <c r="VHV49" s="487"/>
      <c r="VHW49" s="487"/>
      <c r="VHX49" s="487"/>
      <c r="VHY49" s="487"/>
      <c r="VHZ49" s="487"/>
      <c r="VIA49" s="487"/>
      <c r="VIB49" s="487"/>
      <c r="VIC49" s="487"/>
      <c r="VID49" s="487"/>
      <c r="VIE49" s="487"/>
      <c r="VIF49" s="487"/>
      <c r="VIG49" s="487"/>
      <c r="VIH49" s="487"/>
      <c r="VII49" s="487"/>
      <c r="VIJ49" s="487"/>
      <c r="VIK49" s="487"/>
      <c r="VIL49" s="487"/>
      <c r="VIM49" s="487"/>
      <c r="VIN49" s="487"/>
      <c r="VIO49" s="487"/>
      <c r="VIP49" s="487"/>
      <c r="VIQ49" s="487"/>
      <c r="VIR49" s="487"/>
      <c r="VIS49" s="487"/>
      <c r="VIT49" s="487"/>
      <c r="VIU49" s="487"/>
      <c r="VIV49" s="487"/>
      <c r="VIW49" s="487"/>
      <c r="VIX49" s="487"/>
      <c r="VIY49" s="487"/>
      <c r="VIZ49" s="487"/>
      <c r="VJA49" s="487"/>
      <c r="VJB49" s="487"/>
      <c r="VJC49" s="487"/>
      <c r="VJD49" s="487"/>
      <c r="VJE49" s="487"/>
      <c r="VJF49" s="487"/>
      <c r="VJG49" s="487"/>
      <c r="VJH49" s="487"/>
      <c r="VJI49" s="487"/>
      <c r="VJJ49" s="487"/>
      <c r="VJK49" s="487"/>
      <c r="VJL49" s="487"/>
      <c r="VJM49" s="487"/>
      <c r="VJN49" s="487"/>
      <c r="VJO49" s="487"/>
      <c r="VJP49" s="487"/>
      <c r="VJQ49" s="487"/>
      <c r="VJR49" s="487"/>
      <c r="VJS49" s="487"/>
      <c r="VJT49" s="487"/>
      <c r="VJU49" s="487"/>
      <c r="VJV49" s="487"/>
      <c r="VJW49" s="487"/>
      <c r="VJX49" s="487"/>
      <c r="VJY49" s="487"/>
      <c r="VJZ49" s="487"/>
      <c r="VKA49" s="487"/>
      <c r="VKB49" s="487"/>
      <c r="VKC49" s="487"/>
      <c r="VKD49" s="487"/>
      <c r="VKE49" s="487"/>
      <c r="VKF49" s="487"/>
      <c r="VKG49" s="487"/>
      <c r="VKH49" s="487"/>
      <c r="VKI49" s="487"/>
      <c r="VKJ49" s="487"/>
      <c r="VKK49" s="487"/>
      <c r="VKL49" s="487"/>
      <c r="VKM49" s="487"/>
      <c r="VKN49" s="487"/>
      <c r="VKO49" s="487"/>
      <c r="VKP49" s="487"/>
      <c r="VKQ49" s="487"/>
      <c r="VKR49" s="487"/>
      <c r="VKS49" s="487"/>
      <c r="VKT49" s="487"/>
      <c r="VKU49" s="487"/>
      <c r="VKV49" s="487"/>
      <c r="VKW49" s="487"/>
      <c r="VKX49" s="487"/>
      <c r="VKY49" s="487"/>
      <c r="VKZ49" s="487"/>
      <c r="VLA49" s="487"/>
      <c r="VLB49" s="487"/>
      <c r="VLC49" s="487"/>
      <c r="VLD49" s="487"/>
      <c r="VLE49" s="487"/>
      <c r="VLF49" s="487"/>
      <c r="VLG49" s="487"/>
      <c r="VLH49" s="487"/>
      <c r="VLI49" s="487"/>
      <c r="VLJ49" s="487"/>
      <c r="VLK49" s="487"/>
      <c r="VLL49" s="487"/>
      <c r="VLM49" s="487"/>
      <c r="VLN49" s="487"/>
      <c r="VLO49" s="487"/>
      <c r="VLP49" s="487"/>
      <c r="VLQ49" s="487"/>
      <c r="VLR49" s="487"/>
      <c r="VLS49" s="487"/>
      <c r="VLT49" s="487"/>
      <c r="VLU49" s="487"/>
      <c r="VLV49" s="487"/>
      <c r="VLW49" s="487"/>
      <c r="VLX49" s="487"/>
      <c r="VLY49" s="487"/>
      <c r="VLZ49" s="487"/>
      <c r="VMA49" s="487"/>
      <c r="VMB49" s="487"/>
      <c r="VMC49" s="487"/>
      <c r="VMD49" s="487"/>
      <c r="VME49" s="487"/>
      <c r="VMF49" s="487"/>
      <c r="VMG49" s="487"/>
      <c r="VMH49" s="487"/>
      <c r="VMI49" s="487"/>
      <c r="VMJ49" s="487"/>
      <c r="VMK49" s="487"/>
      <c r="VML49" s="487"/>
      <c r="VMM49" s="487"/>
      <c r="VMN49" s="487"/>
      <c r="VMO49" s="487"/>
      <c r="VMP49" s="487"/>
      <c r="VMQ49" s="487"/>
      <c r="VMR49" s="487"/>
      <c r="VMS49" s="487"/>
      <c r="VMT49" s="487"/>
      <c r="VMU49" s="487"/>
      <c r="VMV49" s="487"/>
      <c r="VMW49" s="487"/>
      <c r="VMX49" s="487"/>
      <c r="VMY49" s="487"/>
      <c r="VMZ49" s="487"/>
      <c r="VNA49" s="487"/>
      <c r="VNB49" s="487"/>
      <c r="VNC49" s="487"/>
      <c r="VND49" s="487"/>
      <c r="VNE49" s="487"/>
      <c r="VNF49" s="487"/>
      <c r="VNG49" s="487"/>
      <c r="VNH49" s="487"/>
      <c r="VNI49" s="487"/>
      <c r="VNJ49" s="487"/>
      <c r="VNK49" s="487"/>
      <c r="VNL49" s="487"/>
      <c r="VNM49" s="487"/>
      <c r="VNN49" s="487"/>
      <c r="VNO49" s="487"/>
      <c r="VNP49" s="487"/>
      <c r="VNQ49" s="487"/>
      <c r="VNR49" s="487"/>
      <c r="VNS49" s="487"/>
      <c r="VNT49" s="487"/>
      <c r="VNU49" s="487"/>
      <c r="VNV49" s="487"/>
      <c r="VNW49" s="487"/>
      <c r="VNX49" s="487"/>
      <c r="VNY49" s="487"/>
      <c r="VNZ49" s="487"/>
      <c r="VOA49" s="487"/>
      <c r="VOB49" s="487"/>
      <c r="VOC49" s="487"/>
      <c r="VOD49" s="487"/>
      <c r="VOE49" s="487"/>
      <c r="VOF49" s="487"/>
      <c r="VOG49" s="487"/>
      <c r="VOH49" s="487"/>
      <c r="VOI49" s="487"/>
      <c r="VOJ49" s="487"/>
      <c r="VOK49" s="487"/>
      <c r="VOL49" s="487"/>
      <c r="VOM49" s="487"/>
      <c r="VON49" s="487"/>
      <c r="VOO49" s="487"/>
      <c r="VOP49" s="487"/>
      <c r="VOQ49" s="487"/>
      <c r="VOR49" s="487"/>
      <c r="VOS49" s="487"/>
      <c r="VOT49" s="487"/>
      <c r="VOU49" s="487"/>
      <c r="VOV49" s="487"/>
      <c r="VOW49" s="487"/>
      <c r="VOX49" s="487"/>
      <c r="VOY49" s="487"/>
      <c r="VOZ49" s="487"/>
      <c r="VPA49" s="487"/>
      <c r="VPB49" s="487"/>
      <c r="VPC49" s="487"/>
      <c r="VPD49" s="487"/>
      <c r="VPE49" s="487"/>
      <c r="VPF49" s="487"/>
      <c r="VPG49" s="487"/>
      <c r="VPH49" s="487"/>
      <c r="VPI49" s="487"/>
      <c r="VPJ49" s="487"/>
      <c r="VPK49" s="487"/>
      <c r="VPL49" s="487"/>
      <c r="VPM49" s="487"/>
      <c r="VPN49" s="487"/>
      <c r="VPO49" s="487"/>
      <c r="VPP49" s="487"/>
      <c r="VPQ49" s="487"/>
      <c r="VPR49" s="487"/>
      <c r="VPS49" s="487"/>
      <c r="VPT49" s="487"/>
      <c r="VPU49" s="487"/>
      <c r="VPV49" s="487"/>
      <c r="VPW49" s="487"/>
      <c r="VPX49" s="487"/>
      <c r="VPY49" s="487"/>
      <c r="VPZ49" s="487"/>
      <c r="VQA49" s="487"/>
      <c r="VQB49" s="487"/>
      <c r="VQC49" s="487"/>
      <c r="VQD49" s="487"/>
      <c r="VQE49" s="487"/>
      <c r="VQF49" s="487"/>
      <c r="VQG49" s="487"/>
      <c r="VQH49" s="487"/>
      <c r="VQI49" s="487"/>
      <c r="VQJ49" s="487"/>
      <c r="VQK49" s="487"/>
      <c r="VQL49" s="487"/>
      <c r="VQM49" s="487"/>
      <c r="VQN49" s="487"/>
      <c r="VQO49" s="487"/>
      <c r="VQP49" s="487"/>
      <c r="VQQ49" s="487"/>
      <c r="VQR49" s="487"/>
      <c r="VQS49" s="487"/>
      <c r="VQT49" s="487"/>
      <c r="VQU49" s="487"/>
      <c r="VQV49" s="487"/>
      <c r="VQW49" s="487"/>
      <c r="VQX49" s="487"/>
      <c r="VQY49" s="487"/>
      <c r="VQZ49" s="487"/>
      <c r="VRA49" s="487"/>
      <c r="VRB49" s="487"/>
      <c r="VRC49" s="487"/>
      <c r="VRD49" s="487"/>
      <c r="VRE49" s="487"/>
      <c r="VRF49" s="487"/>
      <c r="VRG49" s="487"/>
      <c r="VRH49" s="487"/>
      <c r="VRI49" s="487"/>
      <c r="VRJ49" s="487"/>
      <c r="VRK49" s="487"/>
      <c r="VRL49" s="487"/>
      <c r="VRM49" s="487"/>
      <c r="VRN49" s="487"/>
      <c r="VRO49" s="487"/>
      <c r="VRP49" s="487"/>
      <c r="VRQ49" s="487"/>
      <c r="VRR49" s="487"/>
      <c r="VRS49" s="487"/>
      <c r="VRT49" s="487"/>
      <c r="VRU49" s="487"/>
      <c r="VRV49" s="487"/>
      <c r="VRW49" s="487"/>
      <c r="VRX49" s="487"/>
      <c r="VRY49" s="487"/>
      <c r="VRZ49" s="487"/>
      <c r="VSA49" s="487"/>
      <c r="VSB49" s="487"/>
      <c r="VSC49" s="487"/>
      <c r="VSD49" s="487"/>
      <c r="VSE49" s="487"/>
      <c r="VSF49" s="487"/>
      <c r="VSG49" s="487"/>
      <c r="VSH49" s="487"/>
      <c r="VSI49" s="487"/>
      <c r="VSJ49" s="487"/>
      <c r="VSK49" s="487"/>
      <c r="VSL49" s="487"/>
      <c r="VSM49" s="487"/>
      <c r="VSN49" s="487"/>
      <c r="VSO49" s="487"/>
      <c r="VSP49" s="487"/>
      <c r="VSQ49" s="487"/>
      <c r="VSR49" s="487"/>
      <c r="VSS49" s="487"/>
      <c r="VST49" s="487"/>
      <c r="VSU49" s="487"/>
      <c r="VSV49" s="487"/>
      <c r="VSW49" s="487"/>
      <c r="VSX49" s="487"/>
      <c r="VSY49" s="487"/>
      <c r="VSZ49" s="487"/>
      <c r="VTA49" s="487"/>
      <c r="VTB49" s="487"/>
      <c r="VTC49" s="487"/>
      <c r="VTD49" s="487"/>
      <c r="VTE49" s="487"/>
      <c r="VTF49" s="487"/>
      <c r="VTG49" s="487"/>
      <c r="VTH49" s="487"/>
      <c r="VTI49" s="487"/>
      <c r="VTJ49" s="487"/>
      <c r="VTK49" s="487"/>
      <c r="VTL49" s="487"/>
      <c r="VTM49" s="487"/>
      <c r="VTN49" s="487"/>
      <c r="VTO49" s="487"/>
      <c r="VTP49" s="487"/>
      <c r="VTQ49" s="487"/>
      <c r="VTR49" s="487"/>
      <c r="VTS49" s="487"/>
      <c r="VTT49" s="487"/>
      <c r="VTU49" s="487"/>
      <c r="VTV49" s="487"/>
      <c r="VTW49" s="487"/>
      <c r="VTX49" s="487"/>
      <c r="VTY49" s="487"/>
      <c r="VTZ49" s="487"/>
      <c r="VUA49" s="487"/>
      <c r="VUB49" s="487"/>
      <c r="VUC49" s="487"/>
      <c r="VUD49" s="487"/>
      <c r="VUE49" s="487"/>
      <c r="VUF49" s="487"/>
      <c r="VUG49" s="487"/>
      <c r="VUH49" s="487"/>
      <c r="VUI49" s="487"/>
      <c r="VUJ49" s="487"/>
      <c r="VUK49" s="487"/>
      <c r="VUL49" s="487"/>
      <c r="VUM49" s="487"/>
      <c r="VUN49" s="487"/>
      <c r="VUO49" s="487"/>
      <c r="VUP49" s="487"/>
      <c r="VUQ49" s="487"/>
      <c r="VUR49" s="487"/>
      <c r="VUS49" s="487"/>
      <c r="VUT49" s="487"/>
      <c r="VUU49" s="487"/>
      <c r="VUV49" s="487"/>
      <c r="VUW49" s="487"/>
      <c r="VUX49" s="487"/>
      <c r="VUY49" s="487"/>
      <c r="VUZ49" s="487"/>
      <c r="VVA49" s="487"/>
      <c r="VVB49" s="487"/>
      <c r="VVC49" s="487"/>
      <c r="VVD49" s="487"/>
      <c r="VVE49" s="487"/>
      <c r="VVF49" s="487"/>
      <c r="VVG49" s="487"/>
      <c r="VVH49" s="487"/>
      <c r="VVI49" s="487"/>
      <c r="VVJ49" s="487"/>
      <c r="VVK49" s="487"/>
      <c r="VVL49" s="487"/>
      <c r="VVM49" s="487"/>
      <c r="VVN49" s="487"/>
      <c r="VVO49" s="487"/>
      <c r="VVP49" s="487"/>
      <c r="VVQ49" s="487"/>
      <c r="VVR49" s="487"/>
      <c r="VVS49" s="487"/>
      <c r="VVT49" s="487"/>
      <c r="VVU49" s="487"/>
      <c r="VVV49" s="487"/>
      <c r="VVW49" s="487"/>
      <c r="VVX49" s="487"/>
      <c r="VVY49" s="487"/>
      <c r="VVZ49" s="487"/>
      <c r="VWA49" s="487"/>
      <c r="VWB49" s="487"/>
      <c r="VWC49" s="487"/>
      <c r="VWD49" s="487"/>
      <c r="VWE49" s="487"/>
      <c r="VWF49" s="487"/>
      <c r="VWG49" s="487"/>
      <c r="VWH49" s="487"/>
      <c r="VWI49" s="487"/>
      <c r="VWJ49" s="487"/>
      <c r="VWK49" s="487"/>
      <c r="VWL49" s="487"/>
      <c r="VWM49" s="487"/>
      <c r="VWN49" s="487"/>
      <c r="VWO49" s="487"/>
      <c r="VWP49" s="487"/>
      <c r="VWQ49" s="487"/>
      <c r="VWR49" s="487"/>
      <c r="VWS49" s="487"/>
      <c r="VWT49" s="487"/>
      <c r="VWU49" s="487"/>
      <c r="VWV49" s="487"/>
      <c r="VWW49" s="487"/>
      <c r="VWX49" s="487"/>
      <c r="VWY49" s="487"/>
      <c r="VWZ49" s="487"/>
      <c r="VXA49" s="487"/>
      <c r="VXB49" s="487"/>
      <c r="VXC49" s="487"/>
      <c r="VXD49" s="487"/>
      <c r="VXE49" s="487"/>
      <c r="VXF49" s="487"/>
      <c r="VXG49" s="487"/>
      <c r="VXH49" s="487"/>
      <c r="VXI49" s="487"/>
      <c r="VXJ49" s="487"/>
      <c r="VXK49" s="487"/>
      <c r="VXL49" s="487"/>
      <c r="VXM49" s="487"/>
      <c r="VXN49" s="487"/>
      <c r="VXO49" s="487"/>
      <c r="VXP49" s="487"/>
      <c r="VXQ49" s="487"/>
      <c r="VXR49" s="487"/>
      <c r="VXS49" s="487"/>
      <c r="VXT49" s="487"/>
      <c r="VXU49" s="487"/>
      <c r="VXV49" s="487"/>
      <c r="VXW49" s="487"/>
      <c r="VXX49" s="487"/>
      <c r="VXY49" s="487"/>
      <c r="VXZ49" s="487"/>
      <c r="VYA49" s="487"/>
      <c r="VYB49" s="487"/>
      <c r="VYC49" s="487"/>
      <c r="VYD49" s="487"/>
      <c r="VYE49" s="487"/>
      <c r="VYF49" s="487"/>
      <c r="VYG49" s="487"/>
      <c r="VYH49" s="487"/>
      <c r="VYI49" s="487"/>
      <c r="VYJ49" s="487"/>
      <c r="VYK49" s="487"/>
      <c r="VYL49" s="487"/>
      <c r="VYM49" s="487"/>
      <c r="VYN49" s="487"/>
      <c r="VYO49" s="487"/>
      <c r="VYP49" s="487"/>
      <c r="VYQ49" s="487"/>
      <c r="VYR49" s="487"/>
      <c r="VYS49" s="487"/>
      <c r="VYT49" s="487"/>
      <c r="VYU49" s="487"/>
      <c r="VYV49" s="487"/>
      <c r="VYW49" s="487"/>
      <c r="VYX49" s="487"/>
      <c r="VYY49" s="487"/>
      <c r="VYZ49" s="487"/>
      <c r="VZA49" s="487"/>
      <c r="VZB49" s="487"/>
      <c r="VZC49" s="487"/>
      <c r="VZD49" s="487"/>
      <c r="VZE49" s="487"/>
      <c r="VZF49" s="487"/>
      <c r="VZG49" s="487"/>
      <c r="VZH49" s="487"/>
      <c r="VZI49" s="487"/>
      <c r="VZJ49" s="487"/>
      <c r="VZK49" s="487"/>
      <c r="VZL49" s="487"/>
      <c r="VZM49" s="487"/>
      <c r="VZN49" s="487"/>
      <c r="VZO49" s="487"/>
      <c r="VZP49" s="487"/>
      <c r="VZQ49" s="487"/>
      <c r="VZR49" s="487"/>
      <c r="VZS49" s="487"/>
      <c r="VZT49" s="487"/>
      <c r="VZU49" s="487"/>
      <c r="VZV49" s="487"/>
      <c r="VZW49" s="487"/>
      <c r="VZX49" s="487"/>
      <c r="VZY49" s="487"/>
      <c r="VZZ49" s="487"/>
      <c r="WAA49" s="487"/>
      <c r="WAB49" s="487"/>
      <c r="WAC49" s="487"/>
      <c r="WAD49" s="487"/>
      <c r="WAE49" s="487"/>
      <c r="WAF49" s="487"/>
      <c r="WAG49" s="487"/>
      <c r="WAH49" s="487"/>
      <c r="WAI49" s="487"/>
      <c r="WAJ49" s="487"/>
      <c r="WAK49" s="487"/>
      <c r="WAL49" s="487"/>
      <c r="WAM49" s="487"/>
      <c r="WAN49" s="487"/>
      <c r="WAO49" s="487"/>
      <c r="WAP49" s="487"/>
      <c r="WAQ49" s="487"/>
      <c r="WAR49" s="487"/>
      <c r="WAS49" s="487"/>
      <c r="WAT49" s="487"/>
      <c r="WAU49" s="487"/>
      <c r="WAV49" s="487"/>
      <c r="WAW49" s="487"/>
      <c r="WAX49" s="487"/>
      <c r="WAY49" s="487"/>
      <c r="WAZ49" s="487"/>
      <c r="WBA49" s="487"/>
      <c r="WBB49" s="487"/>
      <c r="WBC49" s="487"/>
      <c r="WBD49" s="487"/>
      <c r="WBE49" s="487"/>
      <c r="WBF49" s="487"/>
      <c r="WBG49" s="487"/>
      <c r="WBH49" s="487"/>
      <c r="WBI49" s="487"/>
      <c r="WBJ49" s="487"/>
      <c r="WBK49" s="487"/>
      <c r="WBL49" s="487"/>
      <c r="WBM49" s="487"/>
      <c r="WBN49" s="487"/>
      <c r="WBO49" s="487"/>
      <c r="WBP49" s="487"/>
      <c r="WBQ49" s="487"/>
      <c r="WBR49" s="487"/>
      <c r="WBS49" s="487"/>
      <c r="WBT49" s="487"/>
      <c r="WBU49" s="487"/>
      <c r="WBV49" s="487"/>
      <c r="WBW49" s="487"/>
      <c r="WBX49" s="487"/>
      <c r="WBY49" s="487"/>
      <c r="WBZ49" s="487"/>
      <c r="WCA49" s="487"/>
      <c r="WCB49" s="487"/>
      <c r="WCC49" s="487"/>
      <c r="WCD49" s="487"/>
      <c r="WCE49" s="487"/>
      <c r="WCF49" s="487"/>
      <c r="WCG49" s="487"/>
      <c r="WCH49" s="487"/>
      <c r="WCI49" s="487"/>
      <c r="WCJ49" s="487"/>
      <c r="WCK49" s="487"/>
      <c r="WCL49" s="487"/>
      <c r="WCM49" s="487"/>
      <c r="WCN49" s="487"/>
      <c r="WCO49" s="487"/>
      <c r="WCP49" s="487"/>
      <c r="WCQ49" s="487"/>
      <c r="WCR49" s="487"/>
      <c r="WCS49" s="487"/>
      <c r="WCT49" s="487"/>
      <c r="WCU49" s="487"/>
      <c r="WCV49" s="487"/>
      <c r="WCW49" s="487"/>
      <c r="WCX49" s="487"/>
      <c r="WCY49" s="487"/>
      <c r="WCZ49" s="487"/>
      <c r="WDA49" s="487"/>
      <c r="WDB49" s="487"/>
      <c r="WDC49" s="487"/>
      <c r="WDD49" s="487"/>
      <c r="WDE49" s="487"/>
      <c r="WDF49" s="487"/>
      <c r="WDG49" s="487"/>
      <c r="WDH49" s="487"/>
      <c r="WDI49" s="487"/>
      <c r="WDJ49" s="487"/>
      <c r="WDK49" s="487"/>
      <c r="WDL49" s="487"/>
      <c r="WDM49" s="487"/>
      <c r="WDN49" s="487"/>
      <c r="WDO49" s="487"/>
      <c r="WDP49" s="487"/>
      <c r="WDQ49" s="487"/>
      <c r="WDR49" s="487"/>
      <c r="WDS49" s="487"/>
      <c r="WDT49" s="487"/>
      <c r="WDU49" s="487"/>
      <c r="WDV49" s="487"/>
      <c r="WDW49" s="487"/>
      <c r="WDX49" s="487"/>
      <c r="WDY49" s="487"/>
      <c r="WDZ49" s="487"/>
      <c r="WEA49" s="487"/>
      <c r="WEB49" s="487"/>
      <c r="WEC49" s="487"/>
      <c r="WED49" s="487"/>
      <c r="WEE49" s="487"/>
      <c r="WEF49" s="487"/>
      <c r="WEG49" s="487"/>
      <c r="WEH49" s="487"/>
      <c r="WEI49" s="487"/>
      <c r="WEJ49" s="487"/>
      <c r="WEK49" s="487"/>
      <c r="WEL49" s="487"/>
      <c r="WEM49" s="487"/>
      <c r="WEN49" s="487"/>
      <c r="WEO49" s="487"/>
      <c r="WEP49" s="487"/>
      <c r="WEQ49" s="487"/>
      <c r="WER49" s="487"/>
      <c r="WES49" s="487"/>
      <c r="WET49" s="487"/>
      <c r="WEU49" s="487"/>
      <c r="WEV49" s="487"/>
      <c r="WEW49" s="487"/>
      <c r="WEX49" s="487"/>
      <c r="WEY49" s="487"/>
      <c r="WEZ49" s="487"/>
      <c r="WFA49" s="487"/>
      <c r="WFB49" s="487"/>
      <c r="WFC49" s="487"/>
      <c r="WFD49" s="487"/>
      <c r="WFE49" s="487"/>
      <c r="WFF49" s="487"/>
      <c r="WFG49" s="487"/>
      <c r="WFH49" s="487"/>
      <c r="WFI49" s="487"/>
      <c r="WFJ49" s="487"/>
      <c r="WFK49" s="487"/>
      <c r="WFL49" s="487"/>
      <c r="WFM49" s="487"/>
      <c r="WFN49" s="487"/>
      <c r="WFO49" s="487"/>
      <c r="WFP49" s="487"/>
      <c r="WFQ49" s="487"/>
      <c r="WFR49" s="487"/>
      <c r="WFS49" s="487"/>
      <c r="WFT49" s="487"/>
      <c r="WFU49" s="487"/>
      <c r="WFV49" s="487"/>
      <c r="WFW49" s="487"/>
      <c r="WFX49" s="487"/>
      <c r="WFY49" s="487"/>
      <c r="WFZ49" s="487"/>
      <c r="WGA49" s="487"/>
      <c r="WGB49" s="487"/>
      <c r="WGC49" s="487"/>
      <c r="WGD49" s="487"/>
      <c r="WGE49" s="487"/>
      <c r="WGF49" s="487"/>
      <c r="WGG49" s="487"/>
      <c r="WGH49" s="487"/>
      <c r="WGI49" s="487"/>
      <c r="WGJ49" s="487"/>
      <c r="WGK49" s="487"/>
      <c r="WGL49" s="487"/>
      <c r="WGM49" s="487"/>
      <c r="WGN49" s="487"/>
      <c r="WGO49" s="487"/>
      <c r="WGP49" s="487"/>
      <c r="WGQ49" s="487"/>
      <c r="WGR49" s="487"/>
      <c r="WGS49" s="487"/>
      <c r="WGT49" s="487"/>
      <c r="WGU49" s="487"/>
      <c r="WGV49" s="487"/>
      <c r="WGW49" s="487"/>
      <c r="WGX49" s="487"/>
      <c r="WGY49" s="487"/>
      <c r="WGZ49" s="487"/>
      <c r="WHA49" s="487"/>
      <c r="WHB49" s="487"/>
      <c r="WHC49" s="487"/>
      <c r="WHD49" s="487"/>
      <c r="WHE49" s="487"/>
      <c r="WHF49" s="487"/>
      <c r="WHG49" s="487"/>
      <c r="WHH49" s="487"/>
      <c r="WHI49" s="487"/>
      <c r="WHJ49" s="487"/>
      <c r="WHK49" s="487"/>
      <c r="WHL49" s="487"/>
      <c r="WHM49" s="487"/>
      <c r="WHN49" s="487"/>
      <c r="WHO49" s="487"/>
      <c r="WHP49" s="487"/>
      <c r="WHQ49" s="487"/>
      <c r="WHR49" s="487"/>
      <c r="WHS49" s="487"/>
      <c r="WHT49" s="487"/>
      <c r="WHU49" s="487"/>
      <c r="WHV49" s="487"/>
      <c r="WHW49" s="487"/>
      <c r="WHX49" s="487"/>
      <c r="WHY49" s="487"/>
      <c r="WHZ49" s="487"/>
      <c r="WIA49" s="487"/>
      <c r="WIB49" s="487"/>
      <c r="WIC49" s="487"/>
      <c r="WID49" s="487"/>
      <c r="WIE49" s="487"/>
      <c r="WIF49" s="487"/>
      <c r="WIG49" s="487"/>
      <c r="WIH49" s="487"/>
      <c r="WII49" s="487"/>
      <c r="WIJ49" s="487"/>
      <c r="WIK49" s="487"/>
      <c r="WIL49" s="487"/>
      <c r="WIM49" s="487"/>
      <c r="WIN49" s="487"/>
      <c r="WIO49" s="487"/>
      <c r="WIP49" s="487"/>
      <c r="WIQ49" s="487"/>
      <c r="WIR49" s="487"/>
      <c r="WIS49" s="487"/>
      <c r="WIT49" s="487"/>
      <c r="WIU49" s="487"/>
      <c r="WIV49" s="487"/>
      <c r="WIW49" s="487"/>
      <c r="WIX49" s="487"/>
      <c r="WIY49" s="487"/>
      <c r="WIZ49" s="487"/>
      <c r="WJA49" s="487"/>
      <c r="WJB49" s="487"/>
      <c r="WJC49" s="487"/>
      <c r="WJD49" s="487"/>
      <c r="WJE49" s="487"/>
      <c r="WJF49" s="487"/>
      <c r="WJG49" s="487"/>
      <c r="WJH49" s="487"/>
      <c r="WJI49" s="487"/>
      <c r="WJJ49" s="487"/>
      <c r="WJK49" s="487"/>
      <c r="WJL49" s="487"/>
      <c r="WJM49" s="487"/>
      <c r="WJN49" s="487"/>
      <c r="WJO49" s="487"/>
      <c r="WJP49" s="487"/>
      <c r="WJQ49" s="487"/>
      <c r="WJR49" s="487"/>
      <c r="WJS49" s="487"/>
      <c r="WJT49" s="487"/>
      <c r="WJU49" s="487"/>
      <c r="WJV49" s="487"/>
      <c r="WJW49" s="487"/>
      <c r="WJX49" s="487"/>
      <c r="WJY49" s="487"/>
      <c r="WJZ49" s="487"/>
      <c r="WKA49" s="487"/>
      <c r="WKB49" s="487"/>
      <c r="WKC49" s="487"/>
      <c r="WKD49" s="487"/>
      <c r="WKE49" s="487"/>
      <c r="WKF49" s="487"/>
      <c r="WKG49" s="487"/>
      <c r="WKH49" s="487"/>
      <c r="WKI49" s="487"/>
      <c r="WKJ49" s="487"/>
      <c r="WKK49" s="487"/>
      <c r="WKL49" s="487"/>
      <c r="WKM49" s="487"/>
      <c r="WKN49" s="487"/>
      <c r="WKO49" s="487"/>
      <c r="WKP49" s="487"/>
      <c r="WKQ49" s="487"/>
      <c r="WKR49" s="487"/>
      <c r="WKS49" s="487"/>
      <c r="WKT49" s="487"/>
      <c r="WKU49" s="487"/>
      <c r="WKV49" s="487"/>
      <c r="WKW49" s="487"/>
      <c r="WKX49" s="487"/>
      <c r="WKY49" s="487"/>
      <c r="WKZ49" s="487"/>
      <c r="WLA49" s="487"/>
      <c r="WLB49" s="487"/>
      <c r="WLC49" s="487"/>
      <c r="WLD49" s="487"/>
      <c r="WLE49" s="487"/>
      <c r="WLF49" s="487"/>
      <c r="WLG49" s="487"/>
      <c r="WLH49" s="487"/>
      <c r="WLI49" s="487"/>
      <c r="WLJ49" s="487"/>
      <c r="WLK49" s="487"/>
      <c r="WLL49" s="487"/>
      <c r="WLM49" s="487"/>
      <c r="WLN49" s="487"/>
      <c r="WLO49" s="487"/>
      <c r="WLP49" s="487"/>
      <c r="WLQ49" s="487"/>
      <c r="WLR49" s="487"/>
      <c r="WLS49" s="487"/>
      <c r="WLT49" s="487"/>
      <c r="WLU49" s="487"/>
      <c r="WLV49" s="487"/>
      <c r="WLW49" s="487"/>
      <c r="WLX49" s="487"/>
      <c r="WLY49" s="487"/>
      <c r="WLZ49" s="487"/>
      <c r="WMA49" s="487"/>
      <c r="WMB49" s="487"/>
      <c r="WMC49" s="487"/>
      <c r="WMD49" s="487"/>
      <c r="WME49" s="487"/>
      <c r="WMF49" s="487"/>
      <c r="WMG49" s="487"/>
      <c r="WMH49" s="487"/>
      <c r="WMI49" s="487"/>
      <c r="WMJ49" s="487"/>
      <c r="WMK49" s="487"/>
      <c r="WML49" s="487"/>
      <c r="WMM49" s="487"/>
      <c r="WMN49" s="487"/>
      <c r="WMO49" s="487"/>
      <c r="WMP49" s="487"/>
      <c r="WMQ49" s="487"/>
      <c r="WMR49" s="487"/>
      <c r="WMS49" s="487"/>
      <c r="WMT49" s="487"/>
      <c r="WMU49" s="487"/>
      <c r="WMV49" s="487"/>
      <c r="WMW49" s="487"/>
      <c r="WMX49" s="487"/>
      <c r="WMY49" s="487"/>
      <c r="WMZ49" s="487"/>
      <c r="WNA49" s="487"/>
      <c r="WNB49" s="487"/>
      <c r="WNC49" s="487"/>
      <c r="WND49" s="487"/>
      <c r="WNE49" s="487"/>
      <c r="WNF49" s="487"/>
      <c r="WNG49" s="487"/>
      <c r="WNH49" s="487"/>
      <c r="WNI49" s="487"/>
      <c r="WNJ49" s="487"/>
      <c r="WNK49" s="487"/>
      <c r="WNL49" s="487"/>
      <c r="WNM49" s="487"/>
      <c r="WNN49" s="487"/>
      <c r="WNO49" s="487"/>
      <c r="WNP49" s="487"/>
      <c r="WNQ49" s="487"/>
      <c r="WNR49" s="487"/>
      <c r="WNS49" s="487"/>
      <c r="WNT49" s="487"/>
      <c r="WNU49" s="487"/>
      <c r="WNV49" s="487"/>
      <c r="WNW49" s="487"/>
      <c r="WNX49" s="487"/>
      <c r="WNY49" s="487"/>
      <c r="WNZ49" s="487"/>
      <c r="WOA49" s="487"/>
      <c r="WOB49" s="487"/>
      <c r="WOC49" s="487"/>
      <c r="WOD49" s="487"/>
      <c r="WOE49" s="487"/>
      <c r="WOF49" s="487"/>
      <c r="WOG49" s="487"/>
      <c r="WOH49" s="487"/>
      <c r="WOI49" s="487"/>
      <c r="WOJ49" s="487"/>
      <c r="WOK49" s="487"/>
      <c r="WOL49" s="487"/>
      <c r="WOM49" s="487"/>
      <c r="WON49" s="487"/>
      <c r="WOO49" s="487"/>
      <c r="WOP49" s="487"/>
      <c r="WOQ49" s="487"/>
      <c r="WOR49" s="487"/>
      <c r="WOS49" s="487"/>
      <c r="WOT49" s="487"/>
      <c r="WOU49" s="487"/>
      <c r="WOV49" s="487"/>
      <c r="WOW49" s="487"/>
      <c r="WOX49" s="487"/>
      <c r="WOY49" s="487"/>
      <c r="WOZ49" s="487"/>
      <c r="WPA49" s="487"/>
      <c r="WPB49" s="487"/>
      <c r="WPC49" s="487"/>
      <c r="WPD49" s="487"/>
      <c r="WPE49" s="487"/>
      <c r="WPF49" s="487"/>
      <c r="WPG49" s="487"/>
      <c r="WPH49" s="487"/>
      <c r="WPI49" s="487"/>
      <c r="WPJ49" s="487"/>
      <c r="WPK49" s="487"/>
      <c r="WPL49" s="487"/>
      <c r="WPM49" s="487"/>
      <c r="WPN49" s="487"/>
      <c r="WPO49" s="487"/>
      <c r="WPP49" s="487"/>
      <c r="WPQ49" s="487"/>
      <c r="WPR49" s="487"/>
      <c r="WPS49" s="487"/>
      <c r="WPT49" s="487"/>
      <c r="WPU49" s="487"/>
      <c r="WPV49" s="487"/>
      <c r="WPW49" s="487"/>
      <c r="WPX49" s="487"/>
      <c r="WPY49" s="487"/>
      <c r="WPZ49" s="487"/>
      <c r="WQA49" s="487"/>
      <c r="WQB49" s="487"/>
      <c r="WQC49" s="487"/>
      <c r="WQD49" s="487"/>
      <c r="WQE49" s="487"/>
      <c r="WQF49" s="487"/>
      <c r="WQG49" s="487"/>
      <c r="WQH49" s="487"/>
      <c r="WQI49" s="487"/>
      <c r="WQJ49" s="487"/>
      <c r="WQK49" s="487"/>
      <c r="WQL49" s="487"/>
      <c r="WQM49" s="487"/>
      <c r="WQN49" s="487"/>
      <c r="WQO49" s="487"/>
      <c r="WQP49" s="487"/>
      <c r="WQQ49" s="487"/>
      <c r="WQR49" s="487"/>
      <c r="WQS49" s="487"/>
      <c r="WQT49" s="487"/>
      <c r="WQU49" s="487"/>
      <c r="WQV49" s="487"/>
      <c r="WQW49" s="487"/>
      <c r="WQX49" s="487"/>
      <c r="WQY49" s="487"/>
      <c r="WQZ49" s="487"/>
      <c r="WRA49" s="487"/>
      <c r="WRB49" s="487"/>
      <c r="WRC49" s="487"/>
      <c r="WRD49" s="487"/>
      <c r="WRE49" s="487"/>
      <c r="WRF49" s="487"/>
      <c r="WRG49" s="487"/>
      <c r="WRH49" s="487"/>
      <c r="WRI49" s="487"/>
      <c r="WRJ49" s="487"/>
      <c r="WRK49" s="487"/>
      <c r="WRL49" s="487"/>
      <c r="WRM49" s="487"/>
      <c r="WRN49" s="487"/>
      <c r="WRO49" s="487"/>
      <c r="WRP49" s="487"/>
      <c r="WRQ49" s="487"/>
      <c r="WRR49" s="487"/>
      <c r="WRS49" s="487"/>
      <c r="WRT49" s="487"/>
      <c r="WRU49" s="487"/>
      <c r="WRV49" s="487"/>
      <c r="WRW49" s="487"/>
      <c r="WRX49" s="487"/>
      <c r="WRY49" s="487"/>
      <c r="WRZ49" s="487"/>
      <c r="WSA49" s="487"/>
      <c r="WSB49" s="487"/>
      <c r="WSC49" s="487"/>
      <c r="WSD49" s="487"/>
      <c r="WSE49" s="487"/>
      <c r="WSF49" s="487"/>
      <c r="WSG49" s="487"/>
      <c r="WSH49" s="487"/>
      <c r="WSI49" s="487"/>
      <c r="WSJ49" s="487"/>
      <c r="WSK49" s="487"/>
      <c r="WSL49" s="487"/>
      <c r="WSM49" s="487"/>
      <c r="WSN49" s="487"/>
      <c r="WSO49" s="487"/>
      <c r="WSP49" s="487"/>
      <c r="WSQ49" s="487"/>
      <c r="WSR49" s="487"/>
      <c r="WSS49" s="487"/>
      <c r="WST49" s="487"/>
      <c r="WSU49" s="487"/>
      <c r="WSV49" s="487"/>
      <c r="WSW49" s="487"/>
      <c r="WSX49" s="487"/>
      <c r="WSY49" s="487"/>
      <c r="WSZ49" s="487"/>
      <c r="WTA49" s="487"/>
      <c r="WTB49" s="487"/>
      <c r="WTC49" s="487"/>
      <c r="WTD49" s="487"/>
      <c r="WTE49" s="487"/>
      <c r="WTF49" s="487"/>
      <c r="WTG49" s="487"/>
      <c r="WTH49" s="487"/>
      <c r="WTI49" s="487"/>
      <c r="WTJ49" s="487"/>
      <c r="WTK49" s="487"/>
      <c r="WTL49" s="487"/>
      <c r="WTM49" s="487"/>
      <c r="WTN49" s="487"/>
      <c r="WTO49" s="487"/>
      <c r="WTP49" s="487"/>
      <c r="WTQ49" s="487"/>
      <c r="WTR49" s="487"/>
      <c r="WTS49" s="487"/>
      <c r="WTT49" s="487"/>
      <c r="WTU49" s="487"/>
      <c r="WTV49" s="487"/>
      <c r="WTW49" s="487"/>
      <c r="WTX49" s="487"/>
      <c r="WTY49" s="487"/>
      <c r="WTZ49" s="487"/>
      <c r="WUA49" s="487"/>
      <c r="WUB49" s="487"/>
      <c r="WUC49" s="487"/>
      <c r="WUD49" s="487"/>
      <c r="WUE49" s="487"/>
      <c r="WUF49" s="487"/>
      <c r="WUG49" s="487"/>
      <c r="WUH49" s="487"/>
      <c r="WUI49" s="487"/>
      <c r="WUJ49" s="487"/>
      <c r="WUK49" s="487"/>
      <c r="WUL49" s="487"/>
      <c r="WUM49" s="487"/>
      <c r="WUN49" s="487"/>
      <c r="WUO49" s="487"/>
      <c r="WUP49" s="487"/>
      <c r="WUQ49" s="487"/>
      <c r="WUR49" s="487"/>
      <c r="WUS49" s="487"/>
      <c r="WUT49" s="487"/>
      <c r="WUU49" s="487"/>
      <c r="WUV49" s="487"/>
      <c r="WUW49" s="487"/>
      <c r="WUX49" s="487"/>
      <c r="WUY49" s="487"/>
      <c r="WUZ49" s="487"/>
      <c r="WVA49" s="487"/>
      <c r="WVB49" s="487"/>
      <c r="WVC49" s="487"/>
      <c r="WVD49" s="487"/>
      <c r="WVE49" s="487"/>
      <c r="WVF49" s="487"/>
      <c r="WVG49" s="487"/>
      <c r="WVH49" s="487"/>
      <c r="WVI49" s="487"/>
      <c r="WVJ49" s="487"/>
      <c r="WVK49" s="487"/>
      <c r="WVL49" s="487"/>
      <c r="WVM49" s="487"/>
      <c r="WVN49" s="487"/>
      <c r="WVO49" s="487"/>
      <c r="WVP49" s="487"/>
      <c r="WVQ49" s="487"/>
      <c r="WVR49" s="487"/>
      <c r="WVS49" s="487"/>
      <c r="WVT49" s="487"/>
      <c r="WVU49" s="487"/>
      <c r="WVV49" s="487"/>
      <c r="WVW49" s="487"/>
      <c r="WVX49" s="487"/>
      <c r="WVY49" s="487"/>
      <c r="WVZ49" s="487"/>
      <c r="WWA49" s="487"/>
      <c r="WWB49" s="487"/>
      <c r="WWC49" s="487"/>
      <c r="WWD49" s="487"/>
      <c r="WWE49" s="487"/>
      <c r="WWF49" s="487"/>
      <c r="WWG49" s="487"/>
      <c r="WWH49" s="487"/>
      <c r="WWI49" s="487"/>
      <c r="WWJ49" s="487"/>
      <c r="WWK49" s="487"/>
      <c r="WWL49" s="487"/>
      <c r="WWM49" s="487"/>
      <c r="WWN49" s="487"/>
      <c r="WWO49" s="487"/>
      <c r="WWP49" s="487"/>
      <c r="WWQ49" s="487"/>
      <c r="WWR49" s="487"/>
      <c r="WWS49" s="487"/>
      <c r="WWT49" s="487"/>
      <c r="WWU49" s="487"/>
      <c r="WWV49" s="487"/>
      <c r="WWW49" s="487"/>
      <c r="WWX49" s="487"/>
      <c r="WWY49" s="487"/>
      <c r="WWZ49" s="487"/>
      <c r="WXA49" s="487"/>
      <c r="WXB49" s="487"/>
      <c r="WXC49" s="487"/>
      <c r="WXD49" s="487"/>
      <c r="WXE49" s="487"/>
      <c r="WXF49" s="487"/>
      <c r="WXG49" s="487"/>
      <c r="WXH49" s="487"/>
      <c r="WXI49" s="487"/>
      <c r="WXJ49" s="487"/>
      <c r="WXK49" s="487"/>
      <c r="WXL49" s="487"/>
      <c r="WXM49" s="487"/>
      <c r="WXN49" s="487"/>
      <c r="WXO49" s="487"/>
      <c r="WXP49" s="487"/>
      <c r="WXQ49" s="487"/>
      <c r="WXR49" s="487"/>
      <c r="WXS49" s="487"/>
      <c r="WXT49" s="487"/>
      <c r="WXU49" s="487"/>
      <c r="WXV49" s="487"/>
      <c r="WXW49" s="487"/>
      <c r="WXX49" s="487"/>
      <c r="WXY49" s="487"/>
      <c r="WXZ49" s="487"/>
      <c r="WYA49" s="487"/>
      <c r="WYB49" s="487"/>
      <c r="WYC49" s="487"/>
      <c r="WYD49" s="487"/>
      <c r="WYE49" s="487"/>
      <c r="WYF49" s="487"/>
      <c r="WYG49" s="487"/>
      <c r="WYH49" s="487"/>
      <c r="WYI49" s="487"/>
      <c r="WYJ49" s="487"/>
      <c r="WYK49" s="487"/>
      <c r="WYL49" s="487"/>
      <c r="WYM49" s="487"/>
      <c r="WYN49" s="487"/>
      <c r="WYO49" s="487"/>
      <c r="WYP49" s="487"/>
      <c r="WYQ49" s="487"/>
      <c r="WYR49" s="487"/>
      <c r="WYS49" s="487"/>
      <c r="WYT49" s="487"/>
      <c r="WYU49" s="487"/>
      <c r="WYV49" s="487"/>
      <c r="WYW49" s="487"/>
      <c r="WYX49" s="487"/>
      <c r="WYY49" s="487"/>
      <c r="WYZ49" s="487"/>
      <c r="WZA49" s="487"/>
      <c r="WZB49" s="487"/>
      <c r="WZC49" s="487"/>
      <c r="WZD49" s="487"/>
      <c r="WZE49" s="487"/>
      <c r="WZF49" s="487"/>
      <c r="WZG49" s="487"/>
      <c r="WZH49" s="487"/>
      <c r="WZI49" s="487"/>
      <c r="WZJ49" s="487"/>
      <c r="WZK49" s="487"/>
      <c r="WZL49" s="487"/>
      <c r="WZM49" s="487"/>
      <c r="WZN49" s="487"/>
      <c r="WZO49" s="487"/>
      <c r="WZP49" s="487"/>
      <c r="WZQ49" s="487"/>
      <c r="WZR49" s="487"/>
      <c r="WZS49" s="487"/>
      <c r="WZT49" s="487"/>
      <c r="WZU49" s="487"/>
      <c r="WZV49" s="487"/>
      <c r="WZW49" s="487"/>
      <c r="WZX49" s="487"/>
      <c r="WZY49" s="487"/>
      <c r="WZZ49" s="487"/>
      <c r="XAA49" s="487"/>
      <c r="XAB49" s="487"/>
      <c r="XAC49" s="487"/>
      <c r="XAD49" s="487"/>
      <c r="XAE49" s="487"/>
      <c r="XAF49" s="487"/>
      <c r="XAG49" s="487"/>
      <c r="XAH49" s="487"/>
      <c r="XAI49" s="487"/>
      <c r="XAJ49" s="487"/>
      <c r="XAK49" s="487"/>
      <c r="XAL49" s="487"/>
      <c r="XAM49" s="487"/>
      <c r="XAN49" s="487"/>
      <c r="XAO49" s="487"/>
      <c r="XAP49" s="487"/>
      <c r="XAQ49" s="487"/>
      <c r="XAR49" s="487"/>
      <c r="XAS49" s="487"/>
      <c r="XAT49" s="487"/>
      <c r="XAU49" s="487"/>
      <c r="XAV49" s="487"/>
      <c r="XAW49" s="487"/>
      <c r="XAX49" s="487"/>
      <c r="XAY49" s="487"/>
      <c r="XAZ49" s="487"/>
      <c r="XBA49" s="487"/>
      <c r="XBB49" s="487"/>
      <c r="XBC49" s="487"/>
      <c r="XBD49" s="487"/>
      <c r="XBE49" s="487"/>
      <c r="XBF49" s="487"/>
      <c r="XBG49" s="487"/>
      <c r="XBH49" s="487"/>
      <c r="XBI49" s="487"/>
      <c r="XBJ49" s="487"/>
      <c r="XBK49" s="487"/>
      <c r="XBL49" s="487"/>
      <c r="XBM49" s="487"/>
      <c r="XBN49" s="487"/>
      <c r="XBO49" s="487"/>
      <c r="XBP49" s="487"/>
      <c r="XBQ49" s="487"/>
      <c r="XBR49" s="487"/>
      <c r="XBS49" s="487"/>
      <c r="XBT49" s="487"/>
      <c r="XBU49" s="487"/>
      <c r="XBV49" s="487"/>
      <c r="XBW49" s="487"/>
      <c r="XBX49" s="487"/>
      <c r="XBY49" s="487"/>
      <c r="XBZ49" s="487"/>
      <c r="XCA49" s="487"/>
      <c r="XCB49" s="487"/>
      <c r="XCC49" s="487"/>
      <c r="XCD49" s="487"/>
      <c r="XCE49" s="487"/>
      <c r="XCF49" s="487"/>
      <c r="XCG49" s="487"/>
      <c r="XCH49" s="487"/>
      <c r="XCI49" s="487"/>
      <c r="XCJ49" s="487"/>
      <c r="XCK49" s="487"/>
      <c r="XCL49" s="487"/>
      <c r="XCM49" s="487"/>
      <c r="XCN49" s="487"/>
      <c r="XCO49" s="487"/>
      <c r="XCP49" s="487"/>
      <c r="XCQ49" s="487"/>
      <c r="XCR49" s="487"/>
      <c r="XCS49" s="487"/>
      <c r="XCT49" s="487"/>
      <c r="XCU49" s="487"/>
      <c r="XCV49" s="487"/>
      <c r="XCW49" s="487"/>
      <c r="XCX49" s="487"/>
      <c r="XCY49" s="487"/>
      <c r="XCZ49" s="487"/>
      <c r="XDA49" s="487"/>
      <c r="XDB49" s="487"/>
      <c r="XDC49" s="487"/>
      <c r="XDD49" s="487"/>
      <c r="XDE49" s="487"/>
      <c r="XDF49" s="487"/>
      <c r="XDG49" s="487"/>
      <c r="XDH49" s="487"/>
      <c r="XDI49" s="487"/>
      <c r="XDJ49" s="487"/>
      <c r="XDK49" s="487"/>
      <c r="XDL49" s="487"/>
      <c r="XDM49" s="487"/>
      <c r="XDN49" s="487"/>
      <c r="XDO49" s="487"/>
      <c r="XDP49" s="487"/>
      <c r="XDQ49" s="487"/>
      <c r="XDR49" s="487"/>
      <c r="XDS49" s="487"/>
      <c r="XDT49" s="487"/>
      <c r="XDU49" s="487"/>
      <c r="XDV49" s="487"/>
      <c r="XDW49" s="487"/>
      <c r="XDX49" s="487"/>
      <c r="XDY49" s="487"/>
      <c r="XDZ49" s="487"/>
      <c r="XEA49" s="487"/>
      <c r="XEB49" s="487"/>
      <c r="XEC49" s="487"/>
      <c r="XED49" s="487"/>
      <c r="XEE49" s="487"/>
      <c r="XEF49" s="487"/>
      <c r="XEG49" s="487"/>
      <c r="XEH49" s="487"/>
      <c r="XEI49" s="487"/>
      <c r="XEJ49" s="487"/>
      <c r="XEK49" s="487"/>
      <c r="XEL49" s="487"/>
      <c r="XEM49" s="487"/>
      <c r="XEN49" s="487"/>
      <c r="XEO49" s="487"/>
      <c r="XEP49" s="487"/>
      <c r="XEQ49" s="487"/>
      <c r="XER49" s="487"/>
      <c r="XES49" s="487"/>
      <c r="XET49" s="487"/>
      <c r="XEU49" s="487"/>
      <c r="XEV49" s="487"/>
      <c r="XEW49" s="487"/>
      <c r="XEX49" s="487"/>
      <c r="XEY49" s="487"/>
      <c r="XEZ49" s="487"/>
      <c r="XFA49" s="487"/>
      <c r="XFB49" s="487"/>
      <c r="XFC49" s="487"/>
      <c r="XFD49" s="487"/>
    </row>
    <row r="50" spans="1:16384" x14ac:dyDescent="0.2">
      <c r="A50" s="483"/>
      <c r="B50" s="973" t="s">
        <v>436</v>
      </c>
      <c r="C50" s="974"/>
      <c r="D50" s="488" t="s">
        <v>434</v>
      </c>
      <c r="E50" s="262">
        <v>71865</v>
      </c>
      <c r="F50" s="489">
        <v>51985</v>
      </c>
      <c r="G50" s="500"/>
      <c r="H50" s="490">
        <v>9.4573206229078735E-2</v>
      </c>
      <c r="I50" s="491">
        <v>-0.27662979197105686</v>
      </c>
      <c r="J50" s="487"/>
      <c r="K50" s="492"/>
    </row>
    <row r="51" spans="1:16384" x14ac:dyDescent="0.2">
      <c r="A51" s="483"/>
      <c r="B51" s="975"/>
      <c r="C51" s="976"/>
      <c r="D51" s="488" t="s">
        <v>435</v>
      </c>
      <c r="E51" s="262">
        <v>7448</v>
      </c>
      <c r="F51" s="489">
        <v>5758</v>
      </c>
      <c r="G51" s="501"/>
      <c r="H51" s="490">
        <v>1.0475185562509096E-2</v>
      </c>
      <c r="I51" s="491">
        <v>-0.22690655209452201</v>
      </c>
      <c r="J51" s="487"/>
      <c r="K51" s="492"/>
    </row>
    <row r="52" spans="1:16384" x14ac:dyDescent="0.2">
      <c r="A52" s="483"/>
      <c r="B52" s="977" t="s">
        <v>436</v>
      </c>
      <c r="C52" s="978"/>
      <c r="D52" s="979"/>
      <c r="E52" s="494">
        <v>79313</v>
      </c>
      <c r="F52" s="494">
        <v>57743</v>
      </c>
      <c r="G52" s="502"/>
      <c r="H52" s="503">
        <v>0.10504839179158783</v>
      </c>
      <c r="I52" s="495">
        <v>-0.27196046045415001</v>
      </c>
      <c r="J52" s="487"/>
      <c r="K52" s="492"/>
    </row>
    <row r="53" spans="1:16384" x14ac:dyDescent="0.2">
      <c r="A53" s="483"/>
      <c r="B53" s="973" t="s">
        <v>439</v>
      </c>
      <c r="C53" s="974"/>
      <c r="D53" s="488" t="s">
        <v>438</v>
      </c>
      <c r="E53" s="262">
        <v>500216</v>
      </c>
      <c r="F53" s="489">
        <v>430877</v>
      </c>
      <c r="G53" s="501"/>
      <c r="H53" s="490">
        <v>0.78386879639062723</v>
      </c>
      <c r="I53" s="491">
        <v>-0.13861811697346746</v>
      </c>
      <c r="J53" s="487"/>
      <c r="K53" s="492"/>
    </row>
    <row r="54" spans="1:16384" x14ac:dyDescent="0.2">
      <c r="A54" s="483"/>
      <c r="B54" s="975"/>
      <c r="C54" s="976"/>
      <c r="D54" s="488" t="s">
        <v>435</v>
      </c>
      <c r="E54" s="262">
        <v>81530</v>
      </c>
      <c r="F54" s="489">
        <v>61060</v>
      </c>
      <c r="G54" s="501"/>
      <c r="H54" s="490">
        <v>0.1110828118177849</v>
      </c>
      <c r="I54" s="491">
        <v>-0.25107322457990922</v>
      </c>
      <c r="J54" s="487"/>
      <c r="K54" s="492"/>
    </row>
    <row r="55" spans="1:16384" x14ac:dyDescent="0.2">
      <c r="A55" s="483"/>
      <c r="B55" s="980" t="s">
        <v>439</v>
      </c>
      <c r="C55" s="981"/>
      <c r="D55" s="982"/>
      <c r="E55" s="504">
        <v>581746</v>
      </c>
      <c r="F55" s="504">
        <v>491937</v>
      </c>
      <c r="G55" s="505"/>
      <c r="H55" s="506">
        <v>0.89495160820841213</v>
      </c>
      <c r="I55" s="506">
        <v>-0.15437837131669147</v>
      </c>
      <c r="J55" s="487"/>
      <c r="K55" s="492"/>
    </row>
    <row r="56" spans="1:16384" x14ac:dyDescent="0.2">
      <c r="A56" s="483"/>
      <c r="B56" s="983" t="s">
        <v>786</v>
      </c>
      <c r="C56" s="983"/>
      <c r="D56" s="983"/>
      <c r="E56" s="507">
        <v>661059</v>
      </c>
      <c r="F56" s="508">
        <v>549680</v>
      </c>
      <c r="G56" s="509"/>
      <c r="H56" s="510">
        <v>1</v>
      </c>
      <c r="I56" s="510">
        <v>-0.1684857176137077</v>
      </c>
      <c r="J56" s="487"/>
      <c r="K56" s="492"/>
    </row>
    <row r="57" spans="1:16384" x14ac:dyDescent="0.2">
      <c r="A57" s="483"/>
      <c r="B57" s="984" t="s">
        <v>787</v>
      </c>
      <c r="C57" s="984"/>
      <c r="D57" s="984"/>
      <c r="E57" s="984"/>
      <c r="F57" s="984"/>
      <c r="G57" s="984"/>
      <c r="H57" s="984"/>
      <c r="I57" s="984"/>
      <c r="J57" s="511"/>
    </row>
    <row r="58" spans="1:16384" x14ac:dyDescent="0.2">
      <c r="A58" s="483"/>
      <c r="B58" s="985" t="s">
        <v>788</v>
      </c>
      <c r="C58" s="985"/>
      <c r="D58" s="985"/>
      <c r="E58" s="985"/>
      <c r="F58" s="985"/>
      <c r="G58" s="985"/>
      <c r="H58" s="985"/>
      <c r="I58" s="985"/>
      <c r="J58" s="511"/>
    </row>
    <row r="59" spans="1:16384" x14ac:dyDescent="0.2">
      <c r="A59" s="483"/>
      <c r="B59" s="986" t="s">
        <v>789</v>
      </c>
      <c r="C59" s="986"/>
      <c r="D59" s="986"/>
      <c r="E59" s="986"/>
      <c r="F59" s="986"/>
      <c r="G59" s="986"/>
      <c r="H59" s="986"/>
      <c r="I59" s="986"/>
    </row>
    <row r="60" spans="1:16384" x14ac:dyDescent="0.2">
      <c r="A60" s="483"/>
      <c r="B60" s="987" t="s">
        <v>790</v>
      </c>
      <c r="C60" s="987"/>
      <c r="D60" s="987"/>
      <c r="E60" s="987"/>
      <c r="F60" s="987"/>
      <c r="G60" s="987"/>
      <c r="H60" s="987"/>
      <c r="I60" s="987"/>
    </row>
    <row r="61" spans="1:16384" x14ac:dyDescent="0.2">
      <c r="A61" s="483"/>
    </row>
    <row r="62" spans="1:16384" x14ac:dyDescent="0.2">
      <c r="A62" s="483"/>
    </row>
    <row r="63" spans="1:16384" x14ac:dyDescent="0.2">
      <c r="A63" s="483"/>
    </row>
    <row r="64" spans="1:16384" x14ac:dyDescent="0.2">
      <c r="A64" s="483"/>
    </row>
    <row r="65" spans="1:1" x14ac:dyDescent="0.2">
      <c r="A65" s="483"/>
    </row>
    <row r="66" spans="1:1" x14ac:dyDescent="0.2">
      <c r="A66" s="483"/>
    </row>
    <row r="67" spans="1:1" x14ac:dyDescent="0.2">
      <c r="A67" s="483"/>
    </row>
    <row r="68" spans="1:1" x14ac:dyDescent="0.2">
      <c r="A68" s="483"/>
    </row>
    <row r="69" spans="1:1" x14ac:dyDescent="0.2">
      <c r="A69" s="483"/>
    </row>
  </sheetData>
  <mergeCells count="44">
    <mergeCell ref="B56:D56"/>
    <mergeCell ref="B57:I57"/>
    <mergeCell ref="B58:I58"/>
    <mergeCell ref="B59:I59"/>
    <mergeCell ref="B60:I60"/>
    <mergeCell ref="B49:I49"/>
    <mergeCell ref="B50:C51"/>
    <mergeCell ref="B52:D52"/>
    <mergeCell ref="B53:C54"/>
    <mergeCell ref="B55:D55"/>
    <mergeCell ref="B41:D41"/>
    <mergeCell ref="B42:B47"/>
    <mergeCell ref="C42:C44"/>
    <mergeCell ref="C45:C47"/>
    <mergeCell ref="B48:D48"/>
    <mergeCell ref="B28:B33"/>
    <mergeCell ref="C28:C30"/>
    <mergeCell ref="C31:C33"/>
    <mergeCell ref="B35:B40"/>
    <mergeCell ref="C35:C37"/>
    <mergeCell ref="C38:C40"/>
    <mergeCell ref="B34:D34"/>
    <mergeCell ref="B20:D20"/>
    <mergeCell ref="B21:B26"/>
    <mergeCell ref="C21:C23"/>
    <mergeCell ref="C24:C26"/>
    <mergeCell ref="B27:D27"/>
    <mergeCell ref="B7:B12"/>
    <mergeCell ref="C7:C9"/>
    <mergeCell ref="C10:C12"/>
    <mergeCell ref="B13:D13"/>
    <mergeCell ref="B14:B19"/>
    <mergeCell ref="C14:C16"/>
    <mergeCell ref="C17:C19"/>
    <mergeCell ref="B5:B6"/>
    <mergeCell ref="C5:C6"/>
    <mergeCell ref="B2:I2"/>
    <mergeCell ref="B3:I3"/>
    <mergeCell ref="D5:D6"/>
    <mergeCell ref="E5:E6"/>
    <mergeCell ref="F5:F6"/>
    <mergeCell ref="G5:G6"/>
    <mergeCell ref="H5:H6"/>
    <mergeCell ref="I5:I6"/>
  </mergeCells>
  <pageMargins left="0.7" right="0.7" top="0.75" bottom="0.75" header="0.3" footer="0.3"/>
  <pageSetup paperSize="1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workbookViewId="0">
      <selection activeCell="L18" sqref="L18"/>
    </sheetView>
  </sheetViews>
  <sheetFormatPr baseColWidth="10" defaultRowHeight="15" x14ac:dyDescent="0.25"/>
  <cols>
    <col min="1" max="1" width="5.5703125" style="120" customWidth="1"/>
    <col min="2" max="2" width="20.5703125" style="485" customWidth="1"/>
    <col min="3" max="3" width="12.7109375" style="485" customWidth="1"/>
    <col min="4" max="4" width="24.5703125" style="485" bestFit="1" customWidth="1"/>
    <col min="5" max="6" width="11" style="485" customWidth="1"/>
    <col min="7" max="7" width="15.5703125" style="485" customWidth="1"/>
    <col min="8" max="9" width="11.85546875" style="485" customWidth="1"/>
    <col min="10" max="16384" width="11.42578125" style="120"/>
  </cols>
  <sheetData>
    <row r="1" spans="2:9" x14ac:dyDescent="0.25">
      <c r="B1" s="484"/>
      <c r="C1" s="484"/>
      <c r="D1" s="484"/>
      <c r="E1" s="484"/>
      <c r="F1" s="484"/>
      <c r="G1" s="484"/>
      <c r="H1" s="484"/>
      <c r="I1" s="484"/>
    </row>
    <row r="2" spans="2:9" x14ac:dyDescent="0.25">
      <c r="B2" s="964" t="s">
        <v>779</v>
      </c>
      <c r="C2" s="964"/>
      <c r="D2" s="964"/>
      <c r="E2" s="964"/>
      <c r="F2" s="964"/>
      <c r="G2" s="964"/>
      <c r="H2" s="964"/>
      <c r="I2" s="964"/>
    </row>
    <row r="3" spans="2:9" x14ac:dyDescent="0.25">
      <c r="B3" s="965" t="s">
        <v>430</v>
      </c>
      <c r="C3" s="965"/>
      <c r="D3" s="965"/>
      <c r="E3" s="965"/>
      <c r="F3" s="965"/>
      <c r="G3" s="965"/>
      <c r="H3" s="965"/>
      <c r="I3" s="965"/>
    </row>
    <row r="4" spans="2:9" x14ac:dyDescent="0.25">
      <c r="B4" s="486"/>
      <c r="C4" s="486"/>
      <c r="D4" s="486"/>
      <c r="E4" s="486"/>
      <c r="F4" s="486"/>
      <c r="G4" s="486"/>
      <c r="H4" s="486"/>
      <c r="I4" s="486"/>
    </row>
    <row r="5" spans="2:9" x14ac:dyDescent="0.25">
      <c r="B5" s="963" t="s">
        <v>780</v>
      </c>
      <c r="C5" s="963" t="s">
        <v>431</v>
      </c>
      <c r="D5" s="963" t="s">
        <v>432</v>
      </c>
      <c r="E5" s="966">
        <v>2019</v>
      </c>
      <c r="F5" s="967">
        <v>2020</v>
      </c>
      <c r="G5" s="968" t="s">
        <v>781</v>
      </c>
      <c r="H5" s="968" t="s">
        <v>782</v>
      </c>
      <c r="I5" s="968" t="s">
        <v>783</v>
      </c>
    </row>
    <row r="6" spans="2:9" x14ac:dyDescent="0.25">
      <c r="B6" s="963"/>
      <c r="C6" s="963"/>
      <c r="D6" s="963"/>
      <c r="E6" s="966"/>
      <c r="F6" s="967"/>
      <c r="G6" s="968"/>
      <c r="H6" s="968"/>
      <c r="I6" s="968"/>
    </row>
    <row r="7" spans="2:9" x14ac:dyDescent="0.25">
      <c r="B7" s="969" t="s">
        <v>784</v>
      </c>
      <c r="C7" s="970" t="s">
        <v>433</v>
      </c>
      <c r="D7" s="488" t="s">
        <v>434</v>
      </c>
      <c r="E7" s="262">
        <v>1680</v>
      </c>
      <c r="F7" s="489">
        <v>1360</v>
      </c>
      <c r="G7" s="490">
        <v>0.30769230769230771</v>
      </c>
      <c r="H7" s="490">
        <v>2.4741667879493523E-3</v>
      </c>
      <c r="I7" s="491">
        <v>-0.19047619047619047</v>
      </c>
    </row>
    <row r="8" spans="2:9" x14ac:dyDescent="0.25">
      <c r="B8" s="969"/>
      <c r="C8" s="970"/>
      <c r="D8" s="488" t="s">
        <v>435</v>
      </c>
      <c r="E8" s="262">
        <v>0</v>
      </c>
      <c r="F8" s="489">
        <v>0</v>
      </c>
      <c r="G8" s="490">
        <v>0</v>
      </c>
      <c r="H8" s="490">
        <v>0</v>
      </c>
      <c r="I8" s="491" t="s">
        <v>170</v>
      </c>
    </row>
    <row r="9" spans="2:9" x14ac:dyDescent="0.25">
      <c r="B9" s="969"/>
      <c r="C9" s="970"/>
      <c r="D9" s="493" t="s">
        <v>436</v>
      </c>
      <c r="E9" s="494">
        <v>1680</v>
      </c>
      <c r="F9" s="494">
        <v>1360</v>
      </c>
      <c r="G9" s="495">
        <v>0.30769230769230771</v>
      </c>
      <c r="H9" s="495">
        <v>2.4741667879493523E-3</v>
      </c>
      <c r="I9" s="495">
        <v>-0.19047619047619047</v>
      </c>
    </row>
    <row r="10" spans="2:9" x14ac:dyDescent="0.25">
      <c r="B10" s="969"/>
      <c r="C10" s="970" t="s">
        <v>437</v>
      </c>
      <c r="D10" s="488" t="s">
        <v>438</v>
      </c>
      <c r="E10" s="262">
        <v>8656</v>
      </c>
      <c r="F10" s="489">
        <v>2390</v>
      </c>
      <c r="G10" s="490">
        <v>0.54072398190045246</v>
      </c>
      <c r="H10" s="490">
        <v>4.3479842817639352E-3</v>
      </c>
      <c r="I10" s="491">
        <v>-0.72389094269870613</v>
      </c>
    </row>
    <row r="11" spans="2:9" x14ac:dyDescent="0.25">
      <c r="B11" s="969"/>
      <c r="C11" s="970"/>
      <c r="D11" s="488" t="s">
        <v>435</v>
      </c>
      <c r="E11" s="262">
        <v>1053</v>
      </c>
      <c r="F11" s="489">
        <v>670</v>
      </c>
      <c r="G11" s="490">
        <v>0.15158371040723981</v>
      </c>
      <c r="H11" s="490">
        <v>1.2188909911221074E-3</v>
      </c>
      <c r="I11" s="491">
        <v>-0.36372269705603039</v>
      </c>
    </row>
    <row r="12" spans="2:9" x14ac:dyDescent="0.25">
      <c r="B12" s="969"/>
      <c r="C12" s="970"/>
      <c r="D12" s="493" t="s">
        <v>439</v>
      </c>
      <c r="E12" s="494">
        <v>9709</v>
      </c>
      <c r="F12" s="494">
        <v>3060</v>
      </c>
      <c r="G12" s="495">
        <v>0.69230769230769229</v>
      </c>
      <c r="H12" s="495">
        <v>5.5668752728860425E-3</v>
      </c>
      <c r="I12" s="495">
        <v>-0.68482850963024</v>
      </c>
    </row>
    <row r="13" spans="2:9" x14ac:dyDescent="0.25">
      <c r="B13" s="935" t="s">
        <v>440</v>
      </c>
      <c r="C13" s="935"/>
      <c r="D13" s="935"/>
      <c r="E13" s="266">
        <v>11389</v>
      </c>
      <c r="F13" s="266">
        <v>4420</v>
      </c>
      <c r="G13" s="496">
        <v>1</v>
      </c>
      <c r="H13" s="496">
        <v>8.0410420608353957E-3</v>
      </c>
      <c r="I13" s="496">
        <v>-0.61190622530511896</v>
      </c>
    </row>
    <row r="14" spans="2:9" x14ac:dyDescent="0.25">
      <c r="B14" s="969" t="s">
        <v>176</v>
      </c>
      <c r="C14" s="970" t="s">
        <v>433</v>
      </c>
      <c r="D14" s="488" t="s">
        <v>434</v>
      </c>
      <c r="E14" s="262">
        <v>61737</v>
      </c>
      <c r="F14" s="489">
        <v>43952</v>
      </c>
      <c r="G14" s="490">
        <v>8.4756483238456679E-2</v>
      </c>
      <c r="H14" s="490">
        <v>7.9959249017610243E-2</v>
      </c>
      <c r="I14" s="491">
        <v>-0.28807684208821288</v>
      </c>
    </row>
    <row r="15" spans="2:9" x14ac:dyDescent="0.25">
      <c r="B15" s="969"/>
      <c r="C15" s="970"/>
      <c r="D15" s="488" t="s">
        <v>435</v>
      </c>
      <c r="E15" s="262">
        <v>28</v>
      </c>
      <c r="F15" s="489">
        <v>3</v>
      </c>
      <c r="G15" s="490">
        <v>5.7851622159485354E-6</v>
      </c>
      <c r="H15" s="490">
        <v>5.45772085577063E-6</v>
      </c>
      <c r="I15" s="491">
        <v>-0.8928571428571429</v>
      </c>
    </row>
    <row r="16" spans="2:9" x14ac:dyDescent="0.25">
      <c r="B16" s="969"/>
      <c r="C16" s="970"/>
      <c r="D16" s="493" t="s">
        <v>436</v>
      </c>
      <c r="E16" s="494">
        <v>61765</v>
      </c>
      <c r="F16" s="494">
        <v>43955</v>
      </c>
      <c r="G16" s="495">
        <v>8.4762268400672622E-2</v>
      </c>
      <c r="H16" s="495">
        <v>7.9964706738466021E-2</v>
      </c>
      <c r="I16" s="495">
        <v>-0.28835100785234358</v>
      </c>
    </row>
    <row r="17" spans="2:9" x14ac:dyDescent="0.25">
      <c r="B17" s="969"/>
      <c r="C17" s="970" t="s">
        <v>437</v>
      </c>
      <c r="D17" s="488" t="s">
        <v>438</v>
      </c>
      <c r="E17" s="262">
        <v>474384</v>
      </c>
      <c r="F17" s="489">
        <v>414279</v>
      </c>
      <c r="G17" s="490">
        <v>0.79889040588698113</v>
      </c>
      <c r="H17" s="490">
        <v>0.75367304613593367</v>
      </c>
      <c r="I17" s="491">
        <v>-0.12670115349590205</v>
      </c>
    </row>
    <row r="18" spans="2:9" x14ac:dyDescent="0.25">
      <c r="B18" s="969"/>
      <c r="C18" s="970"/>
      <c r="D18" s="488" t="s">
        <v>435</v>
      </c>
      <c r="E18" s="262">
        <v>80417</v>
      </c>
      <c r="F18" s="489">
        <v>60334</v>
      </c>
      <c r="G18" s="490">
        <v>0.11634732571234631</v>
      </c>
      <c r="H18" s="490">
        <v>0.1097620433706884</v>
      </c>
      <c r="I18" s="491">
        <v>-0.24973575239066367</v>
      </c>
    </row>
    <row r="19" spans="2:9" x14ac:dyDescent="0.25">
      <c r="B19" s="969"/>
      <c r="C19" s="970"/>
      <c r="D19" s="493" t="s">
        <v>439</v>
      </c>
      <c r="E19" s="494">
        <v>554801</v>
      </c>
      <c r="F19" s="494">
        <v>474613</v>
      </c>
      <c r="G19" s="495">
        <v>0.91523773159932742</v>
      </c>
      <c r="H19" s="495">
        <v>0.86343508950662207</v>
      </c>
      <c r="I19" s="495">
        <v>-0.14453470703910051</v>
      </c>
    </row>
    <row r="20" spans="2:9" x14ac:dyDescent="0.25">
      <c r="B20" s="935" t="s">
        <v>441</v>
      </c>
      <c r="C20" s="935"/>
      <c r="D20" s="935"/>
      <c r="E20" s="266">
        <v>616566</v>
      </c>
      <c r="F20" s="266">
        <v>518568</v>
      </c>
      <c r="G20" s="496">
        <v>1</v>
      </c>
      <c r="H20" s="496">
        <v>0.94339979624508807</v>
      </c>
      <c r="I20" s="496">
        <v>-0.15894162182150817</v>
      </c>
    </row>
    <row r="21" spans="2:9" x14ac:dyDescent="0.25">
      <c r="B21" s="969" t="s">
        <v>785</v>
      </c>
      <c r="C21" s="969" t="s">
        <v>433</v>
      </c>
      <c r="D21" s="497" t="s">
        <v>434</v>
      </c>
      <c r="E21" s="262">
        <v>0</v>
      </c>
      <c r="F21" s="489">
        <v>1</v>
      </c>
      <c r="G21" s="491">
        <v>4.464285714285714E-3</v>
      </c>
      <c r="H21" s="491">
        <v>1.8192402852568767E-6</v>
      </c>
      <c r="I21" s="491" t="s">
        <v>170</v>
      </c>
    </row>
    <row r="22" spans="2:9" x14ac:dyDescent="0.25">
      <c r="B22" s="969"/>
      <c r="C22" s="969"/>
      <c r="D22" s="497" t="s">
        <v>435</v>
      </c>
      <c r="E22" s="262">
        <v>198</v>
      </c>
      <c r="F22" s="489">
        <v>223</v>
      </c>
      <c r="G22" s="491">
        <v>0.9955357142857143</v>
      </c>
      <c r="H22" s="491">
        <v>4.056905836122835E-4</v>
      </c>
      <c r="I22" s="491">
        <v>0.12626262626262627</v>
      </c>
    </row>
    <row r="23" spans="2:9" x14ac:dyDescent="0.25">
      <c r="B23" s="969"/>
      <c r="C23" s="969"/>
      <c r="D23" s="498" t="s">
        <v>436</v>
      </c>
      <c r="E23" s="494">
        <v>198</v>
      </c>
      <c r="F23" s="494">
        <v>224</v>
      </c>
      <c r="G23" s="495">
        <v>1</v>
      </c>
      <c r="H23" s="495">
        <v>4.0750982389754038E-4</v>
      </c>
      <c r="I23" s="495">
        <v>0.13131313131313133</v>
      </c>
    </row>
    <row r="24" spans="2:9" x14ac:dyDescent="0.25">
      <c r="B24" s="969"/>
      <c r="C24" s="969" t="s">
        <v>437</v>
      </c>
      <c r="D24" s="497" t="s">
        <v>438</v>
      </c>
      <c r="E24" s="262">
        <v>0</v>
      </c>
      <c r="F24" s="489">
        <v>0</v>
      </c>
      <c r="G24" s="491">
        <v>0</v>
      </c>
      <c r="H24" s="491">
        <v>0</v>
      </c>
      <c r="I24" s="491" t="s">
        <v>170</v>
      </c>
    </row>
    <row r="25" spans="2:9" x14ac:dyDescent="0.25">
      <c r="B25" s="969"/>
      <c r="C25" s="969"/>
      <c r="D25" s="497" t="s">
        <v>435</v>
      </c>
      <c r="E25" s="262">
        <v>0</v>
      </c>
      <c r="F25" s="489">
        <v>0</v>
      </c>
      <c r="G25" s="491">
        <v>0</v>
      </c>
      <c r="H25" s="491">
        <v>0</v>
      </c>
      <c r="I25" s="491" t="s">
        <v>170</v>
      </c>
    </row>
    <row r="26" spans="2:9" x14ac:dyDescent="0.25">
      <c r="B26" s="969"/>
      <c r="C26" s="969"/>
      <c r="D26" s="498" t="s">
        <v>439</v>
      </c>
      <c r="E26" s="494">
        <v>0</v>
      </c>
      <c r="F26" s="494">
        <v>0</v>
      </c>
      <c r="G26" s="495">
        <v>0</v>
      </c>
      <c r="H26" s="495">
        <v>0</v>
      </c>
      <c r="I26" s="495" t="s">
        <v>170</v>
      </c>
    </row>
    <row r="27" spans="2:9" x14ac:dyDescent="0.25">
      <c r="B27" s="935" t="s">
        <v>463</v>
      </c>
      <c r="C27" s="935"/>
      <c r="D27" s="935"/>
      <c r="E27" s="266">
        <v>198</v>
      </c>
      <c r="F27" s="266">
        <v>224</v>
      </c>
      <c r="G27" s="496">
        <v>1</v>
      </c>
      <c r="H27" s="496">
        <v>4.0750982389754038E-4</v>
      </c>
      <c r="I27" s="496">
        <v>0.13131313131313133</v>
      </c>
    </row>
    <row r="28" spans="2:9" x14ac:dyDescent="0.25">
      <c r="B28" s="969" t="s">
        <v>447</v>
      </c>
      <c r="C28" s="969" t="s">
        <v>433</v>
      </c>
      <c r="D28" s="497" t="s">
        <v>434</v>
      </c>
      <c r="E28" s="262">
        <v>340</v>
      </c>
      <c r="F28" s="489">
        <v>358</v>
      </c>
      <c r="G28" s="491">
        <v>0.14423851732473811</v>
      </c>
      <c r="H28" s="491">
        <v>6.512880221219619E-4</v>
      </c>
      <c r="I28" s="491">
        <v>5.2941176470588235E-2</v>
      </c>
    </row>
    <row r="29" spans="2:9" x14ac:dyDescent="0.25">
      <c r="B29" s="969"/>
      <c r="C29" s="969"/>
      <c r="D29" s="497" t="s">
        <v>435</v>
      </c>
      <c r="E29" s="262">
        <v>138</v>
      </c>
      <c r="F29" s="489">
        <v>321</v>
      </c>
      <c r="G29" s="491">
        <v>0.12933118452860595</v>
      </c>
      <c r="H29" s="491">
        <v>5.8397613156745739E-4</v>
      </c>
      <c r="I29" s="491">
        <v>1.326086956521739</v>
      </c>
    </row>
    <row r="30" spans="2:9" x14ac:dyDescent="0.25">
      <c r="B30" s="969"/>
      <c r="C30" s="969"/>
      <c r="D30" s="498" t="s">
        <v>436</v>
      </c>
      <c r="E30" s="494">
        <v>478</v>
      </c>
      <c r="F30" s="494">
        <v>679</v>
      </c>
      <c r="G30" s="495">
        <v>0.27356970185334406</v>
      </c>
      <c r="H30" s="495">
        <v>1.2352641536894193E-3</v>
      </c>
      <c r="I30" s="495">
        <v>0.42050209205020922</v>
      </c>
    </row>
    <row r="31" spans="2:9" x14ac:dyDescent="0.25">
      <c r="B31" s="969"/>
      <c r="C31" s="969" t="s">
        <v>437</v>
      </c>
      <c r="D31" s="497" t="s">
        <v>438</v>
      </c>
      <c r="E31" s="262">
        <v>1019</v>
      </c>
      <c r="F31" s="489">
        <v>1803</v>
      </c>
      <c r="G31" s="491">
        <v>0.72643029814665594</v>
      </c>
      <c r="H31" s="491">
        <v>3.2800902343181489E-3</v>
      </c>
      <c r="I31" s="491">
        <v>0.76938174681059868</v>
      </c>
    </row>
    <row r="32" spans="2:9" x14ac:dyDescent="0.25">
      <c r="B32" s="969"/>
      <c r="C32" s="969"/>
      <c r="D32" s="497" t="s">
        <v>435</v>
      </c>
      <c r="E32" s="262">
        <v>0</v>
      </c>
      <c r="F32" s="489">
        <v>0</v>
      </c>
      <c r="G32" s="491">
        <v>0</v>
      </c>
      <c r="H32" s="491">
        <v>0</v>
      </c>
      <c r="I32" s="491" t="s">
        <v>170</v>
      </c>
    </row>
    <row r="33" spans="2:9" x14ac:dyDescent="0.25">
      <c r="B33" s="969"/>
      <c r="C33" s="969"/>
      <c r="D33" s="498" t="s">
        <v>439</v>
      </c>
      <c r="E33" s="494">
        <v>1019</v>
      </c>
      <c r="F33" s="494">
        <v>1803</v>
      </c>
      <c r="G33" s="495">
        <v>0.72643029814665594</v>
      </c>
      <c r="H33" s="495">
        <v>3.2800902343181489E-3</v>
      </c>
      <c r="I33" s="495">
        <v>0.76938174681059868</v>
      </c>
    </row>
    <row r="34" spans="2:9" x14ac:dyDescent="0.25">
      <c r="B34" s="935" t="s">
        <v>465</v>
      </c>
      <c r="C34" s="935"/>
      <c r="D34" s="935"/>
      <c r="E34" s="266">
        <v>1497</v>
      </c>
      <c r="F34" s="266">
        <v>2482</v>
      </c>
      <c r="G34" s="496">
        <v>1</v>
      </c>
      <c r="H34" s="496">
        <v>4.515354388007568E-3</v>
      </c>
      <c r="I34" s="496">
        <v>0.65798263193052775</v>
      </c>
    </row>
    <row r="35" spans="2:9" x14ac:dyDescent="0.25">
      <c r="B35" s="969" t="s">
        <v>476</v>
      </c>
      <c r="C35" s="969" t="s">
        <v>433</v>
      </c>
      <c r="D35" s="497" t="s">
        <v>434</v>
      </c>
      <c r="E35" s="262">
        <v>429</v>
      </c>
      <c r="F35" s="489">
        <v>306</v>
      </c>
      <c r="G35" s="491">
        <v>9.1288782816229111E-2</v>
      </c>
      <c r="H35" s="491">
        <v>5.5668752728860432E-4</v>
      </c>
      <c r="I35" s="491">
        <v>-0.28671328671328672</v>
      </c>
    </row>
    <row r="36" spans="2:9" x14ac:dyDescent="0.25">
      <c r="B36" s="969"/>
      <c r="C36" s="969"/>
      <c r="D36" s="497" t="s">
        <v>435</v>
      </c>
      <c r="E36" s="262">
        <v>1301</v>
      </c>
      <c r="F36" s="489">
        <v>1143</v>
      </c>
      <c r="G36" s="491">
        <v>0.34099045346062051</v>
      </c>
      <c r="H36" s="491">
        <v>2.0793916460486099E-3</v>
      </c>
      <c r="I36" s="491">
        <v>-0.12144504227517294</v>
      </c>
    </row>
    <row r="37" spans="2:9" x14ac:dyDescent="0.25">
      <c r="B37" s="969"/>
      <c r="C37" s="969"/>
      <c r="D37" s="498" t="s">
        <v>436</v>
      </c>
      <c r="E37" s="494">
        <v>1730</v>
      </c>
      <c r="F37" s="494">
        <v>1449</v>
      </c>
      <c r="G37" s="495">
        <v>0.43227923627684967</v>
      </c>
      <c r="H37" s="495">
        <v>2.6360791733372143E-3</v>
      </c>
      <c r="I37" s="495">
        <v>-0.16242774566473989</v>
      </c>
    </row>
    <row r="38" spans="2:9" x14ac:dyDescent="0.25">
      <c r="B38" s="969"/>
      <c r="C38" s="969" t="s">
        <v>437</v>
      </c>
      <c r="D38" s="497" t="s">
        <v>438</v>
      </c>
      <c r="E38" s="262">
        <v>2250</v>
      </c>
      <c r="F38" s="489">
        <v>1903</v>
      </c>
      <c r="G38" s="491">
        <v>0.56772076372315039</v>
      </c>
      <c r="H38" s="491">
        <v>3.4620142628438363E-3</v>
      </c>
      <c r="I38" s="491">
        <v>-0.15422222222222223</v>
      </c>
    </row>
    <row r="39" spans="2:9" x14ac:dyDescent="0.25">
      <c r="B39" s="969"/>
      <c r="C39" s="969"/>
      <c r="D39" s="497" t="s">
        <v>435</v>
      </c>
      <c r="E39" s="262">
        <v>0</v>
      </c>
      <c r="F39" s="489">
        <v>0</v>
      </c>
      <c r="G39" s="491">
        <v>0</v>
      </c>
      <c r="H39" s="491">
        <v>0</v>
      </c>
      <c r="I39" s="491" t="s">
        <v>170</v>
      </c>
    </row>
    <row r="40" spans="2:9" x14ac:dyDescent="0.25">
      <c r="B40" s="969"/>
      <c r="C40" s="969"/>
      <c r="D40" s="498" t="s">
        <v>439</v>
      </c>
      <c r="E40" s="494">
        <v>2250</v>
      </c>
      <c r="F40" s="494">
        <v>1903</v>
      </c>
      <c r="G40" s="495">
        <v>0.56772076372315039</v>
      </c>
      <c r="H40" s="495">
        <v>3.4620142628438363E-3</v>
      </c>
      <c r="I40" s="495">
        <v>-0.15422222222222223</v>
      </c>
    </row>
    <row r="41" spans="2:9" x14ac:dyDescent="0.25">
      <c r="B41" s="935" t="s">
        <v>561</v>
      </c>
      <c r="C41" s="935"/>
      <c r="D41" s="935"/>
      <c r="E41" s="266">
        <v>3980</v>
      </c>
      <c r="F41" s="266">
        <v>3352</v>
      </c>
      <c r="G41" s="496">
        <v>1</v>
      </c>
      <c r="H41" s="496">
        <v>6.0980934361810511E-3</v>
      </c>
      <c r="I41" s="496">
        <v>-0.1577889447236181</v>
      </c>
    </row>
    <row r="42" spans="2:9" x14ac:dyDescent="0.25">
      <c r="B42" s="969" t="s">
        <v>238</v>
      </c>
      <c r="C42" s="970" t="s">
        <v>433</v>
      </c>
      <c r="D42" s="488" t="s">
        <v>434</v>
      </c>
      <c r="E42" s="262">
        <v>7679</v>
      </c>
      <c r="F42" s="489">
        <v>6008</v>
      </c>
      <c r="G42" s="490">
        <v>0.29116991373461276</v>
      </c>
      <c r="H42" s="490">
        <v>1.0929995633823315E-2</v>
      </c>
      <c r="I42" s="491">
        <v>-0.21760645917437166</v>
      </c>
    </row>
    <row r="43" spans="2:9" x14ac:dyDescent="0.25">
      <c r="B43" s="969"/>
      <c r="C43" s="970"/>
      <c r="D43" s="488" t="s">
        <v>435</v>
      </c>
      <c r="E43" s="262">
        <v>5783</v>
      </c>
      <c r="F43" s="489">
        <v>4068</v>
      </c>
      <c r="G43" s="490">
        <v>0.19715033439953475</v>
      </c>
      <c r="H43" s="490">
        <v>7.4006694804249745E-3</v>
      </c>
      <c r="I43" s="491">
        <v>-0.2965588794743213</v>
      </c>
    </row>
    <row r="44" spans="2:9" x14ac:dyDescent="0.25">
      <c r="B44" s="969"/>
      <c r="C44" s="970"/>
      <c r="D44" s="493" t="s">
        <v>436</v>
      </c>
      <c r="E44" s="494">
        <v>13462</v>
      </c>
      <c r="F44" s="494">
        <v>10076</v>
      </c>
      <c r="G44" s="495">
        <v>0.48832024813414754</v>
      </c>
      <c r="H44" s="495">
        <v>1.8330665114248291E-2</v>
      </c>
      <c r="I44" s="495">
        <v>-0.25152280493240231</v>
      </c>
    </row>
    <row r="45" spans="2:9" x14ac:dyDescent="0.25">
      <c r="B45" s="969"/>
      <c r="C45" s="970" t="s">
        <v>437</v>
      </c>
      <c r="D45" s="488" t="s">
        <v>438</v>
      </c>
      <c r="E45" s="262">
        <v>13907</v>
      </c>
      <c r="F45" s="489">
        <v>10502</v>
      </c>
      <c r="G45" s="490">
        <v>0.50896578462731412</v>
      </c>
      <c r="H45" s="490">
        <v>1.910566147576772E-2</v>
      </c>
      <c r="I45" s="491">
        <v>-0.24484072769109083</v>
      </c>
    </row>
    <row r="46" spans="2:9" x14ac:dyDescent="0.25">
      <c r="B46" s="969"/>
      <c r="C46" s="970"/>
      <c r="D46" s="488" t="s">
        <v>435</v>
      </c>
      <c r="E46" s="262">
        <v>60</v>
      </c>
      <c r="F46" s="489">
        <v>56</v>
      </c>
      <c r="G46" s="490">
        <v>2.7139672385383348E-3</v>
      </c>
      <c r="H46" s="490">
        <v>1.0187745597438509E-4</v>
      </c>
      <c r="I46" s="491">
        <v>-6.6666666666666666E-2</v>
      </c>
    </row>
    <row r="47" spans="2:9" x14ac:dyDescent="0.25">
      <c r="B47" s="969"/>
      <c r="C47" s="970"/>
      <c r="D47" s="493" t="s">
        <v>439</v>
      </c>
      <c r="E47" s="494">
        <v>13967</v>
      </c>
      <c r="F47" s="494">
        <v>10558</v>
      </c>
      <c r="G47" s="495">
        <v>0.51167975186585246</v>
      </c>
      <c r="H47" s="495">
        <v>1.9207538931742103E-2</v>
      </c>
      <c r="I47" s="495">
        <v>-0.24407532039808119</v>
      </c>
    </row>
    <row r="48" spans="2:9" x14ac:dyDescent="0.25">
      <c r="B48" s="947" t="s">
        <v>442</v>
      </c>
      <c r="C48" s="971"/>
      <c r="D48" s="948"/>
      <c r="E48" s="266">
        <v>27429</v>
      </c>
      <c r="F48" s="266">
        <v>20634</v>
      </c>
      <c r="G48" s="499">
        <v>1</v>
      </c>
      <c r="H48" s="496">
        <v>3.7538204045990398E-2</v>
      </c>
      <c r="I48" s="496">
        <v>-0.2477305042108717</v>
      </c>
    </row>
    <row r="49" spans="2:9" x14ac:dyDescent="0.25">
      <c r="B49" s="972"/>
      <c r="C49" s="972"/>
      <c r="D49" s="972"/>
      <c r="E49" s="972"/>
      <c r="F49" s="972"/>
      <c r="G49" s="972"/>
      <c r="H49" s="972"/>
      <c r="I49" s="972"/>
    </row>
    <row r="50" spans="2:9" x14ac:dyDescent="0.25">
      <c r="B50" s="973" t="s">
        <v>436</v>
      </c>
      <c r="C50" s="974"/>
      <c r="D50" s="488" t="s">
        <v>434</v>
      </c>
      <c r="E50" s="262">
        <v>71865</v>
      </c>
      <c r="F50" s="489">
        <v>51985</v>
      </c>
      <c r="G50" s="500"/>
      <c r="H50" s="490">
        <v>9.4573206229078735E-2</v>
      </c>
      <c r="I50" s="491">
        <v>-0.27662979197105686</v>
      </c>
    </row>
    <row r="51" spans="2:9" x14ac:dyDescent="0.25">
      <c r="B51" s="975"/>
      <c r="C51" s="976"/>
      <c r="D51" s="488" t="s">
        <v>435</v>
      </c>
      <c r="E51" s="262">
        <v>7448</v>
      </c>
      <c r="F51" s="489">
        <v>5758</v>
      </c>
      <c r="G51" s="501"/>
      <c r="H51" s="490">
        <v>1.0475185562509096E-2</v>
      </c>
      <c r="I51" s="491">
        <v>-0.22690655209452201</v>
      </c>
    </row>
    <row r="52" spans="2:9" x14ac:dyDescent="0.25">
      <c r="B52" s="977" t="s">
        <v>436</v>
      </c>
      <c r="C52" s="978"/>
      <c r="D52" s="979"/>
      <c r="E52" s="494">
        <v>79313</v>
      </c>
      <c r="F52" s="494">
        <v>57743</v>
      </c>
      <c r="G52" s="502"/>
      <c r="H52" s="503">
        <v>0.10504839179158783</v>
      </c>
      <c r="I52" s="495">
        <v>-0.27196046045415001</v>
      </c>
    </row>
    <row r="53" spans="2:9" x14ac:dyDescent="0.25">
      <c r="B53" s="973" t="s">
        <v>439</v>
      </c>
      <c r="C53" s="974"/>
      <c r="D53" s="488" t="s">
        <v>438</v>
      </c>
      <c r="E53" s="262">
        <v>500216</v>
      </c>
      <c r="F53" s="489">
        <v>430877</v>
      </c>
      <c r="G53" s="501"/>
      <c r="H53" s="490">
        <v>0.78386879639062723</v>
      </c>
      <c r="I53" s="491">
        <v>-0.13861811697346746</v>
      </c>
    </row>
    <row r="54" spans="2:9" x14ac:dyDescent="0.25">
      <c r="B54" s="975"/>
      <c r="C54" s="976"/>
      <c r="D54" s="488" t="s">
        <v>435</v>
      </c>
      <c r="E54" s="262">
        <v>81530</v>
      </c>
      <c r="F54" s="489">
        <v>61060</v>
      </c>
      <c r="G54" s="501"/>
      <c r="H54" s="490">
        <v>0.1110828118177849</v>
      </c>
      <c r="I54" s="491">
        <v>-0.25107322457990922</v>
      </c>
    </row>
    <row r="55" spans="2:9" x14ac:dyDescent="0.25">
      <c r="B55" s="980" t="s">
        <v>439</v>
      </c>
      <c r="C55" s="981"/>
      <c r="D55" s="982"/>
      <c r="E55" s="504">
        <v>581746</v>
      </c>
      <c r="F55" s="504">
        <v>491937</v>
      </c>
      <c r="G55" s="505"/>
      <c r="H55" s="506">
        <v>0.89495160820841213</v>
      </c>
      <c r="I55" s="506">
        <v>-0.15437837131669147</v>
      </c>
    </row>
    <row r="56" spans="2:9" x14ac:dyDescent="0.25">
      <c r="B56" s="983" t="s">
        <v>786</v>
      </c>
      <c r="C56" s="983"/>
      <c r="D56" s="983"/>
      <c r="E56" s="507">
        <v>661059</v>
      </c>
      <c r="F56" s="508">
        <v>549680</v>
      </c>
      <c r="G56" s="509"/>
      <c r="H56" s="510">
        <v>1</v>
      </c>
      <c r="I56" s="510">
        <v>-0.1684857176137077</v>
      </c>
    </row>
    <row r="57" spans="2:9" x14ac:dyDescent="0.25">
      <c r="B57" s="984" t="s">
        <v>787</v>
      </c>
      <c r="C57" s="984"/>
      <c r="D57" s="984"/>
      <c r="E57" s="984"/>
      <c r="F57" s="984"/>
      <c r="G57" s="984"/>
      <c r="H57" s="984"/>
      <c r="I57" s="984"/>
    </row>
    <row r="58" spans="2:9" x14ac:dyDescent="0.25">
      <c r="B58" s="985" t="s">
        <v>788</v>
      </c>
      <c r="C58" s="985"/>
      <c r="D58" s="985"/>
      <c r="E58" s="985"/>
      <c r="F58" s="985"/>
      <c r="G58" s="985"/>
      <c r="H58" s="985"/>
      <c r="I58" s="985"/>
    </row>
    <row r="59" spans="2:9" x14ac:dyDescent="0.25">
      <c r="B59" s="986" t="s">
        <v>789</v>
      </c>
      <c r="C59" s="986"/>
      <c r="D59" s="986"/>
      <c r="E59" s="986"/>
      <c r="F59" s="986"/>
      <c r="G59" s="986"/>
      <c r="H59" s="986"/>
      <c r="I59" s="986"/>
    </row>
    <row r="60" spans="2:9" x14ac:dyDescent="0.25">
      <c r="B60" s="987" t="s">
        <v>790</v>
      </c>
      <c r="C60" s="987"/>
      <c r="D60" s="987"/>
      <c r="E60" s="987"/>
      <c r="F60" s="987"/>
      <c r="G60" s="987"/>
      <c r="H60" s="987"/>
      <c r="I60" s="987"/>
    </row>
  </sheetData>
  <mergeCells count="44">
    <mergeCell ref="B56:D56"/>
    <mergeCell ref="B57:I57"/>
    <mergeCell ref="B58:I58"/>
    <mergeCell ref="B59:I59"/>
    <mergeCell ref="B60:I60"/>
    <mergeCell ref="B55:D55"/>
    <mergeCell ref="B34:D34"/>
    <mergeCell ref="B35:B40"/>
    <mergeCell ref="C35:C37"/>
    <mergeCell ref="C38:C40"/>
    <mergeCell ref="B41:D41"/>
    <mergeCell ref="B42:B47"/>
    <mergeCell ref="C42:C44"/>
    <mergeCell ref="C45:C47"/>
    <mergeCell ref="B48:D48"/>
    <mergeCell ref="B49:I49"/>
    <mergeCell ref="B50:C51"/>
    <mergeCell ref="B52:D52"/>
    <mergeCell ref="B53:C54"/>
    <mergeCell ref="B28:B33"/>
    <mergeCell ref="C28:C30"/>
    <mergeCell ref="C31:C33"/>
    <mergeCell ref="B7:B12"/>
    <mergeCell ref="C7:C9"/>
    <mergeCell ref="C10:C12"/>
    <mergeCell ref="B13:D13"/>
    <mergeCell ref="B14:B19"/>
    <mergeCell ref="C14:C16"/>
    <mergeCell ref="C17:C19"/>
    <mergeCell ref="B20:D20"/>
    <mergeCell ref="B21:B26"/>
    <mergeCell ref="C21:C23"/>
    <mergeCell ref="C24:C26"/>
    <mergeCell ref="B27:D27"/>
    <mergeCell ref="B2:I2"/>
    <mergeCell ref="B3:I3"/>
    <mergeCell ref="B5:B6"/>
    <mergeCell ref="C5:C6"/>
    <mergeCell ref="D5:D6"/>
    <mergeCell ref="E5:E6"/>
    <mergeCell ref="F5:F6"/>
    <mergeCell ref="G5:G6"/>
    <mergeCell ref="H5:H6"/>
    <mergeCell ref="I5:I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6"/>
  <sheetViews>
    <sheetView zoomScaleNormal="100" workbookViewId="0">
      <selection activeCell="D14" sqref="D14"/>
    </sheetView>
  </sheetViews>
  <sheetFormatPr baseColWidth="10" defaultRowHeight="15" x14ac:dyDescent="0.25"/>
  <cols>
    <col min="1" max="1" width="3.7109375" style="120" customWidth="1"/>
    <col min="2" max="2" width="7.140625" style="512" customWidth="1"/>
    <col min="3" max="3" width="21.7109375" style="512" customWidth="1"/>
    <col min="4" max="4" width="13.140625" style="512" bestFit="1" customWidth="1"/>
    <col min="5" max="5" width="11.5703125" style="512" bestFit="1" customWidth="1"/>
    <col min="6" max="6" width="13.140625" style="512" bestFit="1" customWidth="1"/>
    <col min="7" max="7" width="12.7109375" style="512" customWidth="1"/>
    <col min="8" max="9" width="11.5703125" style="512" bestFit="1" customWidth="1"/>
    <col min="10" max="10" width="11.5703125" style="512" customWidth="1"/>
    <col min="11" max="13" width="11.42578125" style="512"/>
    <col min="14" max="16384" width="11.42578125" style="120"/>
  </cols>
  <sheetData>
    <row r="2" spans="2:13" x14ac:dyDescent="0.25">
      <c r="B2" s="991" t="s">
        <v>791</v>
      </c>
      <c r="C2" s="991"/>
      <c r="D2" s="991"/>
      <c r="E2" s="991"/>
      <c r="F2" s="991"/>
      <c r="G2" s="991"/>
      <c r="H2" s="991"/>
      <c r="I2" s="991"/>
      <c r="J2" s="991"/>
      <c r="K2" s="991"/>
      <c r="L2" s="991"/>
      <c r="M2" s="991"/>
    </row>
    <row r="3" spans="2:13" ht="15" customHeight="1" x14ac:dyDescent="0.25">
      <c r="B3" s="480" t="s">
        <v>792</v>
      </c>
      <c r="C3" s="513"/>
      <c r="D3" s="513"/>
      <c r="E3" s="513"/>
      <c r="F3" s="513"/>
      <c r="G3" s="513"/>
      <c r="H3" s="513"/>
      <c r="I3" s="513"/>
      <c r="J3" s="513"/>
      <c r="K3" s="513"/>
      <c r="L3" s="513"/>
      <c r="M3" s="513"/>
    </row>
    <row r="5" spans="2:13" ht="15" customHeight="1" x14ac:dyDescent="0.25">
      <c r="B5" s="996" t="s">
        <v>603</v>
      </c>
      <c r="C5" s="997"/>
      <c r="D5" s="988" t="s">
        <v>793</v>
      </c>
      <c r="E5" s="989"/>
      <c r="F5" s="990"/>
      <c r="G5" s="988" t="s">
        <v>794</v>
      </c>
      <c r="H5" s="989"/>
      <c r="I5" s="990"/>
      <c r="J5" s="992" t="s">
        <v>795</v>
      </c>
      <c r="K5" s="992" t="s">
        <v>796</v>
      </c>
      <c r="L5" s="992" t="s">
        <v>797</v>
      </c>
      <c r="M5" s="992" t="s">
        <v>798</v>
      </c>
    </row>
    <row r="6" spans="2:13" x14ac:dyDescent="0.25">
      <c r="B6" s="998"/>
      <c r="C6" s="999"/>
      <c r="D6" s="967" t="s">
        <v>799</v>
      </c>
      <c r="E6" s="967" t="s">
        <v>800</v>
      </c>
      <c r="F6" s="1005" t="s">
        <v>80</v>
      </c>
      <c r="G6" s="967" t="s">
        <v>799</v>
      </c>
      <c r="H6" s="967" t="s">
        <v>800</v>
      </c>
      <c r="I6" s="1005" t="s">
        <v>80</v>
      </c>
      <c r="J6" s="993"/>
      <c r="K6" s="993"/>
      <c r="L6" s="993"/>
      <c r="M6" s="993"/>
    </row>
    <row r="7" spans="2:13" x14ac:dyDescent="0.25">
      <c r="B7" s="1000"/>
      <c r="C7" s="1001"/>
      <c r="D7" s="967"/>
      <c r="E7" s="967"/>
      <c r="F7" s="1006"/>
      <c r="G7" s="967"/>
      <c r="H7" s="967"/>
      <c r="I7" s="1006"/>
      <c r="J7" s="994"/>
      <c r="K7" s="994"/>
      <c r="L7" s="994"/>
      <c r="M7" s="994"/>
    </row>
    <row r="8" spans="2:13" x14ac:dyDescent="0.25">
      <c r="B8" s="995" t="s">
        <v>150</v>
      </c>
      <c r="C8" s="995"/>
      <c r="D8" s="262">
        <v>839644</v>
      </c>
      <c r="E8" s="262">
        <v>455617</v>
      </c>
      <c r="F8" s="262">
        <v>1295261</v>
      </c>
      <c r="G8" s="489">
        <v>193175</v>
      </c>
      <c r="H8" s="489">
        <v>101968</v>
      </c>
      <c r="I8" s="489">
        <v>295143</v>
      </c>
      <c r="J8" s="10">
        <v>0.36405406605551666</v>
      </c>
      <c r="K8" s="514">
        <v>-0.7699322570041589</v>
      </c>
      <c r="L8" s="514">
        <v>-0.77619799085635521</v>
      </c>
      <c r="M8" s="10">
        <v>-0.77213627214901093</v>
      </c>
    </row>
    <row r="9" spans="2:13" x14ac:dyDescent="0.25">
      <c r="B9" s="995" t="s">
        <v>151</v>
      </c>
      <c r="C9" s="995"/>
      <c r="D9" s="262">
        <v>21089</v>
      </c>
      <c r="E9" s="262">
        <v>25928</v>
      </c>
      <c r="F9" s="262">
        <v>47017</v>
      </c>
      <c r="G9" s="489">
        <v>7437</v>
      </c>
      <c r="H9" s="489">
        <v>6021</v>
      </c>
      <c r="I9" s="489">
        <v>13458</v>
      </c>
      <c r="J9" s="10">
        <v>1.6600223013844621E-2</v>
      </c>
      <c r="K9" s="514">
        <v>-0.64735169993835651</v>
      </c>
      <c r="L9" s="514">
        <v>-0.76778000617093489</v>
      </c>
      <c r="M9" s="10">
        <v>-0.71376310696131184</v>
      </c>
    </row>
    <row r="10" spans="2:13" x14ac:dyDescent="0.25">
      <c r="B10" s="995" t="s">
        <v>152</v>
      </c>
      <c r="C10" s="995"/>
      <c r="D10" s="262">
        <v>41910</v>
      </c>
      <c r="E10" s="262">
        <v>4513</v>
      </c>
      <c r="F10" s="262">
        <v>46423</v>
      </c>
      <c r="G10" s="489">
        <v>14417</v>
      </c>
      <c r="H10" s="489">
        <v>1194</v>
      </c>
      <c r="I10" s="489">
        <v>15611</v>
      </c>
      <c r="J10" s="10">
        <v>1.9255913320636676E-2</v>
      </c>
      <c r="K10" s="514">
        <v>-0.65600095442615125</v>
      </c>
      <c r="L10" s="514">
        <v>-0.73543097717704409</v>
      </c>
      <c r="M10" s="10">
        <v>-0.66372272364991491</v>
      </c>
    </row>
    <row r="11" spans="2:13" x14ac:dyDescent="0.25">
      <c r="B11" s="995" t="s">
        <v>153</v>
      </c>
      <c r="C11" s="995"/>
      <c r="D11" s="262">
        <v>4558</v>
      </c>
      <c r="E11" s="262">
        <v>33</v>
      </c>
      <c r="F11" s="262">
        <v>4591</v>
      </c>
      <c r="G11" s="489">
        <v>1819</v>
      </c>
      <c r="H11" s="489">
        <v>10</v>
      </c>
      <c r="I11" s="489">
        <v>1829</v>
      </c>
      <c r="J11" s="10">
        <v>2.2560416029366779E-3</v>
      </c>
      <c r="K11" s="514">
        <v>-0.60092145677928921</v>
      </c>
      <c r="L11" s="514">
        <v>-0.69696969696969702</v>
      </c>
      <c r="M11" s="10">
        <v>-0.60161184927031153</v>
      </c>
    </row>
    <row r="12" spans="2:13" x14ac:dyDescent="0.25">
      <c r="B12" s="995" t="s">
        <v>154</v>
      </c>
      <c r="C12" s="995"/>
      <c r="D12" s="262">
        <v>13326</v>
      </c>
      <c r="E12" s="262">
        <v>77</v>
      </c>
      <c r="F12" s="262">
        <v>13403</v>
      </c>
      <c r="G12" s="489">
        <v>7848</v>
      </c>
      <c r="H12" s="489">
        <v>21</v>
      </c>
      <c r="I12" s="489">
        <v>7869</v>
      </c>
      <c r="J12" s="10">
        <v>9.7062828723393762E-3</v>
      </c>
      <c r="K12" s="514">
        <v>-0.4110760918505178</v>
      </c>
      <c r="L12" s="514">
        <v>-0.72727272727272729</v>
      </c>
      <c r="M12" s="10">
        <v>-0.41289263597702008</v>
      </c>
    </row>
    <row r="13" spans="2:13" x14ac:dyDescent="0.25">
      <c r="B13" s="995" t="s">
        <v>155</v>
      </c>
      <c r="C13" s="995"/>
      <c r="D13" s="262">
        <v>311660</v>
      </c>
      <c r="E13" s="262">
        <v>20864</v>
      </c>
      <c r="F13" s="262">
        <v>332524</v>
      </c>
      <c r="G13" s="489">
        <v>97027</v>
      </c>
      <c r="H13" s="489">
        <v>5320</v>
      </c>
      <c r="I13" s="489">
        <v>102347</v>
      </c>
      <c r="J13" s="10">
        <v>0.12624335152310562</v>
      </c>
      <c r="K13" s="514">
        <v>-0.68867676313931847</v>
      </c>
      <c r="L13" s="514">
        <v>-0.74501533742331283</v>
      </c>
      <c r="M13" s="10">
        <v>-0.69221168998327942</v>
      </c>
    </row>
    <row r="14" spans="2:13" x14ac:dyDescent="0.25">
      <c r="B14" s="1007" t="s">
        <v>354</v>
      </c>
      <c r="C14" s="1008"/>
      <c r="D14" s="262">
        <v>19520</v>
      </c>
      <c r="E14" s="262">
        <v>207</v>
      </c>
      <c r="F14" s="262">
        <v>19727</v>
      </c>
      <c r="G14" s="489">
        <v>10160</v>
      </c>
      <c r="H14" s="489">
        <v>92</v>
      </c>
      <c r="I14" s="489">
        <v>10252</v>
      </c>
      <c r="J14" s="10">
        <v>1.2645674419522593E-2</v>
      </c>
      <c r="K14" s="514">
        <v>-0.47950819672131145</v>
      </c>
      <c r="L14" s="514">
        <v>-0.55555555555555558</v>
      </c>
      <c r="M14" s="10">
        <v>-0.4803061793481016</v>
      </c>
    </row>
    <row r="15" spans="2:13" x14ac:dyDescent="0.25">
      <c r="B15" s="1007" t="s">
        <v>157</v>
      </c>
      <c r="C15" s="1008"/>
      <c r="D15" s="262">
        <v>1980</v>
      </c>
      <c r="E15" s="262">
        <v>36</v>
      </c>
      <c r="F15" s="262">
        <v>2016</v>
      </c>
      <c r="G15" s="489">
        <v>1164</v>
      </c>
      <c r="H15" s="489">
        <v>10</v>
      </c>
      <c r="I15" s="489">
        <v>1174</v>
      </c>
      <c r="J15" s="10">
        <v>1.4481098096488026E-3</v>
      </c>
      <c r="K15" s="514">
        <v>-0.41212121212121211</v>
      </c>
      <c r="L15" s="514">
        <v>-0.72222222222222221</v>
      </c>
      <c r="M15" s="10">
        <v>-0.41765873015873017</v>
      </c>
    </row>
    <row r="16" spans="2:13" x14ac:dyDescent="0.25">
      <c r="B16" s="1007" t="s">
        <v>158</v>
      </c>
      <c r="C16" s="1008"/>
      <c r="D16" s="262">
        <v>181826</v>
      </c>
      <c r="E16" s="262">
        <v>4756</v>
      </c>
      <c r="F16" s="262">
        <v>186582</v>
      </c>
      <c r="G16" s="489">
        <v>69625</v>
      </c>
      <c r="H16" s="489">
        <v>1268</v>
      </c>
      <c r="I16" s="489">
        <v>70893</v>
      </c>
      <c r="J16" s="10">
        <v>8.7445356674133348E-2</v>
      </c>
      <c r="K16" s="514">
        <v>-0.61707896560447906</v>
      </c>
      <c r="L16" s="514">
        <v>-0.73338940285954579</v>
      </c>
      <c r="M16" s="10">
        <v>-0.62004373412226255</v>
      </c>
    </row>
    <row r="17" spans="2:13" x14ac:dyDescent="0.25">
      <c r="B17" s="1007" t="s">
        <v>159</v>
      </c>
      <c r="C17" s="1008"/>
      <c r="D17" s="262">
        <v>15982</v>
      </c>
      <c r="E17" s="262">
        <v>316</v>
      </c>
      <c r="F17" s="262">
        <v>16298</v>
      </c>
      <c r="G17" s="489">
        <v>10310</v>
      </c>
      <c r="H17" s="489">
        <v>179</v>
      </c>
      <c r="I17" s="489">
        <v>10489</v>
      </c>
      <c r="J17" s="10">
        <v>1.2938010045490876E-2</v>
      </c>
      <c r="K17" s="514">
        <v>-0.35489926166937807</v>
      </c>
      <c r="L17" s="514">
        <v>-0.43354430379746833</v>
      </c>
      <c r="M17" s="10">
        <v>-0.35642410111670142</v>
      </c>
    </row>
    <row r="18" spans="2:13" x14ac:dyDescent="0.25">
      <c r="B18" s="995" t="s">
        <v>160</v>
      </c>
      <c r="C18" s="995"/>
      <c r="D18" s="262">
        <v>239277</v>
      </c>
      <c r="E18" s="262">
        <v>9139</v>
      </c>
      <c r="F18" s="262">
        <v>248416</v>
      </c>
      <c r="G18" s="489">
        <v>91144</v>
      </c>
      <c r="H18" s="489">
        <v>2475</v>
      </c>
      <c r="I18" s="489">
        <v>93619</v>
      </c>
      <c r="J18" s="10">
        <v>0.11547750619208794</v>
      </c>
      <c r="K18" s="514">
        <v>-0.61908582939438395</v>
      </c>
      <c r="L18" s="514">
        <v>-0.72918262391946598</v>
      </c>
      <c r="M18" s="10">
        <v>-0.6231361909055777</v>
      </c>
    </row>
    <row r="19" spans="2:13" x14ac:dyDescent="0.25">
      <c r="B19" s="995" t="s">
        <v>161</v>
      </c>
      <c r="C19" s="995"/>
      <c r="D19" s="262">
        <v>112235</v>
      </c>
      <c r="E19" s="262">
        <v>3006</v>
      </c>
      <c r="F19" s="262">
        <v>115241</v>
      </c>
      <c r="G19" s="489">
        <v>36406</v>
      </c>
      <c r="H19" s="489">
        <v>1241</v>
      </c>
      <c r="I19" s="489">
        <v>37647</v>
      </c>
      <c r="J19" s="10">
        <v>4.6436959117417777E-2</v>
      </c>
      <c r="K19" s="514">
        <v>-0.67562703256559897</v>
      </c>
      <c r="L19" s="514">
        <v>-0.58715901530272785</v>
      </c>
      <c r="M19" s="10">
        <v>-0.67331939153599851</v>
      </c>
    </row>
    <row r="20" spans="2:13" ht="15" customHeight="1" x14ac:dyDescent="0.25">
      <c r="B20" s="995" t="s">
        <v>606</v>
      </c>
      <c r="C20" s="995"/>
      <c r="D20" s="262">
        <v>383789</v>
      </c>
      <c r="E20" s="262">
        <v>22253</v>
      </c>
      <c r="F20" s="262">
        <v>406042</v>
      </c>
      <c r="G20" s="489">
        <v>142172</v>
      </c>
      <c r="H20" s="489">
        <v>8209</v>
      </c>
      <c r="I20" s="489">
        <v>150381</v>
      </c>
      <c r="J20" s="10">
        <v>0.18549250535331907</v>
      </c>
      <c r="K20" s="514">
        <v>-0.62955686588203419</v>
      </c>
      <c r="L20" s="514">
        <v>-0.6311059183031501</v>
      </c>
      <c r="M20" s="10">
        <v>-0.62964176119711757</v>
      </c>
    </row>
    <row r="21" spans="2:13" ht="15" customHeight="1" x14ac:dyDescent="0.25">
      <c r="B21" s="1002" t="s">
        <v>801</v>
      </c>
      <c r="C21" s="1002"/>
      <c r="D21" s="266">
        <v>2186796</v>
      </c>
      <c r="E21" s="266">
        <v>546745</v>
      </c>
      <c r="F21" s="266">
        <v>2733541</v>
      </c>
      <c r="G21" s="266">
        <v>682704</v>
      </c>
      <c r="H21" s="266">
        <v>128008</v>
      </c>
      <c r="I21" s="266">
        <v>810712</v>
      </c>
      <c r="J21" s="14">
        <v>1</v>
      </c>
      <c r="K21" s="14">
        <v>-0.68780626999500638</v>
      </c>
      <c r="L21" s="14">
        <v>-0.76587257313738577</v>
      </c>
      <c r="M21" s="14">
        <v>-0.7034205815826432</v>
      </c>
    </row>
    <row r="22" spans="2:13" ht="15" customHeight="1" x14ac:dyDescent="0.25">
      <c r="B22" s="931" t="s">
        <v>802</v>
      </c>
      <c r="C22" s="931"/>
      <c r="D22" s="931"/>
      <c r="E22" s="931"/>
      <c r="F22" s="931"/>
      <c r="G22" s="931"/>
      <c r="H22" s="931"/>
      <c r="I22" s="931"/>
      <c r="J22" s="931"/>
      <c r="K22" s="931"/>
      <c r="L22" s="931"/>
      <c r="M22" s="931"/>
    </row>
    <row r="23" spans="2:13" x14ac:dyDescent="0.25">
      <c r="B23" s="1003" t="s">
        <v>803</v>
      </c>
      <c r="C23" s="1003"/>
      <c r="D23" s="1003"/>
      <c r="E23" s="1003"/>
      <c r="F23" s="1003"/>
      <c r="G23" s="1003"/>
      <c r="H23" s="1003"/>
      <c r="I23" s="1003"/>
      <c r="J23" s="1003"/>
      <c r="K23" s="1003"/>
      <c r="L23" s="1003"/>
      <c r="M23" s="1003"/>
    </row>
    <row r="24" spans="2:13" x14ac:dyDescent="0.25">
      <c r="B24" s="1003" t="s">
        <v>804</v>
      </c>
      <c r="C24" s="1003"/>
      <c r="D24" s="1003"/>
      <c r="E24" s="1003"/>
      <c r="F24" s="1003"/>
      <c r="G24" s="1003"/>
      <c r="H24" s="1003"/>
      <c r="I24" s="1003"/>
      <c r="J24" s="1003"/>
      <c r="K24" s="1003"/>
      <c r="L24" s="1003"/>
      <c r="M24" s="1003"/>
    </row>
    <row r="25" spans="2:13" x14ac:dyDescent="0.25">
      <c r="B25" s="1004"/>
      <c r="C25" s="1004"/>
      <c r="D25" s="1004"/>
      <c r="E25" s="1004"/>
      <c r="F25" s="1004"/>
      <c r="G25" s="1004"/>
      <c r="H25" s="1004"/>
      <c r="I25" s="1004"/>
      <c r="J25" s="1004"/>
      <c r="K25" s="1004"/>
      <c r="L25" s="1004"/>
      <c r="M25" s="1004"/>
    </row>
    <row r="27" spans="2:13" x14ac:dyDescent="0.25">
      <c r="D27" s="515"/>
      <c r="E27" s="515"/>
      <c r="F27" s="515"/>
      <c r="G27" s="515"/>
      <c r="H27" s="515"/>
      <c r="I27" s="515"/>
      <c r="J27" s="515"/>
    </row>
    <row r="28" spans="2:13" x14ac:dyDescent="0.25">
      <c r="D28" s="515"/>
      <c r="E28" s="515"/>
      <c r="F28" s="515"/>
      <c r="G28" s="515"/>
      <c r="H28" s="515"/>
      <c r="I28" s="515"/>
      <c r="J28" s="515"/>
    </row>
    <row r="29" spans="2:13" x14ac:dyDescent="0.25">
      <c r="D29" s="515"/>
      <c r="E29" s="515"/>
      <c r="F29" s="515"/>
      <c r="G29" s="515"/>
      <c r="H29" s="515"/>
      <c r="I29" s="515"/>
      <c r="J29" s="515"/>
    </row>
    <row r="30" spans="2:13" x14ac:dyDescent="0.25">
      <c r="D30" s="515"/>
      <c r="E30" s="515"/>
      <c r="F30" s="515"/>
      <c r="G30" s="515"/>
      <c r="H30" s="515"/>
      <c r="I30" s="515"/>
      <c r="J30" s="515"/>
    </row>
    <row r="31" spans="2:13" x14ac:dyDescent="0.25">
      <c r="D31" s="515"/>
      <c r="E31" s="515"/>
      <c r="F31" s="515"/>
      <c r="G31" s="515"/>
      <c r="H31" s="515"/>
      <c r="I31" s="515"/>
      <c r="J31" s="515"/>
    </row>
    <row r="32" spans="2:13" x14ac:dyDescent="0.25">
      <c r="D32" s="515"/>
      <c r="E32" s="515"/>
      <c r="F32" s="515"/>
      <c r="G32" s="515"/>
      <c r="H32" s="515"/>
      <c r="I32" s="515"/>
      <c r="J32" s="515"/>
    </row>
    <row r="33" spans="4:10" x14ac:dyDescent="0.25">
      <c r="D33" s="515"/>
      <c r="E33" s="515"/>
      <c r="F33" s="515"/>
      <c r="G33" s="515"/>
      <c r="H33" s="515"/>
      <c r="I33" s="515"/>
      <c r="J33" s="515"/>
    </row>
    <row r="34" spans="4:10" x14ac:dyDescent="0.25">
      <c r="D34" s="515"/>
      <c r="E34" s="515"/>
      <c r="F34" s="515"/>
      <c r="G34" s="515"/>
      <c r="H34" s="515"/>
      <c r="I34" s="515"/>
      <c r="J34" s="515"/>
    </row>
    <row r="35" spans="4:10" x14ac:dyDescent="0.25">
      <c r="D35" s="515"/>
      <c r="E35" s="515"/>
      <c r="F35" s="515"/>
      <c r="G35" s="515"/>
      <c r="H35" s="515"/>
      <c r="I35" s="515"/>
      <c r="J35" s="515"/>
    </row>
    <row r="36" spans="4:10" x14ac:dyDescent="0.25">
      <c r="D36" s="515"/>
      <c r="E36" s="515"/>
      <c r="F36" s="515"/>
      <c r="G36" s="515"/>
      <c r="H36" s="515"/>
      <c r="I36" s="515"/>
      <c r="J36" s="515"/>
    </row>
    <row r="37" spans="4:10" x14ac:dyDescent="0.25">
      <c r="D37" s="515"/>
      <c r="E37" s="515"/>
      <c r="F37" s="515"/>
      <c r="G37" s="515"/>
      <c r="H37" s="515"/>
      <c r="I37" s="515"/>
      <c r="J37" s="515"/>
    </row>
    <row r="38" spans="4:10" x14ac:dyDescent="0.25">
      <c r="D38" s="515"/>
      <c r="E38" s="515"/>
      <c r="F38" s="515"/>
      <c r="G38" s="515"/>
      <c r="H38" s="515"/>
      <c r="I38" s="515"/>
      <c r="J38" s="515"/>
    </row>
    <row r="39" spans="4:10" x14ac:dyDescent="0.25">
      <c r="D39" s="515"/>
      <c r="E39" s="515"/>
      <c r="F39" s="515"/>
      <c r="G39" s="515"/>
      <c r="H39" s="515"/>
      <c r="I39" s="515"/>
      <c r="J39" s="515"/>
    </row>
    <row r="40" spans="4:10" x14ac:dyDescent="0.25">
      <c r="D40" s="515"/>
      <c r="E40" s="515"/>
      <c r="F40" s="515"/>
      <c r="G40" s="515"/>
      <c r="H40" s="515"/>
      <c r="I40" s="515"/>
      <c r="J40" s="515"/>
    </row>
    <row r="41" spans="4:10" x14ac:dyDescent="0.25">
      <c r="D41" s="515"/>
      <c r="E41" s="515"/>
      <c r="F41" s="515"/>
      <c r="G41" s="515"/>
      <c r="H41" s="515"/>
      <c r="I41" s="515"/>
      <c r="J41" s="515"/>
    </row>
    <row r="42" spans="4:10" x14ac:dyDescent="0.25">
      <c r="D42" s="515"/>
      <c r="E42" s="515"/>
      <c r="F42" s="515"/>
      <c r="G42" s="515"/>
      <c r="H42" s="515"/>
      <c r="I42" s="515"/>
      <c r="J42" s="515"/>
    </row>
    <row r="43" spans="4:10" x14ac:dyDescent="0.25">
      <c r="D43" s="515"/>
      <c r="E43" s="515"/>
      <c r="F43" s="515"/>
      <c r="G43" s="515"/>
      <c r="H43" s="515"/>
      <c r="I43" s="515"/>
      <c r="J43" s="515"/>
    </row>
    <row r="44" spans="4:10" x14ac:dyDescent="0.25">
      <c r="D44" s="515"/>
      <c r="E44" s="515"/>
      <c r="F44" s="515"/>
      <c r="G44" s="515"/>
      <c r="H44" s="515"/>
      <c r="I44" s="515"/>
      <c r="J44" s="515"/>
    </row>
    <row r="45" spans="4:10" x14ac:dyDescent="0.25">
      <c r="D45" s="515"/>
      <c r="E45" s="515"/>
      <c r="F45" s="515"/>
      <c r="G45" s="515"/>
      <c r="H45" s="515"/>
      <c r="I45" s="515"/>
      <c r="J45" s="515"/>
    </row>
    <row r="46" spans="4:10" x14ac:dyDescent="0.25">
      <c r="D46" s="515"/>
      <c r="E46" s="515"/>
      <c r="F46" s="515"/>
      <c r="G46" s="515"/>
      <c r="H46" s="515"/>
      <c r="I46" s="515"/>
      <c r="J46" s="515"/>
    </row>
    <row r="47" spans="4:10" x14ac:dyDescent="0.25">
      <c r="D47" s="515"/>
      <c r="E47" s="515"/>
      <c r="F47" s="515"/>
      <c r="G47" s="515"/>
      <c r="H47" s="515"/>
      <c r="I47" s="515"/>
      <c r="J47" s="515"/>
    </row>
    <row r="48" spans="4:10" x14ac:dyDescent="0.25">
      <c r="D48" s="515"/>
      <c r="E48" s="515"/>
      <c r="F48" s="515"/>
      <c r="G48" s="515"/>
      <c r="H48" s="515"/>
      <c r="I48" s="515"/>
      <c r="J48" s="515"/>
    </row>
    <row r="49" spans="4:10" x14ac:dyDescent="0.25">
      <c r="D49" s="515"/>
      <c r="E49" s="515"/>
      <c r="F49" s="515"/>
      <c r="G49" s="515"/>
      <c r="H49" s="515"/>
      <c r="I49" s="515"/>
      <c r="J49" s="515"/>
    </row>
    <row r="50" spans="4:10" x14ac:dyDescent="0.25">
      <c r="D50" s="515"/>
      <c r="E50" s="515"/>
      <c r="F50" s="515"/>
      <c r="G50" s="515"/>
      <c r="H50" s="515"/>
      <c r="I50" s="515"/>
      <c r="J50" s="515"/>
    </row>
    <row r="51" spans="4:10" x14ac:dyDescent="0.25">
      <c r="D51" s="515"/>
      <c r="E51" s="515"/>
      <c r="F51" s="515"/>
      <c r="G51" s="515"/>
      <c r="H51" s="515"/>
      <c r="I51" s="515"/>
      <c r="J51" s="515"/>
    </row>
    <row r="52" spans="4:10" x14ac:dyDescent="0.25">
      <c r="D52" s="515"/>
      <c r="E52" s="515"/>
      <c r="F52" s="515"/>
      <c r="G52" s="515"/>
      <c r="H52" s="515"/>
      <c r="I52" s="515"/>
      <c r="J52" s="515"/>
    </row>
    <row r="53" spans="4:10" x14ac:dyDescent="0.25">
      <c r="D53" s="515"/>
      <c r="E53" s="515"/>
      <c r="F53" s="515"/>
      <c r="G53" s="515"/>
      <c r="H53" s="515"/>
      <c r="I53" s="515"/>
      <c r="J53" s="515"/>
    </row>
    <row r="54" spans="4:10" x14ac:dyDescent="0.25">
      <c r="D54" s="515"/>
      <c r="E54" s="515"/>
      <c r="F54" s="515"/>
      <c r="G54" s="515"/>
      <c r="H54" s="515"/>
      <c r="I54" s="515"/>
      <c r="J54" s="515"/>
    </row>
    <row r="55" spans="4:10" x14ac:dyDescent="0.25">
      <c r="D55" s="515"/>
      <c r="E55" s="515"/>
      <c r="F55" s="515"/>
      <c r="G55" s="515"/>
      <c r="H55" s="515"/>
      <c r="I55" s="515"/>
      <c r="J55" s="515"/>
    </row>
    <row r="56" spans="4:10" x14ac:dyDescent="0.25">
      <c r="D56" s="515"/>
      <c r="E56" s="515"/>
      <c r="F56" s="515"/>
      <c r="G56" s="515"/>
      <c r="H56" s="515"/>
      <c r="I56" s="515"/>
      <c r="J56" s="515"/>
    </row>
    <row r="57" spans="4:10" x14ac:dyDescent="0.25">
      <c r="D57" s="515"/>
      <c r="E57" s="515"/>
      <c r="F57" s="515"/>
      <c r="G57" s="515"/>
      <c r="H57" s="515"/>
      <c r="I57" s="515"/>
      <c r="J57" s="515"/>
    </row>
    <row r="58" spans="4:10" x14ac:dyDescent="0.25">
      <c r="D58" s="515"/>
      <c r="E58" s="515"/>
      <c r="F58" s="515"/>
      <c r="G58" s="515"/>
      <c r="H58" s="515"/>
      <c r="I58" s="515"/>
      <c r="J58" s="515"/>
    </row>
    <row r="59" spans="4:10" x14ac:dyDescent="0.25">
      <c r="D59" s="515"/>
      <c r="E59" s="515"/>
      <c r="F59" s="515"/>
      <c r="G59" s="515"/>
      <c r="H59" s="515"/>
      <c r="I59" s="515"/>
      <c r="J59" s="515"/>
    </row>
    <row r="60" spans="4:10" x14ac:dyDescent="0.25">
      <c r="D60" s="515"/>
      <c r="E60" s="515"/>
      <c r="F60" s="515"/>
      <c r="G60" s="515"/>
      <c r="H60" s="515"/>
      <c r="I60" s="515"/>
      <c r="J60" s="515"/>
    </row>
    <row r="61" spans="4:10" x14ac:dyDescent="0.25">
      <c r="D61" s="515"/>
      <c r="E61" s="515"/>
      <c r="F61" s="515"/>
      <c r="G61" s="515"/>
      <c r="H61" s="515"/>
      <c r="I61" s="515"/>
      <c r="J61" s="515"/>
    </row>
    <row r="62" spans="4:10" x14ac:dyDescent="0.25">
      <c r="D62" s="515"/>
      <c r="E62" s="515"/>
      <c r="F62" s="515"/>
      <c r="G62" s="515"/>
      <c r="H62" s="515"/>
      <c r="I62" s="515"/>
      <c r="J62" s="515"/>
    </row>
    <row r="63" spans="4:10" x14ac:dyDescent="0.25">
      <c r="D63" s="515"/>
      <c r="E63" s="515"/>
      <c r="F63" s="515"/>
      <c r="G63" s="515"/>
      <c r="H63" s="515"/>
      <c r="I63" s="515"/>
      <c r="J63" s="515"/>
    </row>
    <row r="64" spans="4:10" x14ac:dyDescent="0.25">
      <c r="D64" s="515"/>
      <c r="E64" s="515"/>
      <c r="F64" s="515"/>
      <c r="G64" s="515"/>
      <c r="H64" s="515"/>
      <c r="I64" s="515"/>
      <c r="J64" s="515"/>
    </row>
    <row r="65" spans="4:10" x14ac:dyDescent="0.25">
      <c r="D65" s="515"/>
      <c r="E65" s="515"/>
      <c r="F65" s="515"/>
      <c r="G65" s="515"/>
      <c r="H65" s="515"/>
      <c r="I65" s="515"/>
      <c r="J65" s="515"/>
    </row>
    <row r="66" spans="4:10" x14ac:dyDescent="0.25">
      <c r="D66" s="515"/>
      <c r="E66" s="515"/>
      <c r="F66" s="515"/>
      <c r="G66" s="515"/>
      <c r="H66" s="515"/>
      <c r="I66" s="515"/>
      <c r="J66" s="515"/>
    </row>
    <row r="67" spans="4:10" x14ac:dyDescent="0.25">
      <c r="D67" s="515"/>
      <c r="E67" s="515"/>
      <c r="F67" s="515"/>
      <c r="G67" s="515"/>
      <c r="H67" s="515"/>
      <c r="I67" s="515"/>
      <c r="J67" s="515"/>
    </row>
    <row r="68" spans="4:10" x14ac:dyDescent="0.25">
      <c r="D68" s="515"/>
      <c r="E68" s="515"/>
      <c r="F68" s="515"/>
      <c r="G68" s="515"/>
      <c r="H68" s="515"/>
      <c r="I68" s="515"/>
      <c r="J68" s="515"/>
    </row>
    <row r="69" spans="4:10" x14ac:dyDescent="0.25">
      <c r="D69" s="515"/>
      <c r="E69" s="515"/>
      <c r="F69" s="515"/>
      <c r="G69" s="515"/>
      <c r="H69" s="515"/>
      <c r="I69" s="515"/>
      <c r="J69" s="515"/>
    </row>
    <row r="70" spans="4:10" x14ac:dyDescent="0.25">
      <c r="D70" s="515"/>
      <c r="E70" s="515"/>
      <c r="F70" s="515"/>
      <c r="G70" s="515"/>
      <c r="H70" s="515"/>
      <c r="I70" s="515"/>
      <c r="J70" s="515"/>
    </row>
    <row r="71" spans="4:10" x14ac:dyDescent="0.25">
      <c r="D71" s="515"/>
      <c r="E71" s="515"/>
      <c r="F71" s="515"/>
      <c r="G71" s="515"/>
      <c r="H71" s="515"/>
      <c r="I71" s="515"/>
      <c r="J71" s="515"/>
    </row>
    <row r="72" spans="4:10" x14ac:dyDescent="0.25">
      <c r="D72" s="515"/>
      <c r="E72" s="515"/>
      <c r="F72" s="515"/>
      <c r="G72" s="515"/>
      <c r="H72" s="515"/>
      <c r="I72" s="515"/>
      <c r="J72" s="515"/>
    </row>
    <row r="73" spans="4:10" x14ac:dyDescent="0.25">
      <c r="D73" s="515"/>
      <c r="E73" s="515"/>
      <c r="F73" s="515"/>
      <c r="G73" s="515"/>
      <c r="H73" s="515"/>
      <c r="I73" s="515"/>
      <c r="J73" s="515"/>
    </row>
    <row r="74" spans="4:10" x14ac:dyDescent="0.25">
      <c r="D74" s="515"/>
      <c r="E74" s="515"/>
      <c r="F74" s="515"/>
      <c r="G74" s="515"/>
      <c r="H74" s="515"/>
      <c r="I74" s="515"/>
      <c r="J74" s="515"/>
    </row>
    <row r="75" spans="4:10" x14ac:dyDescent="0.25">
      <c r="D75" s="515"/>
      <c r="E75" s="515"/>
      <c r="F75" s="515"/>
      <c r="G75" s="515"/>
      <c r="H75" s="515"/>
      <c r="I75" s="515"/>
      <c r="J75" s="515"/>
    </row>
    <row r="76" spans="4:10" x14ac:dyDescent="0.25">
      <c r="D76" s="515"/>
      <c r="E76" s="515"/>
      <c r="F76" s="515"/>
      <c r="G76" s="515"/>
      <c r="H76" s="515"/>
      <c r="I76" s="515"/>
      <c r="J76" s="515"/>
    </row>
    <row r="77" spans="4:10" x14ac:dyDescent="0.25">
      <c r="D77" s="515"/>
      <c r="E77" s="515"/>
      <c r="F77" s="515"/>
      <c r="G77" s="515"/>
      <c r="H77" s="515"/>
      <c r="I77" s="515"/>
      <c r="J77" s="515"/>
    </row>
    <row r="78" spans="4:10" x14ac:dyDescent="0.25">
      <c r="D78" s="515"/>
      <c r="E78" s="515"/>
      <c r="F78" s="515"/>
      <c r="G78" s="515"/>
      <c r="H78" s="515"/>
      <c r="I78" s="515"/>
      <c r="J78" s="515"/>
    </row>
    <row r="79" spans="4:10" x14ac:dyDescent="0.25">
      <c r="D79" s="515"/>
      <c r="E79" s="515"/>
      <c r="F79" s="515"/>
      <c r="G79" s="515"/>
      <c r="H79" s="515"/>
      <c r="I79" s="515"/>
      <c r="J79" s="515"/>
    </row>
    <row r="80" spans="4:10" x14ac:dyDescent="0.25">
      <c r="D80" s="515"/>
      <c r="E80" s="515"/>
      <c r="F80" s="515"/>
      <c r="G80" s="515"/>
      <c r="H80" s="515"/>
      <c r="I80" s="515"/>
      <c r="J80" s="515"/>
    </row>
    <row r="81" spans="4:10" x14ac:dyDescent="0.25">
      <c r="D81" s="515"/>
      <c r="E81" s="515"/>
      <c r="F81" s="515"/>
      <c r="G81" s="515"/>
      <c r="H81" s="515"/>
      <c r="I81" s="515"/>
      <c r="J81" s="515"/>
    </row>
    <row r="82" spans="4:10" x14ac:dyDescent="0.25">
      <c r="D82" s="515"/>
      <c r="E82" s="515"/>
      <c r="F82" s="515"/>
      <c r="G82" s="515"/>
      <c r="H82" s="515"/>
      <c r="I82" s="515"/>
      <c r="J82" s="515"/>
    </row>
    <row r="83" spans="4:10" x14ac:dyDescent="0.25">
      <c r="D83" s="515"/>
      <c r="E83" s="515"/>
      <c r="F83" s="515"/>
      <c r="G83" s="515"/>
      <c r="H83" s="515"/>
      <c r="I83" s="515"/>
      <c r="J83" s="515"/>
    </row>
    <row r="84" spans="4:10" x14ac:dyDescent="0.25">
      <c r="D84" s="515"/>
      <c r="E84" s="515"/>
      <c r="F84" s="515"/>
      <c r="G84" s="515"/>
      <c r="H84" s="515"/>
      <c r="I84" s="515"/>
      <c r="J84" s="515"/>
    </row>
    <row r="85" spans="4:10" x14ac:dyDescent="0.25">
      <c r="D85" s="515"/>
      <c r="E85" s="515"/>
      <c r="F85" s="515"/>
      <c r="G85" s="515"/>
      <c r="H85" s="515"/>
      <c r="I85" s="515"/>
      <c r="J85" s="515"/>
    </row>
    <row r="86" spans="4:10" x14ac:dyDescent="0.25">
      <c r="D86" s="515"/>
      <c r="E86" s="515"/>
      <c r="F86" s="515"/>
      <c r="G86" s="515"/>
      <c r="H86" s="515"/>
      <c r="I86" s="515"/>
      <c r="J86" s="515"/>
    </row>
    <row r="87" spans="4:10" x14ac:dyDescent="0.25">
      <c r="D87" s="515"/>
      <c r="E87" s="515"/>
      <c r="F87" s="515"/>
      <c r="G87" s="515"/>
      <c r="H87" s="515"/>
      <c r="I87" s="515"/>
      <c r="J87" s="515"/>
    </row>
    <row r="88" spans="4:10" x14ac:dyDescent="0.25">
      <c r="D88" s="515"/>
      <c r="E88" s="515"/>
      <c r="F88" s="515"/>
      <c r="G88" s="515"/>
      <c r="H88" s="515"/>
      <c r="I88" s="515"/>
      <c r="J88" s="515"/>
    </row>
    <row r="89" spans="4:10" x14ac:dyDescent="0.25">
      <c r="D89" s="515"/>
      <c r="E89" s="515"/>
      <c r="F89" s="515"/>
      <c r="G89" s="515"/>
      <c r="H89" s="515"/>
      <c r="I89" s="515"/>
      <c r="J89" s="515"/>
    </row>
    <row r="90" spans="4:10" x14ac:dyDescent="0.25">
      <c r="D90" s="515"/>
      <c r="E90" s="515"/>
      <c r="F90" s="515"/>
      <c r="G90" s="515"/>
      <c r="H90" s="515"/>
      <c r="I90" s="515"/>
      <c r="J90" s="515"/>
    </row>
    <row r="91" spans="4:10" x14ac:dyDescent="0.25">
      <c r="D91" s="515"/>
      <c r="E91" s="515"/>
      <c r="F91" s="515"/>
      <c r="G91" s="515"/>
      <c r="H91" s="515"/>
      <c r="I91" s="515"/>
      <c r="J91" s="515"/>
    </row>
    <row r="92" spans="4:10" x14ac:dyDescent="0.25">
      <c r="D92" s="515"/>
      <c r="E92" s="515"/>
      <c r="F92" s="515"/>
      <c r="G92" s="515"/>
      <c r="H92" s="515"/>
      <c r="I92" s="515"/>
      <c r="J92" s="515"/>
    </row>
    <row r="93" spans="4:10" x14ac:dyDescent="0.25">
      <c r="D93" s="515"/>
      <c r="E93" s="515"/>
      <c r="F93" s="515"/>
      <c r="G93" s="515"/>
      <c r="H93" s="515"/>
      <c r="I93" s="515"/>
      <c r="J93" s="515"/>
    </row>
    <row r="94" spans="4:10" x14ac:dyDescent="0.25">
      <c r="D94" s="515"/>
      <c r="E94" s="515"/>
      <c r="F94" s="515"/>
      <c r="G94" s="515"/>
      <c r="H94" s="515"/>
      <c r="I94" s="515"/>
      <c r="J94" s="515"/>
    </row>
    <row r="95" spans="4:10" x14ac:dyDescent="0.25">
      <c r="D95" s="515"/>
      <c r="E95" s="515"/>
      <c r="F95" s="515"/>
      <c r="G95" s="515"/>
      <c r="H95" s="515"/>
      <c r="I95" s="515"/>
      <c r="J95" s="515"/>
    </row>
    <row r="96" spans="4:10" x14ac:dyDescent="0.25">
      <c r="D96" s="515"/>
      <c r="E96" s="515"/>
      <c r="F96" s="515"/>
      <c r="G96" s="515"/>
      <c r="H96" s="515"/>
      <c r="I96" s="515"/>
      <c r="J96" s="515"/>
    </row>
    <row r="97" spans="4:10" x14ac:dyDescent="0.25">
      <c r="D97" s="515"/>
      <c r="E97" s="515"/>
      <c r="F97" s="515"/>
      <c r="G97" s="515"/>
      <c r="H97" s="515"/>
      <c r="I97" s="515"/>
      <c r="J97" s="515"/>
    </row>
    <row r="98" spans="4:10" x14ac:dyDescent="0.25">
      <c r="D98" s="515"/>
      <c r="E98" s="515"/>
      <c r="F98" s="515"/>
      <c r="G98" s="515"/>
      <c r="H98" s="515"/>
      <c r="I98" s="515"/>
      <c r="J98" s="515"/>
    </row>
    <row r="99" spans="4:10" x14ac:dyDescent="0.25">
      <c r="D99" s="515"/>
      <c r="E99" s="515"/>
      <c r="F99" s="515"/>
      <c r="G99" s="515"/>
      <c r="H99" s="515"/>
      <c r="I99" s="515"/>
      <c r="J99" s="515"/>
    </row>
    <row r="100" spans="4:10" x14ac:dyDescent="0.25">
      <c r="D100" s="515"/>
      <c r="E100" s="515"/>
      <c r="F100" s="515"/>
      <c r="G100" s="515"/>
      <c r="H100" s="515"/>
      <c r="I100" s="515"/>
      <c r="J100" s="515"/>
    </row>
    <row r="101" spans="4:10" x14ac:dyDescent="0.25">
      <c r="D101" s="515"/>
      <c r="E101" s="515"/>
      <c r="F101" s="515"/>
      <c r="G101" s="515"/>
      <c r="H101" s="515"/>
      <c r="I101" s="515"/>
      <c r="J101" s="515"/>
    </row>
    <row r="102" spans="4:10" x14ac:dyDescent="0.25">
      <c r="D102" s="515"/>
      <c r="E102" s="515"/>
      <c r="F102" s="515"/>
      <c r="G102" s="515"/>
      <c r="H102" s="515"/>
      <c r="I102" s="515"/>
      <c r="J102" s="515"/>
    </row>
    <row r="103" spans="4:10" x14ac:dyDescent="0.25">
      <c r="D103" s="515"/>
      <c r="E103" s="515"/>
      <c r="F103" s="515"/>
      <c r="G103" s="515"/>
      <c r="H103" s="515"/>
      <c r="I103" s="515"/>
      <c r="J103" s="515"/>
    </row>
    <row r="104" spans="4:10" x14ac:dyDescent="0.25">
      <c r="D104" s="515"/>
      <c r="E104" s="515"/>
      <c r="F104" s="515"/>
      <c r="G104" s="515"/>
      <c r="H104" s="515"/>
      <c r="I104" s="515"/>
      <c r="J104" s="515"/>
    </row>
    <row r="105" spans="4:10" x14ac:dyDescent="0.25">
      <c r="D105" s="515"/>
      <c r="E105" s="515"/>
      <c r="F105" s="515"/>
      <c r="G105" s="515"/>
      <c r="H105" s="515"/>
      <c r="I105" s="515"/>
      <c r="J105" s="515"/>
    </row>
    <row r="106" spans="4:10" x14ac:dyDescent="0.25">
      <c r="D106" s="515"/>
      <c r="E106" s="515"/>
      <c r="F106" s="515"/>
      <c r="G106" s="515"/>
      <c r="H106" s="515"/>
      <c r="I106" s="515"/>
      <c r="J106" s="515"/>
    </row>
    <row r="107" spans="4:10" x14ac:dyDescent="0.25">
      <c r="D107" s="515"/>
      <c r="E107" s="515"/>
      <c r="F107" s="515"/>
      <c r="G107" s="515"/>
      <c r="H107" s="515"/>
      <c r="I107" s="515"/>
      <c r="J107" s="515"/>
    </row>
    <row r="108" spans="4:10" x14ac:dyDescent="0.25">
      <c r="D108" s="515"/>
      <c r="E108" s="515"/>
      <c r="F108" s="515"/>
      <c r="G108" s="515"/>
      <c r="H108" s="515"/>
      <c r="I108" s="515"/>
      <c r="J108" s="515"/>
    </row>
    <row r="109" spans="4:10" x14ac:dyDescent="0.25">
      <c r="D109" s="515"/>
      <c r="E109" s="515"/>
      <c r="F109" s="515"/>
      <c r="G109" s="515"/>
      <c r="H109" s="515"/>
      <c r="I109" s="515"/>
      <c r="J109" s="515"/>
    </row>
    <row r="110" spans="4:10" x14ac:dyDescent="0.25">
      <c r="D110" s="515"/>
      <c r="E110" s="515"/>
      <c r="F110" s="515"/>
      <c r="G110" s="515"/>
      <c r="H110" s="515"/>
      <c r="I110" s="515"/>
      <c r="J110" s="515"/>
    </row>
    <row r="111" spans="4:10" x14ac:dyDescent="0.25">
      <c r="D111" s="515"/>
      <c r="E111" s="515"/>
      <c r="F111" s="515"/>
      <c r="G111" s="515"/>
      <c r="H111" s="515"/>
      <c r="I111" s="515"/>
      <c r="J111" s="515"/>
    </row>
    <row r="112" spans="4:10" x14ac:dyDescent="0.25">
      <c r="D112" s="515"/>
      <c r="E112" s="515"/>
      <c r="F112" s="515"/>
      <c r="G112" s="515"/>
      <c r="H112" s="515"/>
      <c r="I112" s="515"/>
      <c r="J112" s="515"/>
    </row>
    <row r="113" spans="4:10" x14ac:dyDescent="0.25">
      <c r="D113" s="515"/>
      <c r="E113" s="515"/>
      <c r="F113" s="515"/>
      <c r="G113" s="515"/>
      <c r="H113" s="515"/>
      <c r="I113" s="515"/>
      <c r="J113" s="515"/>
    </row>
    <row r="114" spans="4:10" x14ac:dyDescent="0.25">
      <c r="D114" s="515"/>
      <c r="E114" s="515"/>
      <c r="F114" s="515"/>
      <c r="G114" s="515"/>
      <c r="H114" s="515"/>
      <c r="I114" s="515"/>
      <c r="J114" s="515"/>
    </row>
    <row r="115" spans="4:10" x14ac:dyDescent="0.25">
      <c r="D115" s="515"/>
      <c r="E115" s="515"/>
      <c r="F115" s="515"/>
      <c r="G115" s="515"/>
      <c r="H115" s="515"/>
      <c r="I115" s="515"/>
      <c r="J115" s="515"/>
    </row>
    <row r="116" spans="4:10" x14ac:dyDescent="0.25">
      <c r="D116" s="515"/>
      <c r="E116" s="515"/>
      <c r="F116" s="515"/>
      <c r="G116" s="515"/>
      <c r="H116" s="515"/>
      <c r="I116" s="515"/>
      <c r="J116" s="515"/>
    </row>
    <row r="117" spans="4:10" x14ac:dyDescent="0.25">
      <c r="D117" s="515"/>
      <c r="E117" s="515"/>
      <c r="F117" s="515"/>
      <c r="G117" s="515"/>
      <c r="H117" s="515"/>
      <c r="I117" s="515"/>
      <c r="J117" s="515"/>
    </row>
    <row r="118" spans="4:10" x14ac:dyDescent="0.25">
      <c r="D118" s="515"/>
      <c r="E118" s="515"/>
      <c r="F118" s="515"/>
      <c r="G118" s="515"/>
      <c r="H118" s="515"/>
      <c r="I118" s="515"/>
      <c r="J118" s="515"/>
    </row>
    <row r="119" spans="4:10" x14ac:dyDescent="0.25">
      <c r="D119" s="515"/>
      <c r="E119" s="515"/>
      <c r="F119" s="515"/>
      <c r="G119" s="515"/>
      <c r="H119" s="515"/>
      <c r="I119" s="515"/>
      <c r="J119" s="515"/>
    </row>
    <row r="120" spans="4:10" x14ac:dyDescent="0.25">
      <c r="D120" s="515"/>
      <c r="E120" s="515"/>
      <c r="F120" s="515"/>
      <c r="G120" s="515"/>
      <c r="H120" s="515"/>
      <c r="I120" s="515"/>
      <c r="J120" s="515"/>
    </row>
    <row r="121" spans="4:10" x14ac:dyDescent="0.25">
      <c r="D121" s="515"/>
      <c r="E121" s="515"/>
      <c r="F121" s="515"/>
      <c r="G121" s="515"/>
      <c r="H121" s="515"/>
      <c r="I121" s="515"/>
      <c r="J121" s="515"/>
    </row>
    <row r="122" spans="4:10" x14ac:dyDescent="0.25">
      <c r="D122" s="515"/>
      <c r="E122" s="515"/>
      <c r="F122" s="515"/>
      <c r="G122" s="515"/>
      <c r="H122" s="515"/>
      <c r="I122" s="515"/>
      <c r="J122" s="515"/>
    </row>
    <row r="123" spans="4:10" x14ac:dyDescent="0.25">
      <c r="D123" s="515"/>
      <c r="E123" s="515"/>
      <c r="F123" s="515"/>
      <c r="G123" s="515"/>
      <c r="H123" s="515"/>
      <c r="I123" s="515"/>
      <c r="J123" s="515"/>
    </row>
    <row r="124" spans="4:10" x14ac:dyDescent="0.25">
      <c r="D124" s="515"/>
      <c r="E124" s="515"/>
      <c r="F124" s="515"/>
      <c r="G124" s="515"/>
      <c r="H124" s="515"/>
      <c r="I124" s="515"/>
      <c r="J124" s="515"/>
    </row>
    <row r="125" spans="4:10" x14ac:dyDescent="0.25">
      <c r="D125" s="515"/>
      <c r="E125" s="515"/>
      <c r="F125" s="515"/>
      <c r="G125" s="515"/>
      <c r="H125" s="515"/>
      <c r="I125" s="515"/>
      <c r="J125" s="515"/>
    </row>
    <row r="126" spans="4:10" x14ac:dyDescent="0.25">
      <c r="D126" s="515"/>
      <c r="E126" s="515"/>
      <c r="F126" s="515"/>
      <c r="G126" s="515"/>
      <c r="H126" s="515"/>
      <c r="I126" s="515"/>
      <c r="J126" s="515"/>
    </row>
    <row r="127" spans="4:10" x14ac:dyDescent="0.25">
      <c r="D127" s="515"/>
      <c r="E127" s="515"/>
      <c r="F127" s="515"/>
      <c r="G127" s="515"/>
      <c r="H127" s="515"/>
      <c r="I127" s="515"/>
      <c r="J127" s="515"/>
    </row>
    <row r="128" spans="4:10" x14ac:dyDescent="0.25">
      <c r="D128" s="515"/>
      <c r="E128" s="515"/>
      <c r="F128" s="515"/>
      <c r="G128" s="515"/>
      <c r="H128" s="515"/>
      <c r="I128" s="515"/>
      <c r="J128" s="515"/>
    </row>
    <row r="129" spans="4:10" x14ac:dyDescent="0.25">
      <c r="D129" s="515"/>
      <c r="E129" s="515"/>
      <c r="F129" s="515"/>
      <c r="G129" s="515"/>
      <c r="H129" s="515"/>
      <c r="I129" s="515"/>
      <c r="J129" s="515"/>
    </row>
    <row r="130" spans="4:10" x14ac:dyDescent="0.25">
      <c r="D130" s="515"/>
      <c r="E130" s="515"/>
      <c r="F130" s="515"/>
      <c r="G130" s="515"/>
      <c r="H130" s="515"/>
      <c r="I130" s="515"/>
      <c r="J130" s="515"/>
    </row>
    <row r="131" spans="4:10" x14ac:dyDescent="0.25">
      <c r="D131" s="515"/>
      <c r="E131" s="515"/>
      <c r="F131" s="515"/>
      <c r="G131" s="515"/>
      <c r="H131" s="515"/>
      <c r="I131" s="515"/>
      <c r="J131" s="515"/>
    </row>
    <row r="132" spans="4:10" x14ac:dyDescent="0.25">
      <c r="D132" s="515"/>
      <c r="E132" s="515"/>
      <c r="F132" s="515"/>
      <c r="G132" s="515"/>
      <c r="H132" s="515"/>
      <c r="I132" s="515"/>
      <c r="J132" s="515"/>
    </row>
    <row r="133" spans="4:10" x14ac:dyDescent="0.25">
      <c r="D133" s="515"/>
      <c r="E133" s="515"/>
      <c r="F133" s="515"/>
      <c r="G133" s="515"/>
      <c r="H133" s="515"/>
      <c r="I133" s="515"/>
      <c r="J133" s="515"/>
    </row>
    <row r="134" spans="4:10" x14ac:dyDescent="0.25">
      <c r="D134" s="515"/>
      <c r="E134" s="515"/>
      <c r="F134" s="515"/>
      <c r="G134" s="515"/>
      <c r="H134" s="515"/>
      <c r="I134" s="515"/>
      <c r="J134" s="515"/>
    </row>
    <row r="135" spans="4:10" x14ac:dyDescent="0.25">
      <c r="D135" s="515"/>
      <c r="E135" s="515"/>
      <c r="F135" s="515"/>
      <c r="G135" s="515"/>
      <c r="H135" s="515"/>
      <c r="I135" s="515"/>
      <c r="J135" s="515"/>
    </row>
    <row r="136" spans="4:10" x14ac:dyDescent="0.25">
      <c r="D136" s="515"/>
      <c r="E136" s="515"/>
      <c r="F136" s="515"/>
      <c r="G136" s="515"/>
      <c r="H136" s="515"/>
      <c r="I136" s="515"/>
      <c r="J136" s="515"/>
    </row>
    <row r="137" spans="4:10" x14ac:dyDescent="0.25">
      <c r="D137" s="515"/>
      <c r="E137" s="515"/>
      <c r="F137" s="515"/>
      <c r="G137" s="515"/>
      <c r="H137" s="515"/>
      <c r="I137" s="515"/>
      <c r="J137" s="515"/>
    </row>
    <row r="138" spans="4:10" x14ac:dyDescent="0.25">
      <c r="D138" s="515"/>
      <c r="E138" s="515"/>
      <c r="F138" s="515"/>
      <c r="G138" s="515"/>
      <c r="H138" s="515"/>
      <c r="I138" s="515"/>
      <c r="J138" s="515"/>
    </row>
    <row r="139" spans="4:10" x14ac:dyDescent="0.25">
      <c r="D139" s="515"/>
      <c r="E139" s="515"/>
      <c r="F139" s="515"/>
      <c r="G139" s="515"/>
      <c r="H139" s="515"/>
      <c r="I139" s="515"/>
      <c r="J139" s="515"/>
    </row>
    <row r="140" spans="4:10" x14ac:dyDescent="0.25">
      <c r="D140" s="515"/>
      <c r="E140" s="515"/>
      <c r="F140" s="515"/>
      <c r="G140" s="515"/>
      <c r="H140" s="515"/>
      <c r="I140" s="515"/>
      <c r="J140" s="515"/>
    </row>
    <row r="141" spans="4:10" x14ac:dyDescent="0.25">
      <c r="D141" s="515"/>
      <c r="E141" s="515"/>
      <c r="F141" s="515"/>
      <c r="G141" s="515"/>
      <c r="H141" s="515"/>
      <c r="I141" s="515"/>
      <c r="J141" s="515"/>
    </row>
    <row r="142" spans="4:10" x14ac:dyDescent="0.25">
      <c r="D142" s="515"/>
      <c r="E142" s="515"/>
      <c r="F142" s="515"/>
      <c r="G142" s="515"/>
      <c r="H142" s="515"/>
      <c r="I142" s="515"/>
      <c r="J142" s="515"/>
    </row>
    <row r="143" spans="4:10" x14ac:dyDescent="0.25">
      <c r="D143" s="515"/>
      <c r="E143" s="515"/>
      <c r="F143" s="515"/>
      <c r="G143" s="515"/>
      <c r="H143" s="515"/>
      <c r="I143" s="515"/>
      <c r="J143" s="515"/>
    </row>
    <row r="144" spans="4:10" x14ac:dyDescent="0.25">
      <c r="D144" s="515"/>
      <c r="E144" s="515"/>
      <c r="F144" s="515"/>
      <c r="G144" s="515"/>
      <c r="H144" s="515"/>
      <c r="I144" s="515"/>
      <c r="J144" s="515"/>
    </row>
    <row r="145" spans="4:10" x14ac:dyDescent="0.25">
      <c r="D145" s="515"/>
      <c r="E145" s="515"/>
      <c r="F145" s="515"/>
      <c r="G145" s="515"/>
      <c r="H145" s="515"/>
      <c r="I145" s="515"/>
      <c r="J145" s="515"/>
    </row>
    <row r="146" spans="4:10" x14ac:dyDescent="0.25">
      <c r="D146" s="515"/>
      <c r="E146" s="515"/>
      <c r="F146" s="515"/>
      <c r="G146" s="515"/>
      <c r="H146" s="515"/>
      <c r="I146" s="515"/>
      <c r="J146" s="515"/>
    </row>
    <row r="147" spans="4:10" x14ac:dyDescent="0.25">
      <c r="D147" s="515"/>
      <c r="E147" s="515"/>
      <c r="F147" s="515"/>
      <c r="G147" s="515"/>
      <c r="H147" s="515"/>
      <c r="I147" s="515"/>
      <c r="J147" s="515"/>
    </row>
    <row r="148" spans="4:10" x14ac:dyDescent="0.25">
      <c r="D148" s="515"/>
      <c r="E148" s="515"/>
      <c r="F148" s="515"/>
      <c r="G148" s="515"/>
      <c r="H148" s="515"/>
      <c r="I148" s="515"/>
      <c r="J148" s="515"/>
    </row>
    <row r="149" spans="4:10" x14ac:dyDescent="0.25">
      <c r="D149" s="515"/>
      <c r="E149" s="515"/>
      <c r="F149" s="515"/>
      <c r="G149" s="515"/>
      <c r="H149" s="515"/>
      <c r="I149" s="515"/>
      <c r="J149" s="515"/>
    </row>
    <row r="150" spans="4:10" x14ac:dyDescent="0.25">
      <c r="D150" s="515"/>
      <c r="E150" s="515"/>
      <c r="F150" s="515"/>
      <c r="G150" s="515"/>
      <c r="H150" s="515"/>
      <c r="I150" s="515"/>
      <c r="J150" s="515"/>
    </row>
    <row r="151" spans="4:10" x14ac:dyDescent="0.25">
      <c r="D151" s="515"/>
      <c r="E151" s="515"/>
      <c r="F151" s="515"/>
      <c r="G151" s="515"/>
      <c r="H151" s="515"/>
      <c r="I151" s="515"/>
      <c r="J151" s="515"/>
    </row>
    <row r="152" spans="4:10" x14ac:dyDescent="0.25">
      <c r="D152" s="515"/>
      <c r="E152" s="515"/>
      <c r="F152" s="515"/>
      <c r="G152" s="515"/>
      <c r="H152" s="515"/>
      <c r="I152" s="515"/>
      <c r="J152" s="515"/>
    </row>
    <row r="153" spans="4:10" x14ac:dyDescent="0.25">
      <c r="D153" s="515"/>
      <c r="E153" s="515"/>
      <c r="F153" s="515"/>
      <c r="G153" s="515"/>
      <c r="H153" s="515"/>
      <c r="I153" s="515"/>
      <c r="J153" s="515"/>
    </row>
    <row r="154" spans="4:10" x14ac:dyDescent="0.25">
      <c r="D154" s="515"/>
      <c r="E154" s="515"/>
      <c r="F154" s="515"/>
      <c r="G154" s="515"/>
      <c r="H154" s="515"/>
      <c r="I154" s="515"/>
      <c r="J154" s="515"/>
    </row>
    <row r="155" spans="4:10" x14ac:dyDescent="0.25">
      <c r="D155" s="515"/>
      <c r="E155" s="515"/>
      <c r="F155" s="515"/>
      <c r="G155" s="515"/>
      <c r="H155" s="515"/>
      <c r="I155" s="515"/>
      <c r="J155" s="515"/>
    </row>
    <row r="156" spans="4:10" x14ac:dyDescent="0.25">
      <c r="D156" s="515"/>
      <c r="E156" s="515"/>
      <c r="F156" s="515"/>
      <c r="G156" s="515"/>
      <c r="H156" s="515"/>
      <c r="I156" s="515"/>
      <c r="J156" s="515"/>
    </row>
    <row r="157" spans="4:10" x14ac:dyDescent="0.25">
      <c r="D157" s="515"/>
      <c r="E157" s="515"/>
      <c r="F157" s="515"/>
      <c r="G157" s="515"/>
      <c r="H157" s="515"/>
      <c r="I157" s="515"/>
      <c r="J157" s="515"/>
    </row>
    <row r="158" spans="4:10" x14ac:dyDescent="0.25">
      <c r="D158" s="515"/>
      <c r="E158" s="515"/>
      <c r="F158" s="515"/>
      <c r="G158" s="515"/>
      <c r="H158" s="515"/>
      <c r="I158" s="515"/>
      <c r="J158" s="515"/>
    </row>
    <row r="159" spans="4:10" x14ac:dyDescent="0.25">
      <c r="D159" s="515"/>
      <c r="E159" s="515"/>
      <c r="F159" s="515"/>
      <c r="G159" s="515"/>
      <c r="H159" s="515"/>
      <c r="I159" s="515"/>
      <c r="J159" s="515"/>
    </row>
    <row r="160" spans="4:10" x14ac:dyDescent="0.25">
      <c r="D160" s="515"/>
      <c r="E160" s="515"/>
      <c r="F160" s="515"/>
      <c r="G160" s="515"/>
      <c r="H160" s="515"/>
      <c r="I160" s="515"/>
      <c r="J160" s="515"/>
    </row>
    <row r="161" spans="4:10" x14ac:dyDescent="0.25">
      <c r="D161" s="515"/>
      <c r="E161" s="515"/>
      <c r="F161" s="515"/>
      <c r="G161" s="515"/>
      <c r="H161" s="515"/>
      <c r="I161" s="515"/>
      <c r="J161" s="515"/>
    </row>
    <row r="162" spans="4:10" x14ac:dyDescent="0.25">
      <c r="D162" s="515"/>
      <c r="E162" s="515"/>
      <c r="F162" s="515"/>
      <c r="G162" s="515"/>
      <c r="H162" s="515"/>
      <c r="I162" s="515"/>
      <c r="J162" s="515"/>
    </row>
    <row r="163" spans="4:10" x14ac:dyDescent="0.25">
      <c r="D163" s="515"/>
      <c r="E163" s="515"/>
      <c r="F163" s="515"/>
      <c r="G163" s="515"/>
      <c r="H163" s="515"/>
      <c r="I163" s="515"/>
      <c r="J163" s="515"/>
    </row>
    <row r="164" spans="4:10" x14ac:dyDescent="0.25">
      <c r="D164" s="515"/>
      <c r="E164" s="515"/>
      <c r="F164" s="515"/>
      <c r="G164" s="515"/>
      <c r="H164" s="515"/>
      <c r="I164" s="515"/>
      <c r="J164" s="515"/>
    </row>
    <row r="165" spans="4:10" x14ac:dyDescent="0.25">
      <c r="D165" s="515"/>
      <c r="E165" s="515"/>
      <c r="F165" s="515"/>
      <c r="G165" s="515"/>
      <c r="H165" s="515"/>
      <c r="I165" s="515"/>
      <c r="J165" s="515"/>
    </row>
    <row r="166" spans="4:10" x14ac:dyDescent="0.25">
      <c r="D166" s="515"/>
      <c r="E166" s="515"/>
      <c r="F166" s="515"/>
      <c r="G166" s="515"/>
      <c r="H166" s="515"/>
      <c r="I166" s="515"/>
      <c r="J166" s="515"/>
    </row>
    <row r="167" spans="4:10" x14ac:dyDescent="0.25">
      <c r="D167" s="515"/>
      <c r="E167" s="515"/>
      <c r="F167" s="515"/>
      <c r="G167" s="515"/>
      <c r="H167" s="515"/>
      <c r="I167" s="515"/>
      <c r="J167" s="515"/>
    </row>
    <row r="168" spans="4:10" x14ac:dyDescent="0.25">
      <c r="D168" s="515"/>
      <c r="E168" s="515"/>
      <c r="F168" s="515"/>
      <c r="G168" s="515"/>
      <c r="H168" s="515"/>
      <c r="I168" s="515"/>
      <c r="J168" s="515"/>
    </row>
    <row r="169" spans="4:10" x14ac:dyDescent="0.25">
      <c r="D169" s="515"/>
      <c r="E169" s="515"/>
      <c r="F169" s="515"/>
      <c r="G169" s="515"/>
      <c r="H169" s="515"/>
      <c r="I169" s="515"/>
      <c r="J169" s="515"/>
    </row>
    <row r="170" spans="4:10" x14ac:dyDescent="0.25">
      <c r="D170" s="515"/>
      <c r="E170" s="515"/>
      <c r="F170" s="515"/>
      <c r="G170" s="515"/>
      <c r="H170" s="515"/>
      <c r="I170" s="515"/>
      <c r="J170" s="515"/>
    </row>
    <row r="171" spans="4:10" x14ac:dyDescent="0.25">
      <c r="D171" s="515"/>
      <c r="E171" s="515"/>
      <c r="F171" s="515"/>
      <c r="G171" s="515"/>
      <c r="H171" s="515"/>
      <c r="I171" s="515"/>
      <c r="J171" s="515"/>
    </row>
    <row r="172" spans="4:10" x14ac:dyDescent="0.25">
      <c r="D172" s="515"/>
      <c r="E172" s="515"/>
      <c r="F172" s="515"/>
      <c r="G172" s="515"/>
      <c r="H172" s="515"/>
      <c r="I172" s="515"/>
      <c r="J172" s="515"/>
    </row>
    <row r="173" spans="4:10" x14ac:dyDescent="0.25">
      <c r="D173" s="515"/>
      <c r="E173" s="515"/>
      <c r="F173" s="515"/>
      <c r="G173" s="515"/>
      <c r="H173" s="515"/>
      <c r="I173" s="515"/>
      <c r="J173" s="515"/>
    </row>
    <row r="174" spans="4:10" x14ac:dyDescent="0.25">
      <c r="D174" s="515"/>
      <c r="E174" s="515"/>
      <c r="F174" s="515"/>
      <c r="G174" s="515"/>
      <c r="H174" s="515"/>
      <c r="I174" s="515"/>
      <c r="J174" s="515"/>
    </row>
    <row r="175" spans="4:10" x14ac:dyDescent="0.25">
      <c r="D175" s="515"/>
      <c r="E175" s="515"/>
      <c r="F175" s="515"/>
      <c r="G175" s="515"/>
      <c r="H175" s="515"/>
      <c r="I175" s="515"/>
      <c r="J175" s="515"/>
    </row>
    <row r="176" spans="4:10" x14ac:dyDescent="0.25">
      <c r="D176" s="515"/>
      <c r="E176" s="515"/>
      <c r="F176" s="515"/>
      <c r="G176" s="515"/>
      <c r="H176" s="515"/>
      <c r="I176" s="515"/>
      <c r="J176" s="515"/>
    </row>
    <row r="177" spans="4:10" x14ac:dyDescent="0.25">
      <c r="D177" s="515"/>
      <c r="E177" s="515"/>
      <c r="F177" s="515"/>
      <c r="G177" s="515"/>
      <c r="H177" s="515"/>
      <c r="I177" s="515"/>
      <c r="J177" s="515"/>
    </row>
    <row r="178" spans="4:10" x14ac:dyDescent="0.25">
      <c r="D178" s="515"/>
      <c r="E178" s="515"/>
      <c r="F178" s="515"/>
      <c r="G178" s="515"/>
      <c r="H178" s="515"/>
      <c r="I178" s="515"/>
      <c r="J178" s="515"/>
    </row>
    <row r="179" spans="4:10" x14ac:dyDescent="0.25">
      <c r="D179" s="515"/>
      <c r="E179" s="515"/>
      <c r="F179" s="515"/>
      <c r="G179" s="515"/>
      <c r="H179" s="515"/>
      <c r="I179" s="515"/>
      <c r="J179" s="515"/>
    </row>
    <row r="180" spans="4:10" x14ac:dyDescent="0.25">
      <c r="D180" s="515"/>
      <c r="E180" s="515"/>
      <c r="F180" s="515"/>
      <c r="G180" s="515"/>
      <c r="H180" s="515"/>
      <c r="I180" s="515"/>
      <c r="J180" s="515"/>
    </row>
    <row r="181" spans="4:10" x14ac:dyDescent="0.25">
      <c r="D181" s="515"/>
      <c r="E181" s="515"/>
      <c r="F181" s="515"/>
      <c r="G181" s="515"/>
      <c r="H181" s="515"/>
      <c r="I181" s="515"/>
      <c r="J181" s="515"/>
    </row>
    <row r="182" spans="4:10" x14ac:dyDescent="0.25">
      <c r="D182" s="515"/>
      <c r="E182" s="515"/>
      <c r="F182" s="515"/>
      <c r="G182" s="515"/>
      <c r="H182" s="515"/>
      <c r="I182" s="515"/>
      <c r="J182" s="515"/>
    </row>
    <row r="183" spans="4:10" x14ac:dyDescent="0.25">
      <c r="D183" s="515"/>
      <c r="E183" s="515"/>
      <c r="F183" s="515"/>
      <c r="G183" s="515"/>
      <c r="H183" s="515"/>
      <c r="I183" s="515"/>
      <c r="J183" s="515"/>
    </row>
    <row r="184" spans="4:10" x14ac:dyDescent="0.25">
      <c r="D184" s="515"/>
      <c r="E184" s="515"/>
      <c r="F184" s="515"/>
      <c r="G184" s="515"/>
      <c r="H184" s="515"/>
      <c r="I184" s="515"/>
      <c r="J184" s="515"/>
    </row>
    <row r="185" spans="4:10" x14ac:dyDescent="0.25">
      <c r="D185" s="515"/>
      <c r="E185" s="515"/>
      <c r="F185" s="515"/>
      <c r="G185" s="515"/>
      <c r="H185" s="515"/>
      <c r="I185" s="515"/>
      <c r="J185" s="515"/>
    </row>
    <row r="186" spans="4:10" x14ac:dyDescent="0.25">
      <c r="D186" s="515"/>
      <c r="E186" s="515"/>
      <c r="F186" s="515"/>
      <c r="G186" s="515"/>
      <c r="H186" s="515"/>
      <c r="I186" s="515"/>
      <c r="J186" s="515"/>
    </row>
    <row r="187" spans="4:10" x14ac:dyDescent="0.25">
      <c r="D187" s="515"/>
      <c r="E187" s="515"/>
      <c r="F187" s="515"/>
      <c r="G187" s="515"/>
      <c r="H187" s="515"/>
      <c r="I187" s="515"/>
      <c r="J187" s="515"/>
    </row>
    <row r="188" spans="4:10" x14ac:dyDescent="0.25">
      <c r="D188" s="515"/>
      <c r="E188" s="515"/>
      <c r="F188" s="515"/>
      <c r="G188" s="515"/>
      <c r="H188" s="515"/>
      <c r="I188" s="515"/>
      <c r="J188" s="515"/>
    </row>
    <row r="189" spans="4:10" x14ac:dyDescent="0.25">
      <c r="D189" s="515"/>
      <c r="E189" s="515"/>
      <c r="F189" s="515"/>
      <c r="G189" s="515"/>
      <c r="H189" s="515"/>
      <c r="I189" s="515"/>
      <c r="J189" s="515"/>
    </row>
    <row r="190" spans="4:10" x14ac:dyDescent="0.25">
      <c r="D190" s="515"/>
      <c r="E190" s="515"/>
      <c r="F190" s="515"/>
      <c r="G190" s="515"/>
      <c r="H190" s="515"/>
      <c r="I190" s="515"/>
      <c r="J190" s="515"/>
    </row>
    <row r="191" spans="4:10" x14ac:dyDescent="0.25">
      <c r="D191" s="515"/>
      <c r="E191" s="515"/>
      <c r="F191" s="515"/>
      <c r="G191" s="515"/>
      <c r="H191" s="515"/>
      <c r="I191" s="515"/>
      <c r="J191" s="515"/>
    </row>
    <row r="192" spans="4:10" x14ac:dyDescent="0.25">
      <c r="D192" s="515"/>
      <c r="E192" s="515"/>
      <c r="F192" s="515"/>
      <c r="G192" s="515"/>
      <c r="H192" s="515"/>
      <c r="I192" s="515"/>
      <c r="J192" s="515"/>
    </row>
    <row r="193" spans="4:10" x14ac:dyDescent="0.25">
      <c r="D193" s="515"/>
      <c r="E193" s="515"/>
      <c r="F193" s="515"/>
      <c r="G193" s="515"/>
      <c r="H193" s="515"/>
      <c r="I193" s="515"/>
      <c r="J193" s="515"/>
    </row>
    <row r="194" spans="4:10" x14ac:dyDescent="0.25">
      <c r="D194" s="515"/>
      <c r="E194" s="515"/>
      <c r="F194" s="515"/>
      <c r="G194" s="515"/>
      <c r="H194" s="515"/>
      <c r="I194" s="515"/>
      <c r="J194" s="515"/>
    </row>
    <row r="195" spans="4:10" x14ac:dyDescent="0.25">
      <c r="D195" s="515"/>
      <c r="E195" s="515"/>
      <c r="F195" s="515"/>
      <c r="G195" s="515"/>
      <c r="H195" s="515"/>
      <c r="I195" s="515"/>
      <c r="J195" s="515"/>
    </row>
    <row r="196" spans="4:10" x14ac:dyDescent="0.25">
      <c r="D196" s="515"/>
      <c r="E196" s="515"/>
      <c r="F196" s="515"/>
      <c r="G196" s="515"/>
      <c r="H196" s="515"/>
      <c r="I196" s="515"/>
      <c r="J196" s="515"/>
    </row>
    <row r="197" spans="4:10" x14ac:dyDescent="0.25">
      <c r="D197" s="515"/>
      <c r="E197" s="515"/>
      <c r="F197" s="515"/>
      <c r="G197" s="515"/>
      <c r="H197" s="515"/>
      <c r="I197" s="515"/>
      <c r="J197" s="515"/>
    </row>
    <row r="198" spans="4:10" x14ac:dyDescent="0.25">
      <c r="D198" s="515"/>
      <c r="E198" s="515"/>
      <c r="F198" s="515"/>
      <c r="G198" s="515"/>
      <c r="H198" s="515"/>
      <c r="I198" s="515"/>
      <c r="J198" s="515"/>
    </row>
    <row r="199" spans="4:10" x14ac:dyDescent="0.25">
      <c r="D199" s="515"/>
      <c r="E199" s="515"/>
      <c r="F199" s="515"/>
      <c r="G199" s="515"/>
      <c r="H199" s="515"/>
      <c r="I199" s="515"/>
      <c r="J199" s="515"/>
    </row>
    <row r="200" spans="4:10" x14ac:dyDescent="0.25">
      <c r="D200" s="515"/>
      <c r="E200" s="515"/>
      <c r="F200" s="515"/>
      <c r="G200" s="515"/>
      <c r="H200" s="515"/>
      <c r="I200" s="515"/>
      <c r="J200" s="515"/>
    </row>
    <row r="201" spans="4:10" x14ac:dyDescent="0.25">
      <c r="D201" s="515"/>
      <c r="E201" s="515"/>
      <c r="F201" s="515"/>
      <c r="G201" s="515"/>
      <c r="H201" s="515"/>
      <c r="I201" s="515"/>
      <c r="J201" s="515"/>
    </row>
    <row r="202" spans="4:10" x14ac:dyDescent="0.25">
      <c r="D202" s="515"/>
      <c r="E202" s="515"/>
      <c r="F202" s="515"/>
      <c r="G202" s="515"/>
      <c r="H202" s="515"/>
      <c r="I202" s="515"/>
      <c r="J202" s="515"/>
    </row>
    <row r="203" spans="4:10" x14ac:dyDescent="0.25">
      <c r="D203" s="515"/>
      <c r="E203" s="515"/>
      <c r="F203" s="515"/>
      <c r="G203" s="515"/>
      <c r="H203" s="515"/>
      <c r="I203" s="515"/>
      <c r="J203" s="515"/>
    </row>
    <row r="204" spans="4:10" x14ac:dyDescent="0.25">
      <c r="D204" s="515"/>
      <c r="E204" s="515"/>
      <c r="F204" s="515"/>
      <c r="G204" s="515"/>
      <c r="H204" s="515"/>
      <c r="I204" s="515"/>
      <c r="J204" s="515"/>
    </row>
    <row r="205" spans="4:10" x14ac:dyDescent="0.25">
      <c r="D205" s="515"/>
      <c r="E205" s="515"/>
      <c r="F205" s="515"/>
      <c r="G205" s="515"/>
      <c r="H205" s="515"/>
      <c r="I205" s="515"/>
      <c r="J205" s="515"/>
    </row>
    <row r="206" spans="4:10" x14ac:dyDescent="0.25">
      <c r="D206" s="515"/>
      <c r="E206" s="515"/>
      <c r="F206" s="515"/>
      <c r="G206" s="515"/>
      <c r="H206" s="515"/>
      <c r="I206" s="515"/>
      <c r="J206" s="515"/>
    </row>
    <row r="207" spans="4:10" x14ac:dyDescent="0.25">
      <c r="D207" s="515"/>
      <c r="E207" s="515"/>
      <c r="F207" s="515"/>
      <c r="G207" s="515"/>
      <c r="H207" s="515"/>
      <c r="I207" s="515"/>
      <c r="J207" s="515"/>
    </row>
    <row r="208" spans="4:10" x14ac:dyDescent="0.25">
      <c r="D208" s="515"/>
      <c r="E208" s="515"/>
      <c r="F208" s="515"/>
      <c r="G208" s="515"/>
      <c r="H208" s="515"/>
      <c r="I208" s="515"/>
      <c r="J208" s="515"/>
    </row>
    <row r="209" spans="4:10" x14ac:dyDescent="0.25">
      <c r="D209" s="515"/>
      <c r="E209" s="515"/>
      <c r="F209" s="515"/>
      <c r="G209" s="515"/>
      <c r="H209" s="515"/>
      <c r="I209" s="515"/>
      <c r="J209" s="515"/>
    </row>
    <row r="210" spans="4:10" x14ac:dyDescent="0.25">
      <c r="D210" s="515"/>
      <c r="E210" s="515"/>
      <c r="F210" s="515"/>
      <c r="G210" s="515"/>
      <c r="H210" s="515"/>
      <c r="I210" s="515"/>
      <c r="J210" s="515"/>
    </row>
    <row r="211" spans="4:10" x14ac:dyDescent="0.25">
      <c r="D211" s="515"/>
      <c r="E211" s="515"/>
      <c r="F211" s="515"/>
      <c r="G211" s="515"/>
      <c r="H211" s="515"/>
      <c r="I211" s="515"/>
      <c r="J211" s="515"/>
    </row>
    <row r="212" spans="4:10" x14ac:dyDescent="0.25">
      <c r="D212" s="515"/>
      <c r="E212" s="515"/>
      <c r="F212" s="515"/>
      <c r="G212" s="515"/>
      <c r="H212" s="515"/>
      <c r="I212" s="515"/>
      <c r="J212" s="515"/>
    </row>
    <row r="213" spans="4:10" x14ac:dyDescent="0.25">
      <c r="D213" s="515"/>
      <c r="E213" s="515"/>
      <c r="F213" s="515"/>
      <c r="G213" s="515"/>
      <c r="H213" s="515"/>
      <c r="I213" s="515"/>
      <c r="J213" s="515"/>
    </row>
    <row r="214" spans="4:10" x14ac:dyDescent="0.25">
      <c r="D214" s="515"/>
      <c r="E214" s="515"/>
      <c r="F214" s="515"/>
      <c r="G214" s="515"/>
      <c r="H214" s="515"/>
      <c r="I214" s="515"/>
      <c r="J214" s="515"/>
    </row>
    <row r="215" spans="4:10" x14ac:dyDescent="0.25">
      <c r="D215" s="515"/>
      <c r="E215" s="515"/>
      <c r="F215" s="515"/>
      <c r="G215" s="515"/>
      <c r="H215" s="515"/>
      <c r="I215" s="515"/>
      <c r="J215" s="515"/>
    </row>
    <row r="216" spans="4:10" x14ac:dyDescent="0.25">
      <c r="D216" s="515"/>
      <c r="E216" s="515"/>
      <c r="F216" s="515"/>
      <c r="G216" s="515"/>
      <c r="H216" s="515"/>
      <c r="I216" s="515"/>
      <c r="J216" s="515"/>
    </row>
    <row r="217" spans="4:10" x14ac:dyDescent="0.25">
      <c r="D217" s="515"/>
      <c r="E217" s="515"/>
      <c r="F217" s="515"/>
      <c r="G217" s="515"/>
      <c r="H217" s="515"/>
      <c r="I217" s="515"/>
      <c r="J217" s="515"/>
    </row>
    <row r="218" spans="4:10" x14ac:dyDescent="0.25">
      <c r="D218" s="515"/>
      <c r="E218" s="515"/>
      <c r="F218" s="515"/>
      <c r="G218" s="515"/>
      <c r="H218" s="515"/>
      <c r="I218" s="515"/>
      <c r="J218" s="515"/>
    </row>
    <row r="219" spans="4:10" x14ac:dyDescent="0.25">
      <c r="D219" s="515"/>
      <c r="E219" s="515"/>
      <c r="F219" s="515"/>
      <c r="G219" s="515"/>
      <c r="H219" s="515"/>
      <c r="I219" s="515"/>
      <c r="J219" s="515"/>
    </row>
    <row r="220" spans="4:10" x14ac:dyDescent="0.25">
      <c r="D220" s="515"/>
      <c r="E220" s="515"/>
      <c r="F220" s="515"/>
      <c r="G220" s="515"/>
      <c r="H220" s="515"/>
      <c r="I220" s="515"/>
      <c r="J220" s="515"/>
    </row>
    <row r="221" spans="4:10" x14ac:dyDescent="0.25">
      <c r="D221" s="515"/>
      <c r="E221" s="515"/>
      <c r="F221" s="515"/>
      <c r="G221" s="515"/>
      <c r="H221" s="515"/>
      <c r="I221" s="515"/>
      <c r="J221" s="515"/>
    </row>
    <row r="222" spans="4:10" x14ac:dyDescent="0.25">
      <c r="D222" s="515"/>
      <c r="E222" s="515"/>
      <c r="F222" s="515"/>
      <c r="G222" s="515"/>
      <c r="H222" s="515"/>
      <c r="I222" s="515"/>
      <c r="J222" s="515"/>
    </row>
    <row r="223" spans="4:10" x14ac:dyDescent="0.25">
      <c r="D223" s="515"/>
      <c r="E223" s="515"/>
      <c r="F223" s="515"/>
      <c r="G223" s="515"/>
      <c r="H223" s="515"/>
      <c r="I223" s="515"/>
      <c r="J223" s="515"/>
    </row>
    <row r="224" spans="4:10" x14ac:dyDescent="0.25">
      <c r="D224" s="515"/>
      <c r="E224" s="515"/>
      <c r="F224" s="515"/>
      <c r="G224" s="515"/>
      <c r="H224" s="515"/>
      <c r="I224" s="515"/>
      <c r="J224" s="515"/>
    </row>
    <row r="225" spans="4:10" x14ac:dyDescent="0.25">
      <c r="D225" s="515"/>
      <c r="E225" s="515"/>
      <c r="F225" s="515"/>
      <c r="G225" s="515"/>
      <c r="H225" s="515"/>
      <c r="I225" s="515"/>
      <c r="J225" s="515"/>
    </row>
    <row r="226" spans="4:10" x14ac:dyDescent="0.25">
      <c r="D226" s="515"/>
      <c r="E226" s="515"/>
      <c r="F226" s="515"/>
      <c r="G226" s="515"/>
      <c r="H226" s="515"/>
      <c r="I226" s="515"/>
      <c r="J226" s="515"/>
    </row>
    <row r="227" spans="4:10" x14ac:dyDescent="0.25">
      <c r="D227" s="515"/>
      <c r="E227" s="515"/>
      <c r="F227" s="515"/>
      <c r="G227" s="515"/>
      <c r="H227" s="515"/>
      <c r="I227" s="515"/>
      <c r="J227" s="515"/>
    </row>
    <row r="228" spans="4:10" x14ac:dyDescent="0.25">
      <c r="D228" s="515"/>
      <c r="E228" s="515"/>
      <c r="F228" s="515"/>
      <c r="G228" s="515"/>
      <c r="H228" s="515"/>
      <c r="I228" s="515"/>
      <c r="J228" s="515"/>
    </row>
    <row r="229" spans="4:10" x14ac:dyDescent="0.25">
      <c r="D229" s="515"/>
      <c r="E229" s="515"/>
      <c r="F229" s="515"/>
      <c r="G229" s="515"/>
      <c r="H229" s="515"/>
      <c r="I229" s="515"/>
      <c r="J229" s="515"/>
    </row>
    <row r="230" spans="4:10" x14ac:dyDescent="0.25">
      <c r="D230" s="515"/>
      <c r="E230" s="515"/>
      <c r="F230" s="515"/>
      <c r="G230" s="515"/>
      <c r="H230" s="515"/>
      <c r="I230" s="515"/>
      <c r="J230" s="515"/>
    </row>
    <row r="231" spans="4:10" x14ac:dyDescent="0.25">
      <c r="D231" s="515"/>
      <c r="E231" s="515"/>
      <c r="F231" s="515"/>
      <c r="G231" s="515"/>
      <c r="H231" s="515"/>
      <c r="I231" s="515"/>
      <c r="J231" s="515"/>
    </row>
    <row r="232" spans="4:10" x14ac:dyDescent="0.25">
      <c r="D232" s="515"/>
      <c r="E232" s="515"/>
      <c r="F232" s="515"/>
      <c r="G232" s="515"/>
      <c r="H232" s="515"/>
      <c r="I232" s="515"/>
      <c r="J232" s="515"/>
    </row>
    <row r="233" spans="4:10" x14ac:dyDescent="0.25">
      <c r="D233" s="515"/>
      <c r="E233" s="515"/>
      <c r="F233" s="515"/>
      <c r="G233" s="515"/>
      <c r="H233" s="515"/>
      <c r="I233" s="515"/>
      <c r="J233" s="515"/>
    </row>
    <row r="234" spans="4:10" x14ac:dyDescent="0.25">
      <c r="D234" s="515"/>
      <c r="E234" s="515"/>
      <c r="F234" s="515"/>
      <c r="G234" s="515"/>
      <c r="H234" s="515"/>
      <c r="I234" s="515"/>
      <c r="J234" s="515"/>
    </row>
    <row r="235" spans="4:10" x14ac:dyDescent="0.25">
      <c r="D235" s="515"/>
      <c r="E235" s="515"/>
      <c r="F235" s="515"/>
      <c r="G235" s="515"/>
      <c r="H235" s="515"/>
      <c r="I235" s="515"/>
      <c r="J235" s="515"/>
    </row>
    <row r="236" spans="4:10" x14ac:dyDescent="0.25">
      <c r="D236" s="515"/>
      <c r="E236" s="515"/>
      <c r="F236" s="515"/>
      <c r="G236" s="515"/>
      <c r="H236" s="515"/>
      <c r="I236" s="515"/>
      <c r="J236" s="515"/>
    </row>
    <row r="237" spans="4:10" x14ac:dyDescent="0.25">
      <c r="D237" s="515"/>
      <c r="E237" s="515"/>
      <c r="F237" s="515"/>
      <c r="G237" s="515"/>
      <c r="H237" s="515"/>
      <c r="I237" s="515"/>
      <c r="J237" s="515"/>
    </row>
    <row r="238" spans="4:10" x14ac:dyDescent="0.25">
      <c r="D238" s="515"/>
      <c r="E238" s="515"/>
      <c r="F238" s="515"/>
      <c r="G238" s="515"/>
      <c r="H238" s="515"/>
      <c r="I238" s="515"/>
      <c r="J238" s="515"/>
    </row>
    <row r="239" spans="4:10" x14ac:dyDescent="0.25">
      <c r="D239" s="515"/>
      <c r="E239" s="515"/>
      <c r="F239" s="515"/>
      <c r="G239" s="515"/>
      <c r="H239" s="515"/>
      <c r="I239" s="515"/>
      <c r="J239" s="515"/>
    </row>
    <row r="240" spans="4:10" x14ac:dyDescent="0.25">
      <c r="D240" s="515"/>
      <c r="E240" s="515"/>
      <c r="F240" s="515"/>
      <c r="G240" s="515"/>
      <c r="H240" s="515"/>
      <c r="I240" s="515"/>
      <c r="J240" s="515"/>
    </row>
    <row r="241" spans="4:10" x14ac:dyDescent="0.25">
      <c r="D241" s="515"/>
      <c r="E241" s="515"/>
      <c r="F241" s="515"/>
      <c r="G241" s="515"/>
      <c r="H241" s="515"/>
      <c r="I241" s="515"/>
      <c r="J241" s="515"/>
    </row>
    <row r="242" spans="4:10" x14ac:dyDescent="0.25">
      <c r="D242" s="515"/>
      <c r="E242" s="515"/>
      <c r="F242" s="515"/>
      <c r="G242" s="515"/>
      <c r="H242" s="515"/>
      <c r="I242" s="515"/>
      <c r="J242" s="515"/>
    </row>
    <row r="243" spans="4:10" x14ac:dyDescent="0.25">
      <c r="D243" s="515"/>
      <c r="E243" s="515"/>
      <c r="F243" s="515"/>
      <c r="G243" s="515"/>
      <c r="H243" s="515"/>
      <c r="I243" s="515"/>
      <c r="J243" s="515"/>
    </row>
    <row r="244" spans="4:10" x14ac:dyDescent="0.25">
      <c r="D244" s="515"/>
      <c r="E244" s="515"/>
      <c r="F244" s="515"/>
      <c r="G244" s="515"/>
      <c r="H244" s="515"/>
      <c r="I244" s="515"/>
      <c r="J244" s="515"/>
    </row>
    <row r="245" spans="4:10" x14ac:dyDescent="0.25">
      <c r="D245" s="515"/>
      <c r="E245" s="515"/>
      <c r="F245" s="515"/>
      <c r="G245" s="515"/>
      <c r="H245" s="515"/>
      <c r="I245" s="515"/>
      <c r="J245" s="515"/>
    </row>
    <row r="246" spans="4:10" x14ac:dyDescent="0.25">
      <c r="D246" s="515"/>
      <c r="E246" s="515"/>
      <c r="F246" s="515"/>
      <c r="G246" s="515"/>
      <c r="H246" s="515"/>
      <c r="I246" s="515"/>
      <c r="J246" s="515"/>
    </row>
    <row r="247" spans="4:10" x14ac:dyDescent="0.25">
      <c r="D247" s="515"/>
      <c r="E247" s="515"/>
      <c r="F247" s="515"/>
      <c r="G247" s="515"/>
      <c r="H247" s="515"/>
      <c r="I247" s="515"/>
      <c r="J247" s="515"/>
    </row>
    <row r="248" spans="4:10" x14ac:dyDescent="0.25">
      <c r="D248" s="515"/>
      <c r="E248" s="515"/>
      <c r="F248" s="515"/>
      <c r="G248" s="515"/>
      <c r="H248" s="515"/>
      <c r="I248" s="515"/>
      <c r="J248" s="515"/>
    </row>
    <row r="249" spans="4:10" x14ac:dyDescent="0.25">
      <c r="D249" s="515"/>
      <c r="E249" s="515"/>
      <c r="F249" s="515"/>
      <c r="G249" s="515"/>
      <c r="H249" s="515"/>
      <c r="I249" s="515"/>
      <c r="J249" s="515"/>
    </row>
    <row r="250" spans="4:10" x14ac:dyDescent="0.25">
      <c r="D250" s="515"/>
      <c r="E250" s="515"/>
      <c r="F250" s="515"/>
      <c r="G250" s="515"/>
      <c r="H250" s="515"/>
      <c r="I250" s="515"/>
      <c r="J250" s="515"/>
    </row>
    <row r="251" spans="4:10" x14ac:dyDescent="0.25">
      <c r="D251" s="515"/>
      <c r="E251" s="515"/>
      <c r="F251" s="515"/>
      <c r="G251" s="515"/>
      <c r="H251" s="515"/>
      <c r="I251" s="515"/>
      <c r="J251" s="515"/>
    </row>
    <row r="252" spans="4:10" x14ac:dyDescent="0.25">
      <c r="D252" s="515"/>
      <c r="E252" s="515"/>
      <c r="F252" s="515"/>
      <c r="G252" s="515"/>
      <c r="H252" s="515"/>
      <c r="I252" s="515"/>
      <c r="J252" s="515"/>
    </row>
    <row r="253" spans="4:10" x14ac:dyDescent="0.25">
      <c r="D253" s="515"/>
      <c r="E253" s="515"/>
      <c r="F253" s="515"/>
      <c r="G253" s="515"/>
      <c r="H253" s="515"/>
      <c r="I253" s="515"/>
      <c r="J253" s="515"/>
    </row>
    <row r="254" spans="4:10" x14ac:dyDescent="0.25">
      <c r="D254" s="515"/>
      <c r="E254" s="515"/>
      <c r="F254" s="515"/>
      <c r="G254" s="515"/>
      <c r="H254" s="515"/>
      <c r="I254" s="515"/>
      <c r="J254" s="515"/>
    </row>
    <row r="255" spans="4:10" x14ac:dyDescent="0.25">
      <c r="D255" s="515"/>
      <c r="E255" s="515"/>
      <c r="F255" s="515"/>
      <c r="G255" s="515"/>
      <c r="H255" s="515"/>
      <c r="I255" s="515"/>
      <c r="J255" s="515"/>
    </row>
    <row r="256" spans="4:10" x14ac:dyDescent="0.25">
      <c r="D256" s="515"/>
      <c r="E256" s="515"/>
      <c r="F256" s="515"/>
      <c r="G256" s="515"/>
      <c r="H256" s="515"/>
      <c r="I256" s="515"/>
      <c r="J256" s="515"/>
    </row>
    <row r="257" spans="4:10" x14ac:dyDescent="0.25">
      <c r="D257" s="515"/>
      <c r="E257" s="515"/>
      <c r="F257" s="515"/>
      <c r="G257" s="515"/>
      <c r="H257" s="515"/>
      <c r="I257" s="515"/>
      <c r="J257" s="515"/>
    </row>
    <row r="258" spans="4:10" x14ac:dyDescent="0.25">
      <c r="D258" s="515"/>
      <c r="E258" s="515"/>
      <c r="F258" s="515"/>
      <c r="G258" s="515"/>
      <c r="H258" s="515"/>
      <c r="I258" s="515"/>
      <c r="J258" s="515"/>
    </row>
    <row r="259" spans="4:10" x14ac:dyDescent="0.25">
      <c r="D259" s="515"/>
      <c r="E259" s="515"/>
      <c r="F259" s="515"/>
      <c r="G259" s="515"/>
      <c r="H259" s="515"/>
      <c r="I259" s="515"/>
      <c r="J259" s="515"/>
    </row>
    <row r="260" spans="4:10" x14ac:dyDescent="0.25">
      <c r="D260" s="515"/>
      <c r="E260" s="515"/>
      <c r="F260" s="515"/>
      <c r="G260" s="515"/>
      <c r="H260" s="515"/>
      <c r="I260" s="515"/>
      <c r="J260" s="515"/>
    </row>
    <row r="261" spans="4:10" x14ac:dyDescent="0.25">
      <c r="D261" s="515"/>
      <c r="E261" s="515"/>
      <c r="F261" s="515"/>
      <c r="G261" s="515"/>
      <c r="H261" s="515"/>
      <c r="I261" s="515"/>
      <c r="J261" s="515"/>
    </row>
    <row r="262" spans="4:10" x14ac:dyDescent="0.25">
      <c r="D262" s="515"/>
      <c r="E262" s="515"/>
      <c r="F262" s="515"/>
      <c r="G262" s="515"/>
      <c r="H262" s="515"/>
      <c r="I262" s="515"/>
      <c r="J262" s="515"/>
    </row>
    <row r="263" spans="4:10" x14ac:dyDescent="0.25">
      <c r="D263" s="515"/>
      <c r="E263" s="515"/>
      <c r="F263" s="515"/>
      <c r="G263" s="515"/>
      <c r="H263" s="515"/>
      <c r="I263" s="515"/>
      <c r="J263" s="515"/>
    </row>
    <row r="264" spans="4:10" x14ac:dyDescent="0.25">
      <c r="D264" s="515"/>
      <c r="E264" s="515"/>
      <c r="F264" s="515"/>
      <c r="G264" s="515"/>
      <c r="H264" s="515"/>
      <c r="I264" s="515"/>
      <c r="J264" s="515"/>
    </row>
    <row r="265" spans="4:10" x14ac:dyDescent="0.25">
      <c r="D265" s="515"/>
      <c r="E265" s="515"/>
      <c r="F265" s="515"/>
      <c r="G265" s="515"/>
      <c r="H265" s="515"/>
      <c r="I265" s="515"/>
      <c r="J265" s="515"/>
    </row>
    <row r="266" spans="4:10" x14ac:dyDescent="0.25">
      <c r="D266" s="515"/>
      <c r="E266" s="515"/>
      <c r="F266" s="515"/>
      <c r="G266" s="515"/>
      <c r="H266" s="515"/>
      <c r="I266" s="515"/>
      <c r="J266" s="515"/>
    </row>
    <row r="267" spans="4:10" x14ac:dyDescent="0.25">
      <c r="D267" s="515"/>
      <c r="E267" s="515"/>
      <c r="F267" s="515"/>
      <c r="G267" s="515"/>
      <c r="H267" s="515"/>
      <c r="I267" s="515"/>
      <c r="J267" s="515"/>
    </row>
    <row r="268" spans="4:10" x14ac:dyDescent="0.25">
      <c r="D268" s="515"/>
      <c r="E268" s="515"/>
      <c r="F268" s="515"/>
      <c r="G268" s="515"/>
      <c r="H268" s="515"/>
      <c r="I268" s="515"/>
      <c r="J268" s="515"/>
    </row>
    <row r="269" spans="4:10" x14ac:dyDescent="0.25">
      <c r="D269" s="515"/>
      <c r="E269" s="515"/>
      <c r="F269" s="515"/>
      <c r="G269" s="515"/>
      <c r="H269" s="515"/>
      <c r="I269" s="515"/>
      <c r="J269" s="515"/>
    </row>
    <row r="270" spans="4:10" x14ac:dyDescent="0.25">
      <c r="D270" s="515"/>
      <c r="E270" s="515"/>
      <c r="F270" s="515"/>
      <c r="G270" s="515"/>
      <c r="H270" s="515"/>
      <c r="I270" s="515"/>
      <c r="J270" s="515"/>
    </row>
    <row r="271" spans="4:10" x14ac:dyDescent="0.25">
      <c r="D271" s="515"/>
      <c r="E271" s="515"/>
      <c r="F271" s="515"/>
      <c r="G271" s="515"/>
      <c r="H271" s="515"/>
      <c r="I271" s="515"/>
      <c r="J271" s="515"/>
    </row>
    <row r="272" spans="4:10" x14ac:dyDescent="0.25">
      <c r="D272" s="515"/>
      <c r="E272" s="515"/>
      <c r="F272" s="515"/>
      <c r="G272" s="515"/>
      <c r="H272" s="515"/>
      <c r="I272" s="515"/>
      <c r="J272" s="515"/>
    </row>
    <row r="273" spans="4:10" x14ac:dyDescent="0.25">
      <c r="D273" s="515"/>
      <c r="E273" s="515"/>
      <c r="F273" s="515"/>
      <c r="G273" s="515"/>
      <c r="H273" s="515"/>
      <c r="I273" s="515"/>
      <c r="J273" s="515"/>
    </row>
    <row r="274" spans="4:10" x14ac:dyDescent="0.25">
      <c r="D274" s="515"/>
      <c r="E274" s="515"/>
      <c r="F274" s="515"/>
      <c r="G274" s="515"/>
      <c r="H274" s="515"/>
      <c r="I274" s="515"/>
      <c r="J274" s="515"/>
    </row>
    <row r="275" spans="4:10" x14ac:dyDescent="0.25">
      <c r="D275" s="515"/>
      <c r="E275" s="515"/>
      <c r="F275" s="515"/>
      <c r="G275" s="515"/>
      <c r="H275" s="515"/>
      <c r="I275" s="515"/>
      <c r="J275" s="515"/>
    </row>
    <row r="276" spans="4:10" x14ac:dyDescent="0.25">
      <c r="D276" s="515"/>
      <c r="E276" s="515"/>
      <c r="F276" s="515"/>
      <c r="G276" s="515"/>
      <c r="H276" s="515"/>
      <c r="I276" s="515"/>
      <c r="J276" s="515"/>
    </row>
    <row r="277" spans="4:10" x14ac:dyDescent="0.25">
      <c r="D277" s="515"/>
      <c r="E277" s="515"/>
      <c r="F277" s="515"/>
      <c r="G277" s="515"/>
      <c r="H277" s="515"/>
      <c r="I277" s="515"/>
      <c r="J277" s="515"/>
    </row>
    <row r="278" spans="4:10" x14ac:dyDescent="0.25">
      <c r="D278" s="515"/>
      <c r="E278" s="515"/>
      <c r="F278" s="515"/>
      <c r="G278" s="515"/>
      <c r="H278" s="515"/>
      <c r="I278" s="515"/>
      <c r="J278" s="515"/>
    </row>
    <row r="279" spans="4:10" x14ac:dyDescent="0.25">
      <c r="D279" s="515"/>
      <c r="E279" s="515"/>
      <c r="F279" s="515"/>
      <c r="G279" s="515"/>
      <c r="H279" s="515"/>
      <c r="I279" s="515"/>
      <c r="J279" s="515"/>
    </row>
    <row r="280" spans="4:10" x14ac:dyDescent="0.25">
      <c r="D280" s="515"/>
      <c r="E280" s="515"/>
      <c r="F280" s="515"/>
      <c r="G280" s="515"/>
      <c r="H280" s="515"/>
      <c r="I280" s="515"/>
      <c r="J280" s="515"/>
    </row>
    <row r="281" spans="4:10" x14ac:dyDescent="0.25">
      <c r="D281" s="515"/>
      <c r="E281" s="515"/>
      <c r="F281" s="515"/>
      <c r="G281" s="515"/>
      <c r="H281" s="515"/>
      <c r="I281" s="515"/>
      <c r="J281" s="515"/>
    </row>
    <row r="282" spans="4:10" x14ac:dyDescent="0.25">
      <c r="D282" s="515"/>
      <c r="E282" s="515"/>
      <c r="F282" s="515"/>
      <c r="G282" s="515"/>
      <c r="H282" s="515"/>
      <c r="I282" s="515"/>
      <c r="J282" s="515"/>
    </row>
    <row r="283" spans="4:10" x14ac:dyDescent="0.25">
      <c r="D283" s="515"/>
      <c r="E283" s="515"/>
      <c r="F283" s="515"/>
      <c r="G283" s="515"/>
      <c r="H283" s="515"/>
      <c r="I283" s="515"/>
      <c r="J283" s="515"/>
    </row>
    <row r="284" spans="4:10" x14ac:dyDescent="0.25">
      <c r="D284" s="515"/>
      <c r="E284" s="515"/>
      <c r="F284" s="515"/>
      <c r="G284" s="515"/>
      <c r="H284" s="515"/>
      <c r="I284" s="515"/>
      <c r="J284" s="515"/>
    </row>
    <row r="285" spans="4:10" x14ac:dyDescent="0.25">
      <c r="D285" s="515"/>
      <c r="E285" s="515"/>
      <c r="F285" s="515"/>
      <c r="G285" s="515"/>
      <c r="H285" s="515"/>
      <c r="I285" s="515"/>
      <c r="J285" s="515"/>
    </row>
    <row r="286" spans="4:10" x14ac:dyDescent="0.25">
      <c r="D286" s="515"/>
      <c r="E286" s="515"/>
      <c r="F286" s="515"/>
      <c r="G286" s="515"/>
      <c r="H286" s="515"/>
      <c r="I286" s="515"/>
      <c r="J286" s="515"/>
    </row>
  </sheetData>
  <mergeCells count="32">
    <mergeCell ref="B23:M23"/>
    <mergeCell ref="B24:M24"/>
    <mergeCell ref="B25:M25"/>
    <mergeCell ref="M5:M7"/>
    <mergeCell ref="D6:D7"/>
    <mergeCell ref="E6:E7"/>
    <mergeCell ref="F6:F7"/>
    <mergeCell ref="G6:G7"/>
    <mergeCell ref="H6:H7"/>
    <mergeCell ref="I6:I7"/>
    <mergeCell ref="B22:M22"/>
    <mergeCell ref="B13:C13"/>
    <mergeCell ref="B14:C14"/>
    <mergeCell ref="B15:C15"/>
    <mergeCell ref="B16:C16"/>
    <mergeCell ref="B17:C17"/>
    <mergeCell ref="B18:C18"/>
    <mergeCell ref="B19:C19"/>
    <mergeCell ref="B20:C20"/>
    <mergeCell ref="B21:C21"/>
    <mergeCell ref="B12:C12"/>
    <mergeCell ref="B8:C8"/>
    <mergeCell ref="B9:C9"/>
    <mergeCell ref="B10:C10"/>
    <mergeCell ref="B11:C11"/>
    <mergeCell ref="B5:C7"/>
    <mergeCell ref="D5:F5"/>
    <mergeCell ref="G5:I5"/>
    <mergeCell ref="B2:M2"/>
    <mergeCell ref="J5:J7"/>
    <mergeCell ref="K5:K7"/>
    <mergeCell ref="L5:L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7"/>
  <sheetViews>
    <sheetView zoomScaleNormal="100" workbookViewId="0">
      <selection activeCell="B17" sqref="B17:C17"/>
    </sheetView>
  </sheetViews>
  <sheetFormatPr baseColWidth="10" defaultRowHeight="11.25" x14ac:dyDescent="0.2"/>
  <cols>
    <col min="1" max="1" width="3.7109375" style="2" customWidth="1"/>
    <col min="2" max="2" width="11.42578125" style="516"/>
    <col min="3" max="3" width="25.42578125" style="516" customWidth="1"/>
    <col min="4" max="4" width="12.7109375" style="516" customWidth="1"/>
    <col min="5" max="6" width="10.5703125" style="516" customWidth="1"/>
    <col min="7" max="7" width="13.42578125" style="516" customWidth="1"/>
    <col min="8" max="9" width="11.42578125" style="516" customWidth="1"/>
    <col min="10" max="10" width="12.140625" style="516" customWidth="1"/>
    <col min="11" max="11" width="14.140625" style="516" customWidth="1"/>
    <col min="12" max="12" width="11.42578125" style="531"/>
    <col min="13" max="13" width="11.42578125" style="516"/>
    <col min="14" max="16384" width="11.42578125" style="2"/>
  </cols>
  <sheetData>
    <row r="1" spans="2:12" x14ac:dyDescent="0.2">
      <c r="G1" s="517"/>
      <c r="L1" s="516"/>
    </row>
    <row r="2" spans="2:12" ht="15" x14ac:dyDescent="0.25">
      <c r="B2" s="518" t="s">
        <v>805</v>
      </c>
      <c r="L2" s="516"/>
    </row>
    <row r="3" spans="2:12" ht="9" customHeight="1" x14ac:dyDescent="0.2">
      <c r="B3" s="519"/>
      <c r="L3" s="516"/>
    </row>
    <row r="4" spans="2:12" x14ac:dyDescent="0.2">
      <c r="B4" s="926" t="s">
        <v>603</v>
      </c>
      <c r="C4" s="926" t="s">
        <v>448</v>
      </c>
      <c r="D4" s="988" t="s">
        <v>793</v>
      </c>
      <c r="E4" s="989"/>
      <c r="F4" s="990"/>
      <c r="G4" s="988" t="s">
        <v>794</v>
      </c>
      <c r="H4" s="989"/>
      <c r="I4" s="990"/>
      <c r="J4" s="992" t="s">
        <v>795</v>
      </c>
      <c r="K4" s="992" t="s">
        <v>798</v>
      </c>
      <c r="L4" s="516"/>
    </row>
    <row r="5" spans="2:12" ht="9" customHeight="1" x14ac:dyDescent="0.2">
      <c r="B5" s="1011"/>
      <c r="C5" s="1011"/>
      <c r="D5" s="967" t="s">
        <v>806</v>
      </c>
      <c r="E5" s="967" t="s">
        <v>807</v>
      </c>
      <c r="F5" s="1009" t="s">
        <v>80</v>
      </c>
      <c r="G5" s="967" t="s">
        <v>806</v>
      </c>
      <c r="H5" s="967" t="s">
        <v>807</v>
      </c>
      <c r="I5" s="1009" t="s">
        <v>80</v>
      </c>
      <c r="J5" s="993"/>
      <c r="K5" s="993"/>
      <c r="L5" s="516"/>
    </row>
    <row r="6" spans="2:12" x14ac:dyDescent="0.2">
      <c r="B6" s="927"/>
      <c r="C6" s="927"/>
      <c r="D6" s="967"/>
      <c r="E6" s="967"/>
      <c r="F6" s="1010"/>
      <c r="G6" s="967"/>
      <c r="H6" s="967"/>
      <c r="I6" s="1010"/>
      <c r="J6" s="994"/>
      <c r="K6" s="994"/>
      <c r="L6" s="516"/>
    </row>
    <row r="7" spans="2:12" x14ac:dyDescent="0.2">
      <c r="B7" s="891" t="s">
        <v>150</v>
      </c>
      <c r="C7" s="488" t="s">
        <v>169</v>
      </c>
      <c r="D7" s="262">
        <v>366</v>
      </c>
      <c r="E7" s="262">
        <v>1</v>
      </c>
      <c r="F7" s="262">
        <v>367</v>
      </c>
      <c r="G7" s="489">
        <v>81</v>
      </c>
      <c r="H7" s="489">
        <v>0</v>
      </c>
      <c r="I7" s="489">
        <v>81</v>
      </c>
      <c r="J7" s="514">
        <v>2.0110233874571725E-4</v>
      </c>
      <c r="K7" s="10">
        <v>-0.77929155313351495</v>
      </c>
      <c r="L7" s="520"/>
    </row>
    <row r="8" spans="2:12" x14ac:dyDescent="0.2">
      <c r="B8" s="891"/>
      <c r="C8" s="488" t="s">
        <v>167</v>
      </c>
      <c r="D8" s="262">
        <v>410631</v>
      </c>
      <c r="E8" s="262">
        <v>223879</v>
      </c>
      <c r="F8" s="262">
        <v>634510</v>
      </c>
      <c r="G8" s="489">
        <v>94488</v>
      </c>
      <c r="H8" s="489">
        <v>49871</v>
      </c>
      <c r="I8" s="489">
        <v>144359</v>
      </c>
      <c r="J8" s="10">
        <v>0.35840657430855555</v>
      </c>
      <c r="K8" s="10">
        <v>-0.77248743124615848</v>
      </c>
      <c r="L8" s="520"/>
    </row>
    <row r="9" spans="2:12" x14ac:dyDescent="0.2">
      <c r="B9" s="891"/>
      <c r="C9" s="488" t="s">
        <v>168</v>
      </c>
      <c r="D9" s="262">
        <v>6454</v>
      </c>
      <c r="E9" s="262">
        <v>3851</v>
      </c>
      <c r="F9" s="262">
        <v>10305</v>
      </c>
      <c r="G9" s="489">
        <v>2315</v>
      </c>
      <c r="H9" s="489">
        <v>1150</v>
      </c>
      <c r="I9" s="489">
        <v>3465</v>
      </c>
      <c r="J9" s="10">
        <v>8.6027111574556829E-3</v>
      </c>
      <c r="K9" s="10">
        <v>-0.66375545851528384</v>
      </c>
      <c r="L9" s="520"/>
    </row>
    <row r="10" spans="2:12" x14ac:dyDescent="0.2">
      <c r="B10" s="1015" t="s">
        <v>808</v>
      </c>
      <c r="C10" s="1015"/>
      <c r="D10" s="494">
        <v>417451</v>
      </c>
      <c r="E10" s="494">
        <v>227731</v>
      </c>
      <c r="F10" s="494">
        <v>645182</v>
      </c>
      <c r="G10" s="494">
        <v>96884</v>
      </c>
      <c r="H10" s="494">
        <v>51021</v>
      </c>
      <c r="I10" s="494">
        <v>147905</v>
      </c>
      <c r="J10" s="521">
        <v>0.36721038780475695</v>
      </c>
      <c r="K10" s="521">
        <v>-0.77075460877705826</v>
      </c>
      <c r="L10" s="520"/>
    </row>
    <row r="11" spans="2:12" x14ac:dyDescent="0.2">
      <c r="B11" s="522" t="s">
        <v>151</v>
      </c>
      <c r="C11" s="488" t="s">
        <v>177</v>
      </c>
      <c r="D11" s="262">
        <v>10239</v>
      </c>
      <c r="E11" s="262">
        <v>12837</v>
      </c>
      <c r="F11" s="262">
        <v>23076</v>
      </c>
      <c r="G11" s="489">
        <v>3640</v>
      </c>
      <c r="H11" s="489">
        <v>2938</v>
      </c>
      <c r="I11" s="489">
        <v>6578</v>
      </c>
      <c r="J11" s="10">
        <v>1.6331496102090472E-2</v>
      </c>
      <c r="K11" s="10">
        <v>-0.71494193101057379</v>
      </c>
      <c r="L11" s="520"/>
    </row>
    <row r="12" spans="2:12" x14ac:dyDescent="0.2">
      <c r="B12" s="1015" t="s">
        <v>809</v>
      </c>
      <c r="C12" s="1015"/>
      <c r="D12" s="494">
        <v>10239</v>
      </c>
      <c r="E12" s="494">
        <v>12837</v>
      </c>
      <c r="F12" s="494">
        <v>23076</v>
      </c>
      <c r="G12" s="494">
        <v>3640</v>
      </c>
      <c r="H12" s="494">
        <v>2938</v>
      </c>
      <c r="I12" s="494">
        <v>6578</v>
      </c>
      <c r="J12" s="521">
        <v>1.6331496102090472E-2</v>
      </c>
      <c r="K12" s="521">
        <v>-0.71494193101057379</v>
      </c>
      <c r="L12" s="520"/>
    </row>
    <row r="13" spans="2:12" x14ac:dyDescent="0.2">
      <c r="B13" s="969" t="s">
        <v>152</v>
      </c>
      <c r="C13" s="488" t="s">
        <v>185</v>
      </c>
      <c r="D13" s="262">
        <v>4400</v>
      </c>
      <c r="E13" s="262">
        <v>1091</v>
      </c>
      <c r="F13" s="262">
        <v>5491</v>
      </c>
      <c r="G13" s="489">
        <v>1351</v>
      </c>
      <c r="H13" s="489">
        <v>295</v>
      </c>
      <c r="I13" s="489">
        <v>1646</v>
      </c>
      <c r="J13" s="10">
        <v>4.0865981429067978E-3</v>
      </c>
      <c r="K13" s="10">
        <v>-0.70023675104716809</v>
      </c>
      <c r="L13" s="520"/>
    </row>
    <row r="14" spans="2:12" x14ac:dyDescent="0.2">
      <c r="B14" s="969"/>
      <c r="C14" s="488" t="s">
        <v>810</v>
      </c>
      <c r="D14" s="262">
        <v>595</v>
      </c>
      <c r="E14" s="262">
        <v>5</v>
      </c>
      <c r="F14" s="262">
        <v>600</v>
      </c>
      <c r="G14" s="489">
        <v>150</v>
      </c>
      <c r="H14" s="489">
        <v>0</v>
      </c>
      <c r="I14" s="489">
        <v>150</v>
      </c>
      <c r="J14" s="10">
        <v>3.7241173841799495E-4</v>
      </c>
      <c r="K14" s="10">
        <v>-0.75</v>
      </c>
      <c r="L14" s="520"/>
    </row>
    <row r="15" spans="2:12" x14ac:dyDescent="0.2">
      <c r="B15" s="969"/>
      <c r="C15" s="488" t="s">
        <v>449</v>
      </c>
      <c r="D15" s="262">
        <v>15285</v>
      </c>
      <c r="E15" s="262">
        <v>1143</v>
      </c>
      <c r="F15" s="262">
        <v>16428</v>
      </c>
      <c r="G15" s="489">
        <v>5291</v>
      </c>
      <c r="H15" s="489">
        <v>303</v>
      </c>
      <c r="I15" s="489">
        <v>5594</v>
      </c>
      <c r="J15" s="10">
        <v>1.3888475098068424E-2</v>
      </c>
      <c r="K15" s="10">
        <v>-0.65948380813245677</v>
      </c>
      <c r="L15" s="520"/>
    </row>
    <row r="16" spans="2:12" x14ac:dyDescent="0.2">
      <c r="B16" s="969"/>
      <c r="C16" s="488" t="s">
        <v>450</v>
      </c>
      <c r="D16" s="262">
        <v>990</v>
      </c>
      <c r="E16" s="262">
        <v>29</v>
      </c>
      <c r="F16" s="262">
        <v>1019</v>
      </c>
      <c r="G16" s="489">
        <v>292</v>
      </c>
      <c r="H16" s="489">
        <v>3</v>
      </c>
      <c r="I16" s="489">
        <v>295</v>
      </c>
      <c r="J16" s="10">
        <v>7.3240975222205673E-4</v>
      </c>
      <c r="K16" s="10">
        <v>-0.7105004906771345</v>
      </c>
      <c r="L16" s="520"/>
    </row>
    <row r="17" spans="2:13" x14ac:dyDescent="0.2">
      <c r="B17" s="1015" t="s">
        <v>451</v>
      </c>
      <c r="C17" s="1015"/>
      <c r="D17" s="494">
        <v>21270</v>
      </c>
      <c r="E17" s="494">
        <v>2268</v>
      </c>
      <c r="F17" s="494">
        <v>23538</v>
      </c>
      <c r="G17" s="494">
        <v>7084</v>
      </c>
      <c r="H17" s="494">
        <v>601</v>
      </c>
      <c r="I17" s="494">
        <v>7685</v>
      </c>
      <c r="J17" s="521">
        <v>1.9079894731615275E-2</v>
      </c>
      <c r="K17" s="521">
        <v>-0.67350667006542608</v>
      </c>
      <c r="L17" s="520"/>
    </row>
    <row r="18" spans="2:13" x14ac:dyDescent="0.2">
      <c r="B18" s="969" t="s">
        <v>153</v>
      </c>
      <c r="C18" s="488" t="s">
        <v>195</v>
      </c>
      <c r="D18" s="262">
        <v>1875</v>
      </c>
      <c r="E18" s="262">
        <v>16</v>
      </c>
      <c r="F18" s="262">
        <v>1891</v>
      </c>
      <c r="G18" s="489">
        <v>713</v>
      </c>
      <c r="H18" s="489">
        <v>6</v>
      </c>
      <c r="I18" s="489">
        <v>719</v>
      </c>
      <c r="J18" s="10">
        <v>1.785093599483589E-3</v>
      </c>
      <c r="K18" s="10">
        <v>-0.61977789529349547</v>
      </c>
      <c r="L18" s="520"/>
    </row>
    <row r="19" spans="2:13" x14ac:dyDescent="0.2">
      <c r="B19" s="969"/>
      <c r="C19" s="488" t="s">
        <v>452</v>
      </c>
      <c r="D19" s="262">
        <v>270</v>
      </c>
      <c r="E19" s="262">
        <v>0</v>
      </c>
      <c r="F19" s="262">
        <v>270</v>
      </c>
      <c r="G19" s="489">
        <v>159</v>
      </c>
      <c r="H19" s="489">
        <v>0</v>
      </c>
      <c r="I19" s="489">
        <v>159</v>
      </c>
      <c r="J19" s="10">
        <v>3.9475644272307463E-4</v>
      </c>
      <c r="K19" s="10">
        <v>-0.41111111111111109</v>
      </c>
      <c r="L19" s="520"/>
    </row>
    <row r="20" spans="2:13" x14ac:dyDescent="0.2">
      <c r="B20" s="1015" t="s">
        <v>811</v>
      </c>
      <c r="C20" s="1015"/>
      <c r="D20" s="494">
        <v>2145</v>
      </c>
      <c r="E20" s="494">
        <v>16</v>
      </c>
      <c r="F20" s="494">
        <v>2161</v>
      </c>
      <c r="G20" s="494">
        <v>872</v>
      </c>
      <c r="H20" s="494">
        <v>6</v>
      </c>
      <c r="I20" s="494">
        <v>878</v>
      </c>
      <c r="J20" s="521">
        <v>2.1798500422066636E-3</v>
      </c>
      <c r="K20" s="521">
        <v>-0.59370661730680241</v>
      </c>
      <c r="L20" s="520"/>
    </row>
    <row r="21" spans="2:13" x14ac:dyDescent="0.2">
      <c r="B21" s="522" t="s">
        <v>154</v>
      </c>
      <c r="C21" s="488" t="s">
        <v>200</v>
      </c>
      <c r="D21" s="262">
        <v>6852</v>
      </c>
      <c r="E21" s="262">
        <v>40</v>
      </c>
      <c r="F21" s="262">
        <v>6892</v>
      </c>
      <c r="G21" s="489">
        <v>3970</v>
      </c>
      <c r="H21" s="489">
        <v>12</v>
      </c>
      <c r="I21" s="489">
        <v>3982</v>
      </c>
      <c r="J21" s="10">
        <v>9.8862902825363717E-3</v>
      </c>
      <c r="K21" s="10">
        <v>-0.42222867092280908</v>
      </c>
      <c r="L21" s="520"/>
    </row>
    <row r="22" spans="2:13" x14ac:dyDescent="0.2">
      <c r="B22" s="1015" t="s">
        <v>454</v>
      </c>
      <c r="C22" s="1015"/>
      <c r="D22" s="494">
        <v>6852</v>
      </c>
      <c r="E22" s="494">
        <v>40</v>
      </c>
      <c r="F22" s="494">
        <v>6892</v>
      </c>
      <c r="G22" s="494">
        <v>3970</v>
      </c>
      <c r="H22" s="494">
        <v>12</v>
      </c>
      <c r="I22" s="494">
        <v>3982</v>
      </c>
      <c r="J22" s="521">
        <v>9.8862902825363717E-3</v>
      </c>
      <c r="K22" s="521">
        <v>-0.42222867092280908</v>
      </c>
      <c r="L22" s="520"/>
    </row>
    <row r="23" spans="2:13" x14ac:dyDescent="0.2">
      <c r="B23" s="522" t="s">
        <v>155</v>
      </c>
      <c r="C23" s="488" t="s">
        <v>205</v>
      </c>
      <c r="D23" s="262">
        <v>153149</v>
      </c>
      <c r="E23" s="262">
        <v>10426</v>
      </c>
      <c r="F23" s="262">
        <v>163575</v>
      </c>
      <c r="G23" s="489">
        <v>47700</v>
      </c>
      <c r="H23" s="489">
        <v>2658</v>
      </c>
      <c r="I23" s="489">
        <v>50358</v>
      </c>
      <c r="J23" s="10">
        <v>0.12502606882168926</v>
      </c>
      <c r="K23" s="10">
        <v>-0.69214121962402564</v>
      </c>
      <c r="L23" s="520"/>
    </row>
    <row r="24" spans="2:13" x14ac:dyDescent="0.2">
      <c r="B24" s="1015" t="s">
        <v>526</v>
      </c>
      <c r="C24" s="1015"/>
      <c r="D24" s="494">
        <v>153149</v>
      </c>
      <c r="E24" s="494">
        <v>10426</v>
      </c>
      <c r="F24" s="494">
        <v>163575</v>
      </c>
      <c r="G24" s="494">
        <v>47700</v>
      </c>
      <c r="H24" s="494">
        <v>2658</v>
      </c>
      <c r="I24" s="494">
        <v>50358</v>
      </c>
      <c r="J24" s="521">
        <v>0.12502606882168926</v>
      </c>
      <c r="K24" s="521">
        <v>-0.69214121962402564</v>
      </c>
      <c r="L24" s="520"/>
    </row>
    <row r="25" spans="2:13" x14ac:dyDescent="0.2">
      <c r="B25" s="1012" t="s">
        <v>354</v>
      </c>
      <c r="C25" s="488" t="s">
        <v>455</v>
      </c>
      <c r="D25" s="262">
        <v>95</v>
      </c>
      <c r="E25" s="262">
        <v>0</v>
      </c>
      <c r="F25" s="262">
        <v>95</v>
      </c>
      <c r="G25" s="489">
        <v>563</v>
      </c>
      <c r="H25" s="489">
        <v>4</v>
      </c>
      <c r="I25" s="489">
        <v>567</v>
      </c>
      <c r="J25" s="10">
        <v>1.4077163712200209E-3</v>
      </c>
      <c r="K25" s="10">
        <v>4.9684210526315793</v>
      </c>
      <c r="L25" s="520"/>
    </row>
    <row r="26" spans="2:13" x14ac:dyDescent="0.2">
      <c r="B26" s="1014"/>
      <c r="C26" s="488" t="s">
        <v>456</v>
      </c>
      <c r="D26" s="262">
        <v>9557</v>
      </c>
      <c r="E26" s="262">
        <v>104</v>
      </c>
      <c r="F26" s="262">
        <v>9661</v>
      </c>
      <c r="G26" s="489">
        <v>4351</v>
      </c>
      <c r="H26" s="489">
        <v>41</v>
      </c>
      <c r="I26" s="489">
        <v>4392</v>
      </c>
      <c r="J26" s="10">
        <v>1.0904215700878891E-2</v>
      </c>
      <c r="K26" s="10">
        <v>-0.54538867612048447</v>
      </c>
      <c r="L26" s="520"/>
    </row>
    <row r="27" spans="2:13" x14ac:dyDescent="0.2">
      <c r="B27" s="1016" t="s">
        <v>355</v>
      </c>
      <c r="C27" s="1017"/>
      <c r="D27" s="494">
        <v>9652</v>
      </c>
      <c r="E27" s="494">
        <v>104</v>
      </c>
      <c r="F27" s="494">
        <v>9756</v>
      </c>
      <c r="G27" s="494">
        <v>4914</v>
      </c>
      <c r="H27" s="494">
        <v>45</v>
      </c>
      <c r="I27" s="494">
        <v>4959</v>
      </c>
      <c r="J27" s="521">
        <v>1.2311932072098913E-2</v>
      </c>
      <c r="K27" s="521">
        <v>-0.49169741697416974</v>
      </c>
      <c r="L27" s="520"/>
    </row>
    <row r="28" spans="2:13" x14ac:dyDescent="0.2">
      <c r="B28" s="522" t="s">
        <v>157</v>
      </c>
      <c r="C28" s="488" t="s">
        <v>457</v>
      </c>
      <c r="D28" s="262">
        <v>961</v>
      </c>
      <c r="E28" s="262">
        <v>17</v>
      </c>
      <c r="F28" s="262">
        <v>978</v>
      </c>
      <c r="G28" s="489">
        <v>511</v>
      </c>
      <c r="H28" s="489">
        <v>6</v>
      </c>
      <c r="I28" s="489">
        <v>517</v>
      </c>
      <c r="J28" s="10">
        <v>1.2835791250806893E-3</v>
      </c>
      <c r="K28" s="10">
        <v>-0.47137014314928427</v>
      </c>
      <c r="L28" s="520"/>
    </row>
    <row r="29" spans="2:13" x14ac:dyDescent="0.2">
      <c r="B29" s="1016" t="s">
        <v>812</v>
      </c>
      <c r="C29" s="1017"/>
      <c r="D29" s="494">
        <v>961</v>
      </c>
      <c r="E29" s="494">
        <v>17</v>
      </c>
      <c r="F29" s="494">
        <v>978</v>
      </c>
      <c r="G29" s="494">
        <v>511</v>
      </c>
      <c r="H29" s="494">
        <v>6</v>
      </c>
      <c r="I29" s="494">
        <v>517</v>
      </c>
      <c r="J29" s="521">
        <v>1.2835791250806893E-3</v>
      </c>
      <c r="K29" s="521">
        <v>-0.47137014314928427</v>
      </c>
      <c r="L29" s="520"/>
    </row>
    <row r="30" spans="2:13" x14ac:dyDescent="0.2">
      <c r="B30" s="1012" t="s">
        <v>158</v>
      </c>
      <c r="C30" s="488" t="s">
        <v>458</v>
      </c>
      <c r="D30" s="262">
        <v>13413</v>
      </c>
      <c r="E30" s="262">
        <v>14</v>
      </c>
      <c r="F30" s="262">
        <v>13427</v>
      </c>
      <c r="G30" s="489">
        <v>6627</v>
      </c>
      <c r="H30" s="489">
        <v>8</v>
      </c>
      <c r="I30" s="489">
        <v>6635</v>
      </c>
      <c r="J30" s="10">
        <v>1.647301256268931E-2</v>
      </c>
      <c r="K30" s="10">
        <v>-0.50584642883741715</v>
      </c>
      <c r="L30" s="520"/>
    </row>
    <row r="31" spans="2:13" s="532" customFormat="1" x14ac:dyDescent="0.2">
      <c r="B31" s="1013"/>
      <c r="C31" s="488" t="s">
        <v>219</v>
      </c>
      <c r="D31" s="262">
        <v>30848</v>
      </c>
      <c r="E31" s="262">
        <v>1148</v>
      </c>
      <c r="F31" s="262">
        <v>31996</v>
      </c>
      <c r="G31" s="489">
        <v>10791</v>
      </c>
      <c r="H31" s="489">
        <v>300</v>
      </c>
      <c r="I31" s="489">
        <v>11091</v>
      </c>
      <c r="J31" s="10">
        <v>2.7536123938626547E-2</v>
      </c>
      <c r="K31" s="10">
        <v>-0.65336292036504562</v>
      </c>
      <c r="L31" s="520"/>
      <c r="M31" s="516"/>
    </row>
    <row r="32" spans="2:13" s="532" customFormat="1" x14ac:dyDescent="0.2">
      <c r="B32" s="1014"/>
      <c r="C32" s="488" t="s">
        <v>220</v>
      </c>
      <c r="D32" s="262">
        <v>46773</v>
      </c>
      <c r="E32" s="262">
        <v>1182</v>
      </c>
      <c r="F32" s="262">
        <v>47955</v>
      </c>
      <c r="G32" s="489">
        <v>16820</v>
      </c>
      <c r="H32" s="489">
        <v>326</v>
      </c>
      <c r="I32" s="489">
        <v>17146</v>
      </c>
      <c r="J32" s="10">
        <v>4.2569144446099605E-2</v>
      </c>
      <c r="K32" s="10">
        <v>-0.64245646960692315</v>
      </c>
      <c r="L32" s="520"/>
      <c r="M32" s="516"/>
    </row>
    <row r="33" spans="2:13" x14ac:dyDescent="0.2">
      <c r="B33" s="1015" t="s">
        <v>813</v>
      </c>
      <c r="C33" s="1015"/>
      <c r="D33" s="494">
        <v>91034</v>
      </c>
      <c r="E33" s="494">
        <v>2344</v>
      </c>
      <c r="F33" s="494">
        <v>93378</v>
      </c>
      <c r="G33" s="494">
        <v>34238</v>
      </c>
      <c r="H33" s="494">
        <v>634</v>
      </c>
      <c r="I33" s="494">
        <v>34872</v>
      </c>
      <c r="J33" s="521">
        <v>8.6578280947415459E-2</v>
      </c>
      <c r="K33" s="521">
        <v>-0.62655015099916467</v>
      </c>
      <c r="L33" s="520"/>
      <c r="M33" s="519"/>
    </row>
    <row r="34" spans="2:13" x14ac:dyDescent="0.2">
      <c r="B34" s="1012" t="s">
        <v>159</v>
      </c>
      <c r="C34" s="488" t="s">
        <v>459</v>
      </c>
      <c r="D34" s="262">
        <v>687</v>
      </c>
      <c r="E34" s="262">
        <v>0</v>
      </c>
      <c r="F34" s="262">
        <v>687</v>
      </c>
      <c r="G34" s="489">
        <v>440</v>
      </c>
      <c r="H34" s="489">
        <v>1</v>
      </c>
      <c r="I34" s="489">
        <v>441</v>
      </c>
      <c r="J34" s="10">
        <v>1.0948905109489052E-3</v>
      </c>
      <c r="K34" s="10">
        <v>-0.35807860262008734</v>
      </c>
      <c r="L34" s="520"/>
      <c r="M34" s="519"/>
    </row>
    <row r="35" spans="2:13" s="532" customFormat="1" x14ac:dyDescent="0.2">
      <c r="B35" s="1019"/>
      <c r="C35" s="488" t="s">
        <v>460</v>
      </c>
      <c r="D35" s="262">
        <v>6356</v>
      </c>
      <c r="E35" s="262">
        <v>128</v>
      </c>
      <c r="F35" s="262">
        <v>6484</v>
      </c>
      <c r="G35" s="489">
        <v>4061</v>
      </c>
      <c r="H35" s="489">
        <v>75</v>
      </c>
      <c r="I35" s="489">
        <v>4136</v>
      </c>
      <c r="J35" s="10">
        <v>1.0268633000645514E-2</v>
      </c>
      <c r="K35" s="10">
        <v>-0.3621221468229488</v>
      </c>
      <c r="L35" s="520"/>
      <c r="M35" s="516"/>
    </row>
    <row r="36" spans="2:13" x14ac:dyDescent="0.2">
      <c r="B36" s="1015" t="s">
        <v>223</v>
      </c>
      <c r="C36" s="1015"/>
      <c r="D36" s="494">
        <v>7043</v>
      </c>
      <c r="E36" s="494">
        <v>128</v>
      </c>
      <c r="F36" s="494">
        <v>7171</v>
      </c>
      <c r="G36" s="494">
        <v>4501</v>
      </c>
      <c r="H36" s="494">
        <v>76</v>
      </c>
      <c r="I36" s="494">
        <v>4577</v>
      </c>
      <c r="J36" s="521">
        <v>1.1363523511594418E-2</v>
      </c>
      <c r="K36" s="521">
        <v>-0.36173476502579838</v>
      </c>
      <c r="L36" s="520"/>
      <c r="M36" s="519"/>
    </row>
    <row r="37" spans="2:13" x14ac:dyDescent="0.2">
      <c r="B37" s="1012" t="s">
        <v>160</v>
      </c>
      <c r="C37" s="488" t="s">
        <v>227</v>
      </c>
      <c r="D37" s="262">
        <v>89135</v>
      </c>
      <c r="E37" s="262">
        <v>3255</v>
      </c>
      <c r="F37" s="262">
        <v>92390</v>
      </c>
      <c r="G37" s="489">
        <v>34767</v>
      </c>
      <c r="H37" s="489">
        <v>885</v>
      </c>
      <c r="I37" s="489">
        <v>35652</v>
      </c>
      <c r="J37" s="10">
        <v>8.8514821987189032E-2</v>
      </c>
      <c r="K37" s="10">
        <v>-0.61411408161056391</v>
      </c>
      <c r="L37" s="520"/>
      <c r="M37" s="519"/>
    </row>
    <row r="38" spans="2:13" x14ac:dyDescent="0.2">
      <c r="B38" s="1020"/>
      <c r="C38" s="488" t="s">
        <v>461</v>
      </c>
      <c r="D38" s="262">
        <v>6</v>
      </c>
      <c r="E38" s="262">
        <v>1051</v>
      </c>
      <c r="F38" s="262">
        <v>1057</v>
      </c>
      <c r="G38" s="489">
        <v>0</v>
      </c>
      <c r="H38" s="489">
        <v>282</v>
      </c>
      <c r="I38" s="489">
        <v>282</v>
      </c>
      <c r="J38" s="10">
        <v>7.0013406822583052E-4</v>
      </c>
      <c r="K38" s="10">
        <v>-0.73320719016083258</v>
      </c>
      <c r="L38" s="520"/>
    </row>
    <row r="39" spans="2:13" x14ac:dyDescent="0.2">
      <c r="B39" s="1020"/>
      <c r="C39" s="488" t="s">
        <v>348</v>
      </c>
      <c r="D39" s="262">
        <v>24385</v>
      </c>
      <c r="E39" s="262">
        <v>281</v>
      </c>
      <c r="F39" s="262">
        <v>24666</v>
      </c>
      <c r="G39" s="489">
        <v>9251</v>
      </c>
      <c r="H39" s="489">
        <v>61</v>
      </c>
      <c r="I39" s="489">
        <v>9312</v>
      </c>
      <c r="J39" s="10">
        <v>2.3119320720989125E-2</v>
      </c>
      <c r="K39" s="10">
        <v>-0.62247628314278769</v>
      </c>
      <c r="L39" s="520"/>
    </row>
    <row r="40" spans="2:13" s="532" customFormat="1" x14ac:dyDescent="0.2">
      <c r="B40" s="1020"/>
      <c r="C40" s="488" t="s">
        <v>462</v>
      </c>
      <c r="D40" s="262">
        <v>6191</v>
      </c>
      <c r="E40" s="262">
        <v>9</v>
      </c>
      <c r="F40" s="262">
        <v>6200</v>
      </c>
      <c r="G40" s="489">
        <v>2008</v>
      </c>
      <c r="H40" s="489">
        <v>4</v>
      </c>
      <c r="I40" s="489">
        <v>2012</v>
      </c>
      <c r="J40" s="10">
        <v>4.9952827846467054E-3</v>
      </c>
      <c r="K40" s="10">
        <v>-0.67548387096774198</v>
      </c>
      <c r="L40" s="520"/>
      <c r="M40" s="516"/>
    </row>
    <row r="41" spans="2:13" ht="12.75" x14ac:dyDescent="0.2">
      <c r="B41" s="1021"/>
      <c r="C41" s="488" t="s">
        <v>814</v>
      </c>
      <c r="D41" s="262">
        <v>774</v>
      </c>
      <c r="E41" s="262">
        <v>18</v>
      </c>
      <c r="F41" s="262">
        <v>792</v>
      </c>
      <c r="G41" s="489">
        <v>121</v>
      </c>
      <c r="H41" s="489">
        <v>3</v>
      </c>
      <c r="I41" s="489">
        <v>124</v>
      </c>
      <c r="J41" s="10">
        <v>3.0786037042554248E-4</v>
      </c>
      <c r="K41" s="10">
        <v>-0.84343434343434343</v>
      </c>
      <c r="L41" s="520"/>
    </row>
    <row r="42" spans="2:13" x14ac:dyDescent="0.2">
      <c r="B42" s="1015" t="s">
        <v>815</v>
      </c>
      <c r="C42" s="1015"/>
      <c r="D42" s="494">
        <v>120491</v>
      </c>
      <c r="E42" s="494">
        <v>4614</v>
      </c>
      <c r="F42" s="494">
        <v>125105</v>
      </c>
      <c r="G42" s="494">
        <v>46147</v>
      </c>
      <c r="H42" s="494">
        <v>1235</v>
      </c>
      <c r="I42" s="494">
        <v>47382</v>
      </c>
      <c r="J42" s="521">
        <v>0.11763741993147624</v>
      </c>
      <c r="K42" s="521">
        <v>-0.62126213980256584</v>
      </c>
      <c r="L42" s="520"/>
      <c r="M42" s="519"/>
    </row>
    <row r="43" spans="2:13" x14ac:dyDescent="0.2">
      <c r="B43" s="891" t="s">
        <v>161</v>
      </c>
      <c r="C43" s="488" t="s">
        <v>232</v>
      </c>
      <c r="D43" s="262">
        <v>3804</v>
      </c>
      <c r="E43" s="262">
        <v>117</v>
      </c>
      <c r="F43" s="262">
        <v>3921</v>
      </c>
      <c r="G43" s="489">
        <v>1205</v>
      </c>
      <c r="H43" s="489">
        <v>35</v>
      </c>
      <c r="I43" s="489">
        <v>1240</v>
      </c>
      <c r="J43" s="10">
        <v>3.0786037042554249E-3</v>
      </c>
      <c r="K43" s="10">
        <v>-0.68375414435093085</v>
      </c>
      <c r="L43" s="520"/>
    </row>
    <row r="44" spans="2:13" x14ac:dyDescent="0.2">
      <c r="B44" s="891"/>
      <c r="C44" s="488" t="s">
        <v>464</v>
      </c>
      <c r="D44" s="262">
        <v>39863</v>
      </c>
      <c r="E44" s="262">
        <v>1345</v>
      </c>
      <c r="F44" s="262">
        <v>41208</v>
      </c>
      <c r="G44" s="489">
        <v>12389</v>
      </c>
      <c r="H44" s="489">
        <v>574</v>
      </c>
      <c r="I44" s="489">
        <v>12963</v>
      </c>
      <c r="J44" s="10">
        <v>3.2183822434083124E-2</v>
      </c>
      <c r="K44" s="10">
        <v>-0.68542516016307509</v>
      </c>
      <c r="L44" s="520"/>
    </row>
    <row r="45" spans="2:13" x14ac:dyDescent="0.2">
      <c r="B45" s="891"/>
      <c r="C45" s="488" t="s">
        <v>230</v>
      </c>
      <c r="D45" s="262">
        <v>6551</v>
      </c>
      <c r="E45" s="262">
        <v>31</v>
      </c>
      <c r="F45" s="262">
        <v>6582</v>
      </c>
      <c r="G45" s="489">
        <v>1860</v>
      </c>
      <c r="H45" s="489">
        <v>10</v>
      </c>
      <c r="I45" s="489">
        <v>1870</v>
      </c>
      <c r="J45" s="10">
        <v>4.6427330056110034E-3</v>
      </c>
      <c r="K45" s="10">
        <v>-0.71589182619264657</v>
      </c>
      <c r="L45" s="520"/>
      <c r="M45" s="523"/>
    </row>
    <row r="46" spans="2:13" ht="12.75" x14ac:dyDescent="0.2">
      <c r="B46" s="891"/>
      <c r="C46" s="488" t="s">
        <v>816</v>
      </c>
      <c r="D46" s="262">
        <v>107</v>
      </c>
      <c r="E46" s="262">
        <v>0</v>
      </c>
      <c r="F46" s="262">
        <v>107</v>
      </c>
      <c r="G46" s="489">
        <v>52</v>
      </c>
      <c r="H46" s="489">
        <v>0</v>
      </c>
      <c r="I46" s="489">
        <v>52</v>
      </c>
      <c r="J46" s="10">
        <v>1.2910273598490491E-4</v>
      </c>
      <c r="K46" s="10">
        <v>-0.51401869158878499</v>
      </c>
      <c r="L46" s="520"/>
    </row>
    <row r="47" spans="2:13" ht="12.75" x14ac:dyDescent="0.2">
      <c r="B47" s="891"/>
      <c r="C47" s="488" t="s">
        <v>817</v>
      </c>
      <c r="D47" s="262">
        <v>107</v>
      </c>
      <c r="E47" s="262">
        <v>0</v>
      </c>
      <c r="F47" s="262">
        <v>107</v>
      </c>
      <c r="G47" s="489">
        <v>68</v>
      </c>
      <c r="H47" s="489">
        <v>0</v>
      </c>
      <c r="I47" s="489">
        <v>68</v>
      </c>
      <c r="J47" s="10">
        <v>1.6882665474949105E-4</v>
      </c>
      <c r="K47" s="10">
        <v>-0.3644859813084112</v>
      </c>
      <c r="L47" s="520"/>
    </row>
    <row r="48" spans="2:13" ht="12.75" x14ac:dyDescent="0.2">
      <c r="B48" s="891"/>
      <c r="C48" s="488" t="s">
        <v>818</v>
      </c>
      <c r="D48" s="262">
        <v>1962</v>
      </c>
      <c r="E48" s="262">
        <v>10</v>
      </c>
      <c r="F48" s="262">
        <v>1972</v>
      </c>
      <c r="G48" s="489">
        <v>537</v>
      </c>
      <c r="H48" s="489">
        <v>3</v>
      </c>
      <c r="I48" s="489">
        <v>540</v>
      </c>
      <c r="J48" s="10">
        <v>1.3406822583047818E-3</v>
      </c>
      <c r="K48" s="10">
        <v>-0.72616632860040564</v>
      </c>
      <c r="L48" s="520"/>
    </row>
    <row r="49" spans="2:13" ht="12.75" x14ac:dyDescent="0.2">
      <c r="B49" s="891"/>
      <c r="C49" s="488" t="s">
        <v>819</v>
      </c>
      <c r="D49" s="262">
        <v>834</v>
      </c>
      <c r="E49" s="262">
        <v>1</v>
      </c>
      <c r="F49" s="262">
        <v>835</v>
      </c>
      <c r="G49" s="489">
        <v>475</v>
      </c>
      <c r="H49" s="489">
        <v>6</v>
      </c>
      <c r="I49" s="489">
        <v>481</v>
      </c>
      <c r="J49" s="10">
        <v>1.1942003078603705E-3</v>
      </c>
      <c r="K49" s="10">
        <v>-0.42395209580838322</v>
      </c>
      <c r="L49" s="520"/>
    </row>
    <row r="50" spans="2:13" s="532" customFormat="1" ht="12.75" x14ac:dyDescent="0.2">
      <c r="B50" s="891"/>
      <c r="C50" s="488" t="s">
        <v>820</v>
      </c>
      <c r="D50" s="262">
        <v>732</v>
      </c>
      <c r="E50" s="262">
        <v>0</v>
      </c>
      <c r="F50" s="262">
        <v>732</v>
      </c>
      <c r="G50" s="489">
        <v>286</v>
      </c>
      <c r="H50" s="489">
        <v>0</v>
      </c>
      <c r="I50" s="489">
        <v>286</v>
      </c>
      <c r="J50" s="10">
        <v>7.1006504791697699E-4</v>
      </c>
      <c r="K50" s="10">
        <v>-0.60928961748633881</v>
      </c>
      <c r="L50" s="520"/>
      <c r="M50" s="516"/>
    </row>
    <row r="51" spans="2:13" ht="12.75" x14ac:dyDescent="0.2">
      <c r="B51" s="891"/>
      <c r="C51" s="488" t="s">
        <v>821</v>
      </c>
      <c r="D51" s="262">
        <v>983</v>
      </c>
      <c r="E51" s="262">
        <v>1</v>
      </c>
      <c r="F51" s="262">
        <v>984</v>
      </c>
      <c r="G51" s="489">
        <v>310</v>
      </c>
      <c r="H51" s="489">
        <v>1</v>
      </c>
      <c r="I51" s="489">
        <v>311</v>
      </c>
      <c r="J51" s="10">
        <v>7.7213367098664281E-4</v>
      </c>
      <c r="K51" s="10">
        <v>-0.68394308943089432</v>
      </c>
      <c r="L51" s="520"/>
    </row>
    <row r="52" spans="2:13" x14ac:dyDescent="0.2">
      <c r="B52" s="1015" t="s">
        <v>235</v>
      </c>
      <c r="C52" s="1015"/>
      <c r="D52" s="494">
        <v>54943</v>
      </c>
      <c r="E52" s="494">
        <v>1505</v>
      </c>
      <c r="F52" s="494">
        <v>56448</v>
      </c>
      <c r="G52" s="494">
        <v>17182</v>
      </c>
      <c r="H52" s="494">
        <v>629</v>
      </c>
      <c r="I52" s="494">
        <v>17811</v>
      </c>
      <c r="J52" s="521">
        <v>4.4220169819752721E-2</v>
      </c>
      <c r="K52" s="521">
        <v>-0.68447066326530615</v>
      </c>
      <c r="L52" s="520"/>
      <c r="M52" s="519"/>
    </row>
    <row r="53" spans="2:13" x14ac:dyDescent="0.2">
      <c r="B53" s="891" t="s">
        <v>606</v>
      </c>
      <c r="C53" s="488" t="s">
        <v>466</v>
      </c>
      <c r="D53" s="262">
        <v>56168</v>
      </c>
      <c r="E53" s="262">
        <v>821</v>
      </c>
      <c r="F53" s="262">
        <v>56989</v>
      </c>
      <c r="G53" s="489">
        <v>15912</v>
      </c>
      <c r="H53" s="489">
        <v>290</v>
      </c>
      <c r="I53" s="489">
        <v>16202</v>
      </c>
      <c r="J53" s="10">
        <v>4.0225433238989028E-2</v>
      </c>
      <c r="K53" s="10">
        <v>-0.7156995209601853</v>
      </c>
      <c r="L53" s="520"/>
    </row>
    <row r="54" spans="2:13" x14ac:dyDescent="0.2">
      <c r="B54" s="891"/>
      <c r="C54" s="488" t="s">
        <v>237</v>
      </c>
      <c r="D54" s="262">
        <v>67096</v>
      </c>
      <c r="E54" s="262">
        <v>1872</v>
      </c>
      <c r="F54" s="262">
        <v>68968</v>
      </c>
      <c r="G54" s="489">
        <v>27679</v>
      </c>
      <c r="H54" s="489">
        <v>480</v>
      </c>
      <c r="I54" s="489">
        <v>28159</v>
      </c>
      <c r="J54" s="10">
        <v>6.9911614280748796E-2</v>
      </c>
      <c r="K54" s="10">
        <v>-0.59170919846885517</v>
      </c>
      <c r="L54" s="520"/>
    </row>
    <row r="55" spans="2:13" x14ac:dyDescent="0.2">
      <c r="B55" s="891"/>
      <c r="C55" s="488" t="s">
        <v>240</v>
      </c>
      <c r="D55" s="262">
        <v>44870</v>
      </c>
      <c r="E55" s="262">
        <v>1688</v>
      </c>
      <c r="F55" s="262">
        <v>46558</v>
      </c>
      <c r="G55" s="489">
        <v>20607</v>
      </c>
      <c r="H55" s="489">
        <v>548</v>
      </c>
      <c r="I55" s="489">
        <v>21155</v>
      </c>
      <c r="J55" s="10">
        <v>5.252246884155122E-2</v>
      </c>
      <c r="K55" s="10">
        <v>-0.54562051634520381</v>
      </c>
      <c r="L55" s="520"/>
    </row>
    <row r="56" spans="2:13" x14ac:dyDescent="0.2">
      <c r="B56" s="891"/>
      <c r="C56" s="488" t="s">
        <v>467</v>
      </c>
      <c r="D56" s="262">
        <v>14947</v>
      </c>
      <c r="E56" s="262">
        <v>576</v>
      </c>
      <c r="F56" s="262">
        <v>15523</v>
      </c>
      <c r="G56" s="489">
        <v>2797</v>
      </c>
      <c r="H56" s="489">
        <v>127</v>
      </c>
      <c r="I56" s="489">
        <v>2924</v>
      </c>
      <c r="J56" s="10">
        <v>7.2595461542281142E-3</v>
      </c>
      <c r="K56" s="10">
        <v>-0.81163434903047094</v>
      </c>
      <c r="L56" s="520"/>
    </row>
    <row r="57" spans="2:13" s="532" customFormat="1" x14ac:dyDescent="0.2">
      <c r="B57" s="891"/>
      <c r="C57" s="488" t="s">
        <v>468</v>
      </c>
      <c r="D57" s="262">
        <v>749</v>
      </c>
      <c r="E57" s="262">
        <v>1</v>
      </c>
      <c r="F57" s="262">
        <v>750</v>
      </c>
      <c r="G57" s="489">
        <v>498</v>
      </c>
      <c r="H57" s="489">
        <v>2</v>
      </c>
      <c r="I57" s="489">
        <v>500</v>
      </c>
      <c r="J57" s="10">
        <v>1.2413724613933165E-3</v>
      </c>
      <c r="K57" s="10">
        <v>-0.33333333333333331</v>
      </c>
      <c r="L57" s="520"/>
      <c r="M57" s="516"/>
    </row>
    <row r="58" spans="2:13" s="532" customFormat="1" x14ac:dyDescent="0.2">
      <c r="B58" s="891"/>
      <c r="C58" s="488" t="s">
        <v>469</v>
      </c>
      <c r="D58" s="262">
        <v>8522</v>
      </c>
      <c r="E58" s="262">
        <v>6158</v>
      </c>
      <c r="F58" s="262">
        <v>14680</v>
      </c>
      <c r="G58" s="489">
        <v>3688</v>
      </c>
      <c r="H58" s="489">
        <v>2648</v>
      </c>
      <c r="I58" s="489">
        <v>6336</v>
      </c>
      <c r="J58" s="10">
        <v>1.5730671830776106E-2</v>
      </c>
      <c r="K58" s="10">
        <v>-0.56839237057220704</v>
      </c>
      <c r="L58" s="520"/>
      <c r="M58" s="516"/>
    </row>
    <row r="59" spans="2:13" x14ac:dyDescent="0.2">
      <c r="B59" s="1015" t="s">
        <v>822</v>
      </c>
      <c r="C59" s="1015"/>
      <c r="D59" s="494">
        <v>192352</v>
      </c>
      <c r="E59" s="494">
        <v>11116</v>
      </c>
      <c r="F59" s="494">
        <v>203468</v>
      </c>
      <c r="G59" s="494">
        <v>71181</v>
      </c>
      <c r="H59" s="494">
        <v>4095</v>
      </c>
      <c r="I59" s="494">
        <v>75276</v>
      </c>
      <c r="J59" s="521">
        <v>0.18689110680768659</v>
      </c>
      <c r="K59" s="521">
        <v>-0.63003518980871687</v>
      </c>
      <c r="L59" s="520"/>
      <c r="M59" s="519"/>
    </row>
    <row r="60" spans="2:13" ht="9" customHeight="1" x14ac:dyDescent="0.2">
      <c r="B60" s="1002" t="s">
        <v>823</v>
      </c>
      <c r="C60" s="1002"/>
      <c r="D60" s="266">
        <v>1087582</v>
      </c>
      <c r="E60" s="266">
        <v>273146</v>
      </c>
      <c r="F60" s="266">
        <v>1360728</v>
      </c>
      <c r="G60" s="266">
        <v>338824</v>
      </c>
      <c r="H60" s="266">
        <v>63956</v>
      </c>
      <c r="I60" s="266">
        <v>402780</v>
      </c>
      <c r="J60" s="14">
        <v>1</v>
      </c>
      <c r="K60" s="14">
        <v>-0.70399668412790806</v>
      </c>
      <c r="L60" s="520"/>
      <c r="M60" s="519"/>
    </row>
    <row r="61" spans="2:13" ht="9" customHeight="1" x14ac:dyDescent="0.15">
      <c r="B61" s="931" t="s">
        <v>802</v>
      </c>
      <c r="C61" s="931"/>
      <c r="D61" s="931"/>
      <c r="E61" s="931"/>
      <c r="F61" s="931"/>
      <c r="G61" s="931"/>
      <c r="H61" s="931"/>
      <c r="I61" s="931"/>
      <c r="J61" s="931"/>
      <c r="K61" s="931"/>
      <c r="L61" s="524"/>
      <c r="M61" s="524"/>
    </row>
    <row r="62" spans="2:13" ht="9" customHeight="1" x14ac:dyDescent="0.15">
      <c r="B62" s="1022" t="s">
        <v>824</v>
      </c>
      <c r="C62" s="1022"/>
      <c r="D62" s="1022"/>
      <c r="E62" s="1022"/>
      <c r="F62" s="1022"/>
      <c r="G62" s="1022"/>
      <c r="H62" s="1022"/>
      <c r="I62" s="1022"/>
      <c r="J62" s="1022"/>
      <c r="K62" s="1022"/>
      <c r="L62" s="524"/>
      <c r="M62" s="524"/>
    </row>
    <row r="63" spans="2:13" ht="9" x14ac:dyDescent="0.15">
      <c r="B63" s="1018" t="s">
        <v>825</v>
      </c>
      <c r="C63" s="1018"/>
      <c r="D63" s="1018"/>
      <c r="E63" s="1018"/>
      <c r="F63" s="1018"/>
      <c r="G63" s="1018"/>
      <c r="H63" s="1018"/>
      <c r="I63" s="1018"/>
      <c r="J63" s="1018"/>
      <c r="K63" s="1018"/>
      <c r="L63" s="525"/>
      <c r="M63" s="525"/>
    </row>
    <row r="64" spans="2:13" ht="9" x14ac:dyDescent="0.15">
      <c r="B64" s="1018" t="s">
        <v>826</v>
      </c>
      <c r="C64" s="1018"/>
      <c r="D64" s="1018"/>
      <c r="E64" s="1018"/>
      <c r="F64" s="1018"/>
      <c r="G64" s="1018"/>
      <c r="H64" s="1018"/>
      <c r="I64" s="1018"/>
      <c r="J64" s="1018"/>
      <c r="K64" s="1018"/>
      <c r="L64" s="525"/>
      <c r="M64" s="525"/>
    </row>
    <row r="65" spans="2:12" x14ac:dyDescent="0.2">
      <c r="B65" s="526"/>
      <c r="C65" s="526"/>
      <c r="D65" s="527"/>
      <c r="E65" s="527"/>
      <c r="F65" s="527"/>
      <c r="G65" s="527"/>
      <c r="H65" s="527"/>
      <c r="I65" s="527"/>
      <c r="J65" s="526"/>
      <c r="K65" s="526"/>
      <c r="L65" s="516"/>
    </row>
    <row r="66" spans="2:12" x14ac:dyDescent="0.2">
      <c r="B66" s="526"/>
      <c r="C66" s="526"/>
      <c r="D66" s="526"/>
      <c r="E66" s="526"/>
      <c r="F66" s="526"/>
      <c r="G66" s="526"/>
      <c r="H66" s="526"/>
      <c r="I66" s="526"/>
      <c r="J66" s="526"/>
      <c r="K66" s="526"/>
      <c r="L66" s="516"/>
    </row>
    <row r="67" spans="2:12" x14ac:dyDescent="0.2">
      <c r="B67" s="528"/>
      <c r="C67" s="528"/>
      <c r="D67" s="517"/>
      <c r="E67" s="517"/>
      <c r="F67" s="517"/>
      <c r="G67" s="517"/>
      <c r="H67" s="517"/>
      <c r="I67" s="517"/>
      <c r="J67" s="528"/>
      <c r="K67" s="529"/>
      <c r="L67" s="516"/>
    </row>
    <row r="68" spans="2:12" x14ac:dyDescent="0.2">
      <c r="C68" s="528"/>
      <c r="D68" s="528"/>
      <c r="E68" s="529"/>
      <c r="F68" s="529"/>
      <c r="G68" s="529"/>
      <c r="H68" s="528"/>
      <c r="I68" s="528"/>
      <c r="J68" s="529"/>
      <c r="K68" s="529"/>
      <c r="L68" s="516"/>
    </row>
    <row r="69" spans="2:12" x14ac:dyDescent="0.2">
      <c r="C69" s="528"/>
      <c r="D69" s="529"/>
      <c r="E69" s="529"/>
      <c r="F69" s="529"/>
      <c r="G69" s="529"/>
      <c r="H69" s="529"/>
      <c r="I69" s="529"/>
      <c r="J69" s="529"/>
      <c r="K69" s="529"/>
      <c r="L69" s="516"/>
    </row>
    <row r="70" spans="2:12" x14ac:dyDescent="0.2">
      <c r="C70" s="528"/>
      <c r="D70" s="529"/>
      <c r="E70" s="529"/>
      <c r="F70" s="529"/>
      <c r="G70" s="529"/>
      <c r="H70" s="528"/>
      <c r="I70" s="528"/>
      <c r="J70" s="528"/>
      <c r="K70" s="528"/>
      <c r="L70" s="516"/>
    </row>
    <row r="71" spans="2:12" x14ac:dyDescent="0.2">
      <c r="C71" s="528"/>
      <c r="D71" s="529"/>
      <c r="E71" s="529"/>
      <c r="F71" s="529"/>
      <c r="G71" s="529"/>
      <c r="H71" s="528"/>
      <c r="I71" s="528"/>
      <c r="J71" s="528"/>
      <c r="K71" s="529"/>
      <c r="L71" s="516"/>
    </row>
    <row r="72" spans="2:12" x14ac:dyDescent="0.2">
      <c r="C72" s="528"/>
      <c r="D72" s="528"/>
      <c r="E72" s="529"/>
      <c r="F72" s="529"/>
      <c r="G72" s="529"/>
      <c r="H72" s="528"/>
      <c r="I72" s="528"/>
      <c r="J72" s="529"/>
      <c r="K72" s="529"/>
      <c r="L72" s="516"/>
    </row>
    <row r="73" spans="2:12" x14ac:dyDescent="0.2">
      <c r="C73" s="528"/>
      <c r="D73" s="528"/>
      <c r="E73" s="529"/>
      <c r="F73" s="529"/>
      <c r="G73" s="529"/>
      <c r="H73" s="528"/>
      <c r="I73" s="528"/>
      <c r="J73" s="529"/>
      <c r="K73" s="529"/>
      <c r="L73" s="516"/>
    </row>
    <row r="74" spans="2:12" x14ac:dyDescent="0.2">
      <c r="C74" s="526"/>
      <c r="D74" s="527"/>
      <c r="E74" s="527"/>
      <c r="F74" s="527"/>
      <c r="G74" s="527"/>
      <c r="H74" s="527"/>
      <c r="I74" s="527"/>
      <c r="J74" s="526"/>
      <c r="K74" s="526"/>
      <c r="L74" s="516"/>
    </row>
    <row r="75" spans="2:12" x14ac:dyDescent="0.2">
      <c r="C75" s="526"/>
      <c r="D75" s="527"/>
      <c r="E75" s="527"/>
      <c r="F75" s="527"/>
      <c r="G75" s="527"/>
      <c r="H75" s="527"/>
      <c r="I75" s="527"/>
      <c r="J75" s="526"/>
      <c r="K75" s="526"/>
      <c r="L75" s="516"/>
    </row>
    <row r="76" spans="2:12" x14ac:dyDescent="0.2">
      <c r="C76" s="526"/>
      <c r="D76" s="527"/>
      <c r="E76" s="527"/>
      <c r="F76" s="527"/>
      <c r="G76" s="527"/>
      <c r="H76" s="527"/>
      <c r="I76" s="527"/>
      <c r="J76" s="526"/>
      <c r="K76" s="526"/>
      <c r="L76" s="516"/>
    </row>
    <row r="77" spans="2:12" x14ac:dyDescent="0.2">
      <c r="C77" s="526"/>
      <c r="D77" s="527"/>
      <c r="E77" s="527"/>
      <c r="F77" s="527"/>
      <c r="G77" s="527"/>
      <c r="H77" s="527"/>
      <c r="I77" s="527"/>
      <c r="J77" s="526"/>
      <c r="K77" s="526"/>
      <c r="L77" s="516"/>
    </row>
    <row r="78" spans="2:12" x14ac:dyDescent="0.2">
      <c r="E78" s="517"/>
      <c r="F78" s="517"/>
      <c r="L78" s="516"/>
    </row>
    <row r="79" spans="2:12" x14ac:dyDescent="0.2">
      <c r="E79" s="517"/>
      <c r="F79" s="517"/>
      <c r="L79" s="516"/>
    </row>
    <row r="80" spans="2:12" x14ac:dyDescent="0.2">
      <c r="L80" s="516"/>
    </row>
    <row r="81" spans="3:12" x14ac:dyDescent="0.2">
      <c r="E81" s="517"/>
      <c r="F81" s="517"/>
      <c r="L81" s="516"/>
    </row>
    <row r="82" spans="3:12" x14ac:dyDescent="0.2">
      <c r="L82" s="516"/>
    </row>
    <row r="83" spans="3:12" x14ac:dyDescent="0.2">
      <c r="E83" s="517"/>
      <c r="F83" s="517"/>
      <c r="L83" s="516"/>
    </row>
    <row r="84" spans="3:12" x14ac:dyDescent="0.2">
      <c r="L84" s="516"/>
    </row>
    <row r="85" spans="3:12" x14ac:dyDescent="0.2">
      <c r="E85" s="517"/>
      <c r="F85" s="517"/>
      <c r="L85" s="516"/>
    </row>
    <row r="86" spans="3:12" x14ac:dyDescent="0.2">
      <c r="L86" s="516"/>
    </row>
    <row r="87" spans="3:12" x14ac:dyDescent="0.2">
      <c r="E87" s="517"/>
      <c r="F87" s="517"/>
      <c r="L87" s="516"/>
    </row>
    <row r="88" spans="3:12" x14ac:dyDescent="0.2">
      <c r="L88" s="516"/>
    </row>
    <row r="89" spans="3:12" x14ac:dyDescent="0.2">
      <c r="C89" s="530"/>
      <c r="L89" s="516"/>
    </row>
    <row r="90" spans="3:12" x14ac:dyDescent="0.2">
      <c r="C90" s="530"/>
      <c r="L90" s="516"/>
    </row>
    <row r="91" spans="3:12" x14ac:dyDescent="0.2">
      <c r="C91" s="530"/>
      <c r="L91" s="516"/>
    </row>
    <row r="92" spans="3:12" x14ac:dyDescent="0.2">
      <c r="C92" s="530"/>
      <c r="L92" s="516"/>
    </row>
    <row r="93" spans="3:12" x14ac:dyDescent="0.2">
      <c r="C93" s="530"/>
      <c r="L93" s="516"/>
    </row>
    <row r="94" spans="3:12" x14ac:dyDescent="0.2">
      <c r="C94" s="530"/>
      <c r="L94" s="516"/>
    </row>
    <row r="95" spans="3:12" x14ac:dyDescent="0.2">
      <c r="C95" s="530"/>
      <c r="L95" s="516"/>
    </row>
    <row r="96" spans="3:12" x14ac:dyDescent="0.2">
      <c r="C96" s="530"/>
      <c r="L96" s="516"/>
    </row>
    <row r="97" spans="3:12" x14ac:dyDescent="0.2">
      <c r="C97" s="530"/>
      <c r="L97" s="516"/>
    </row>
    <row r="98" spans="3:12" x14ac:dyDescent="0.2">
      <c r="C98" s="530"/>
      <c r="L98" s="516"/>
    </row>
    <row r="99" spans="3:12" x14ac:dyDescent="0.2">
      <c r="C99" s="530"/>
      <c r="L99" s="516"/>
    </row>
    <row r="100" spans="3:12" x14ac:dyDescent="0.2">
      <c r="C100" s="530"/>
      <c r="L100" s="516"/>
    </row>
    <row r="101" spans="3:12" x14ac:dyDescent="0.2">
      <c r="C101" s="530"/>
      <c r="L101" s="516"/>
    </row>
    <row r="102" spans="3:12" x14ac:dyDescent="0.2">
      <c r="C102" s="530"/>
      <c r="L102" s="516"/>
    </row>
    <row r="103" spans="3:12" x14ac:dyDescent="0.2">
      <c r="C103" s="530"/>
      <c r="L103" s="516"/>
    </row>
    <row r="104" spans="3:12" x14ac:dyDescent="0.2">
      <c r="C104" s="530"/>
      <c r="L104" s="516"/>
    </row>
    <row r="105" spans="3:12" x14ac:dyDescent="0.2">
      <c r="C105" s="530"/>
      <c r="L105" s="516"/>
    </row>
    <row r="106" spans="3:12" x14ac:dyDescent="0.2">
      <c r="C106" s="530"/>
      <c r="L106" s="516"/>
    </row>
    <row r="107" spans="3:12" x14ac:dyDescent="0.2">
      <c r="C107" s="530"/>
      <c r="L107" s="516"/>
    </row>
    <row r="108" spans="3:12" x14ac:dyDescent="0.2">
      <c r="C108" s="530"/>
      <c r="L108" s="516"/>
    </row>
    <row r="109" spans="3:12" x14ac:dyDescent="0.2">
      <c r="C109" s="530"/>
      <c r="L109" s="516"/>
    </row>
    <row r="110" spans="3:12" x14ac:dyDescent="0.2">
      <c r="C110" s="530"/>
      <c r="L110" s="516"/>
    </row>
    <row r="111" spans="3:12" x14ac:dyDescent="0.2">
      <c r="C111" s="530"/>
      <c r="L111" s="516"/>
    </row>
    <row r="112" spans="3:12" x14ac:dyDescent="0.2">
      <c r="C112" s="530"/>
      <c r="L112" s="516"/>
    </row>
    <row r="113" spans="3:12" x14ac:dyDescent="0.2">
      <c r="C113" s="530"/>
      <c r="L113" s="516"/>
    </row>
    <row r="114" spans="3:12" x14ac:dyDescent="0.2">
      <c r="C114" s="530"/>
      <c r="L114" s="516"/>
    </row>
    <row r="115" spans="3:12" x14ac:dyDescent="0.2">
      <c r="C115" s="530"/>
      <c r="L115" s="516"/>
    </row>
    <row r="116" spans="3:12" x14ac:dyDescent="0.2">
      <c r="C116" s="530"/>
    </row>
    <row r="117" spans="3:12" x14ac:dyDescent="0.2">
      <c r="C117" s="530"/>
    </row>
    <row r="118" spans="3:12" x14ac:dyDescent="0.2">
      <c r="C118" s="530"/>
    </row>
    <row r="119" spans="3:12" x14ac:dyDescent="0.2">
      <c r="C119" s="530"/>
    </row>
    <row r="120" spans="3:12" x14ac:dyDescent="0.2">
      <c r="C120" s="530"/>
    </row>
    <row r="121" spans="3:12" x14ac:dyDescent="0.2">
      <c r="C121" s="530"/>
    </row>
    <row r="122" spans="3:12" x14ac:dyDescent="0.2">
      <c r="C122" s="530"/>
    </row>
    <row r="123" spans="3:12" x14ac:dyDescent="0.2">
      <c r="C123" s="530"/>
    </row>
    <row r="124" spans="3:12" x14ac:dyDescent="0.2">
      <c r="C124" s="530"/>
    </row>
    <row r="125" spans="3:12" x14ac:dyDescent="0.2">
      <c r="C125" s="530"/>
    </row>
    <row r="126" spans="3:12" x14ac:dyDescent="0.2">
      <c r="C126" s="530"/>
    </row>
    <row r="127" spans="3:12" x14ac:dyDescent="0.2">
      <c r="C127" s="530"/>
    </row>
  </sheetData>
  <mergeCells count="39">
    <mergeCell ref="B63:K63"/>
    <mergeCell ref="B64:K64"/>
    <mergeCell ref="B33:C33"/>
    <mergeCell ref="B34:B35"/>
    <mergeCell ref="B36:C36"/>
    <mergeCell ref="B37:B41"/>
    <mergeCell ref="B42:C42"/>
    <mergeCell ref="B61:K61"/>
    <mergeCell ref="B62:K62"/>
    <mergeCell ref="B43:B51"/>
    <mergeCell ref="B52:C52"/>
    <mergeCell ref="B53:B58"/>
    <mergeCell ref="B59:C59"/>
    <mergeCell ref="B60:C60"/>
    <mergeCell ref="B30:B32"/>
    <mergeCell ref="B10:C10"/>
    <mergeCell ref="F5:F6"/>
    <mergeCell ref="G5:G6"/>
    <mergeCell ref="H5:H6"/>
    <mergeCell ref="B22:C22"/>
    <mergeCell ref="B24:C24"/>
    <mergeCell ref="B25:B26"/>
    <mergeCell ref="B27:C27"/>
    <mergeCell ref="B29:C29"/>
    <mergeCell ref="B12:C12"/>
    <mergeCell ref="B13:B16"/>
    <mergeCell ref="B17:C17"/>
    <mergeCell ref="B18:B19"/>
    <mergeCell ref="B20:C20"/>
    <mergeCell ref="J4:J6"/>
    <mergeCell ref="K4:K6"/>
    <mergeCell ref="I5:I6"/>
    <mergeCell ref="B7:B9"/>
    <mergeCell ref="B4:B6"/>
    <mergeCell ref="C4:C6"/>
    <mergeCell ref="D4:F4"/>
    <mergeCell ref="G4:I4"/>
    <mergeCell ref="D5:D6"/>
    <mergeCell ref="E5:E6"/>
  </mergeCells>
  <pageMargins left="0.7" right="0.7" top="0.75" bottom="0.75" header="0.3" footer="0.3"/>
  <pageSetup paperSize="183"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1"/>
  <sheetViews>
    <sheetView zoomScaleNormal="100" workbookViewId="0">
      <selection activeCell="K34" sqref="K34"/>
    </sheetView>
  </sheetViews>
  <sheetFormatPr baseColWidth="10" defaultRowHeight="11.25" x14ac:dyDescent="0.2"/>
  <cols>
    <col min="1" max="1" width="3.7109375" style="2" customWidth="1"/>
    <col min="2" max="2" width="11.42578125" style="485"/>
    <col min="3" max="3" width="25.42578125" style="485" customWidth="1"/>
    <col min="4" max="4" width="12.5703125" style="485" customWidth="1"/>
    <col min="5" max="6" width="10.42578125" style="485" customWidth="1"/>
    <col min="7" max="7" width="12.7109375" style="485" customWidth="1"/>
    <col min="8" max="9" width="10.42578125" style="485" customWidth="1"/>
    <col min="10" max="10" width="11.5703125" style="485" customWidth="1"/>
    <col min="11" max="11" width="10.7109375" style="485" customWidth="1"/>
    <col min="12" max="12" width="11.42578125" style="512"/>
    <col min="13" max="15" width="11.42578125" style="485"/>
    <col min="16" max="16384" width="11.42578125" style="2"/>
  </cols>
  <sheetData>
    <row r="1" spans="2:13" x14ac:dyDescent="0.2">
      <c r="L1" s="485"/>
    </row>
    <row r="2" spans="2:13" ht="15" x14ac:dyDescent="0.25">
      <c r="B2" s="533" t="s">
        <v>827</v>
      </c>
      <c r="L2" s="485"/>
    </row>
    <row r="3" spans="2:13" ht="9" customHeight="1" x14ac:dyDescent="0.2">
      <c r="B3" s="534"/>
      <c r="L3" s="485"/>
    </row>
    <row r="4" spans="2:13" x14ac:dyDescent="0.2">
      <c r="B4" s="926" t="s">
        <v>603</v>
      </c>
      <c r="C4" s="926" t="s">
        <v>448</v>
      </c>
      <c r="D4" s="988" t="s">
        <v>793</v>
      </c>
      <c r="E4" s="989"/>
      <c r="F4" s="990"/>
      <c r="G4" s="988" t="s">
        <v>794</v>
      </c>
      <c r="H4" s="989"/>
      <c r="I4" s="990"/>
      <c r="J4" s="992" t="s">
        <v>795</v>
      </c>
      <c r="K4" s="992" t="s">
        <v>798</v>
      </c>
      <c r="L4" s="485"/>
    </row>
    <row r="5" spans="2:13" ht="9" customHeight="1" x14ac:dyDescent="0.2">
      <c r="B5" s="1011"/>
      <c r="C5" s="1011"/>
      <c r="D5" s="967" t="s">
        <v>806</v>
      </c>
      <c r="E5" s="967" t="s">
        <v>807</v>
      </c>
      <c r="F5" s="1009" t="s">
        <v>80</v>
      </c>
      <c r="G5" s="967" t="s">
        <v>806</v>
      </c>
      <c r="H5" s="967" t="s">
        <v>807</v>
      </c>
      <c r="I5" s="1009" t="s">
        <v>80</v>
      </c>
      <c r="J5" s="993"/>
      <c r="K5" s="993"/>
      <c r="L5" s="485"/>
    </row>
    <row r="6" spans="2:13" x14ac:dyDescent="0.2">
      <c r="B6" s="927"/>
      <c r="C6" s="927"/>
      <c r="D6" s="967"/>
      <c r="E6" s="967"/>
      <c r="F6" s="1010"/>
      <c r="G6" s="967"/>
      <c r="H6" s="967"/>
      <c r="I6" s="1010"/>
      <c r="J6" s="994"/>
      <c r="K6" s="994"/>
      <c r="L6" s="485"/>
    </row>
    <row r="7" spans="2:13" x14ac:dyDescent="0.2">
      <c r="B7" s="891" t="s">
        <v>150</v>
      </c>
      <c r="C7" s="261" t="s">
        <v>169</v>
      </c>
      <c r="D7" s="262">
        <v>371</v>
      </c>
      <c r="E7" s="262">
        <v>0</v>
      </c>
      <c r="F7" s="262">
        <v>371</v>
      </c>
      <c r="G7" s="489">
        <v>73</v>
      </c>
      <c r="H7" s="489">
        <v>0</v>
      </c>
      <c r="I7" s="489">
        <v>73</v>
      </c>
      <c r="J7" s="514">
        <v>1.7895139385976094E-4</v>
      </c>
      <c r="K7" s="10">
        <v>-0.80323450134770891</v>
      </c>
      <c r="L7" s="535"/>
      <c r="M7" s="536"/>
    </row>
    <row r="8" spans="2:13" x14ac:dyDescent="0.2">
      <c r="B8" s="891"/>
      <c r="C8" s="261" t="s">
        <v>167</v>
      </c>
      <c r="D8" s="262">
        <v>415252</v>
      </c>
      <c r="E8" s="262">
        <v>224226</v>
      </c>
      <c r="F8" s="262">
        <v>639478</v>
      </c>
      <c r="G8" s="489">
        <v>93610</v>
      </c>
      <c r="H8" s="489">
        <v>49921</v>
      </c>
      <c r="I8" s="489">
        <v>143531</v>
      </c>
      <c r="J8" s="10">
        <v>0.3518503083847308</v>
      </c>
      <c r="K8" s="10">
        <v>-0.77554974526097853</v>
      </c>
      <c r="L8" s="535"/>
      <c r="M8" s="536"/>
    </row>
    <row r="9" spans="2:13" x14ac:dyDescent="0.2">
      <c r="B9" s="891"/>
      <c r="C9" s="261" t="s">
        <v>168</v>
      </c>
      <c r="D9" s="262">
        <v>6570</v>
      </c>
      <c r="E9" s="262">
        <v>3660</v>
      </c>
      <c r="F9" s="262">
        <v>10230</v>
      </c>
      <c r="G9" s="489">
        <v>2608</v>
      </c>
      <c r="H9" s="489">
        <v>1026</v>
      </c>
      <c r="I9" s="489">
        <v>3634</v>
      </c>
      <c r="J9" s="10">
        <v>8.9083474696763192E-3</v>
      </c>
      <c r="K9" s="10">
        <v>-0.6447702834799609</v>
      </c>
      <c r="L9" s="535"/>
      <c r="M9" s="536"/>
    </row>
    <row r="10" spans="2:13" x14ac:dyDescent="0.2">
      <c r="B10" s="1015" t="s">
        <v>808</v>
      </c>
      <c r="C10" s="1015"/>
      <c r="D10" s="494">
        <v>422193</v>
      </c>
      <c r="E10" s="494">
        <v>227886</v>
      </c>
      <c r="F10" s="494">
        <v>650079</v>
      </c>
      <c r="G10" s="494">
        <v>96291</v>
      </c>
      <c r="H10" s="494">
        <v>50947</v>
      </c>
      <c r="I10" s="494">
        <v>147238</v>
      </c>
      <c r="J10" s="521">
        <v>0.36093760724826685</v>
      </c>
      <c r="K10" s="521">
        <v>-0.77350752754665197</v>
      </c>
      <c r="L10" s="535"/>
    </row>
    <row r="11" spans="2:13" x14ac:dyDescent="0.2">
      <c r="B11" s="537" t="s">
        <v>151</v>
      </c>
      <c r="C11" s="261" t="s">
        <v>177</v>
      </c>
      <c r="D11" s="262">
        <v>10850</v>
      </c>
      <c r="E11" s="262">
        <v>13091</v>
      </c>
      <c r="F11" s="262">
        <v>23941</v>
      </c>
      <c r="G11" s="489">
        <v>3797</v>
      </c>
      <c r="H11" s="489">
        <v>3083</v>
      </c>
      <c r="I11" s="489">
        <v>6880</v>
      </c>
      <c r="J11" s="10">
        <v>1.6865556024043223E-2</v>
      </c>
      <c r="K11" s="10">
        <v>-0.71262687439956562</v>
      </c>
      <c r="L11" s="535"/>
    </row>
    <row r="12" spans="2:13" x14ac:dyDescent="0.2">
      <c r="B12" s="1015" t="s">
        <v>809</v>
      </c>
      <c r="C12" s="1015"/>
      <c r="D12" s="494">
        <v>10850</v>
      </c>
      <c r="E12" s="494">
        <v>13091</v>
      </c>
      <c r="F12" s="494">
        <v>23941</v>
      </c>
      <c r="G12" s="494">
        <v>3797</v>
      </c>
      <c r="H12" s="494">
        <v>3083</v>
      </c>
      <c r="I12" s="494">
        <v>6880</v>
      </c>
      <c r="J12" s="521">
        <v>1.6865556024043223E-2</v>
      </c>
      <c r="K12" s="521">
        <v>-0.71262687439956562</v>
      </c>
      <c r="L12" s="535"/>
    </row>
    <row r="13" spans="2:13" x14ac:dyDescent="0.2">
      <c r="B13" s="969" t="s">
        <v>152</v>
      </c>
      <c r="C13" s="488" t="s">
        <v>185</v>
      </c>
      <c r="D13" s="262">
        <v>4447</v>
      </c>
      <c r="E13" s="262">
        <v>1090</v>
      </c>
      <c r="F13" s="262">
        <v>5537</v>
      </c>
      <c r="G13" s="489">
        <v>1217</v>
      </c>
      <c r="H13" s="489">
        <v>300</v>
      </c>
      <c r="I13" s="489">
        <v>1517</v>
      </c>
      <c r="J13" s="10">
        <v>3.7187570477432512E-3</v>
      </c>
      <c r="K13" s="10">
        <v>-0.72602492324363377</v>
      </c>
      <c r="L13" s="535"/>
    </row>
    <row r="14" spans="2:13" x14ac:dyDescent="0.2">
      <c r="B14" s="969"/>
      <c r="C14" s="488" t="s">
        <v>810</v>
      </c>
      <c r="D14" s="262">
        <v>596</v>
      </c>
      <c r="E14" s="262">
        <v>2</v>
      </c>
      <c r="F14" s="262">
        <v>598</v>
      </c>
      <c r="G14" s="489">
        <v>183</v>
      </c>
      <c r="H14" s="489">
        <v>0</v>
      </c>
      <c r="I14" s="489">
        <v>183</v>
      </c>
      <c r="J14" s="10">
        <v>4.4860417912789385E-4</v>
      </c>
      <c r="K14" s="10">
        <v>-0.69397993311036787</v>
      </c>
      <c r="L14" s="535"/>
    </row>
    <row r="15" spans="2:13" x14ac:dyDescent="0.2">
      <c r="B15" s="969"/>
      <c r="C15" s="488" t="s">
        <v>449</v>
      </c>
      <c r="D15" s="262">
        <v>14552</v>
      </c>
      <c r="E15" s="262">
        <v>1127</v>
      </c>
      <c r="F15" s="262">
        <v>15679</v>
      </c>
      <c r="G15" s="489">
        <v>5593</v>
      </c>
      <c r="H15" s="489">
        <v>288</v>
      </c>
      <c r="I15" s="489">
        <v>5881</v>
      </c>
      <c r="J15" s="10">
        <v>1.441661845601718E-2</v>
      </c>
      <c r="K15" s="10">
        <v>-0.62491230308055357</v>
      </c>
      <c r="L15" s="535"/>
    </row>
    <row r="16" spans="2:13" x14ac:dyDescent="0.2">
      <c r="B16" s="969"/>
      <c r="C16" s="488" t="s">
        <v>450</v>
      </c>
      <c r="D16" s="262">
        <v>1045</v>
      </c>
      <c r="E16" s="262">
        <v>26</v>
      </c>
      <c r="F16" s="262">
        <v>1071</v>
      </c>
      <c r="G16" s="489">
        <v>340</v>
      </c>
      <c r="H16" s="489">
        <v>5</v>
      </c>
      <c r="I16" s="489">
        <v>345</v>
      </c>
      <c r="J16" s="10">
        <v>8.4572919015914422E-4</v>
      </c>
      <c r="K16" s="10">
        <v>-0.67787114845938379</v>
      </c>
      <c r="L16" s="535"/>
    </row>
    <row r="17" spans="2:12" x14ac:dyDescent="0.2">
      <c r="B17" s="1015" t="s">
        <v>451</v>
      </c>
      <c r="C17" s="1015"/>
      <c r="D17" s="494">
        <v>20640</v>
      </c>
      <c r="E17" s="494">
        <v>2245</v>
      </c>
      <c r="F17" s="494">
        <v>22885</v>
      </c>
      <c r="G17" s="494">
        <v>7333</v>
      </c>
      <c r="H17" s="494">
        <v>593</v>
      </c>
      <c r="I17" s="494">
        <v>7926</v>
      </c>
      <c r="J17" s="521">
        <v>1.9429708873047468E-2</v>
      </c>
      <c r="K17" s="521">
        <v>-0.65365960235962417</v>
      </c>
      <c r="L17" s="535"/>
    </row>
    <row r="18" spans="2:12" x14ac:dyDescent="0.2">
      <c r="B18" s="969" t="s">
        <v>153</v>
      </c>
      <c r="C18" s="488" t="s">
        <v>195</v>
      </c>
      <c r="D18" s="262">
        <v>2128</v>
      </c>
      <c r="E18" s="262">
        <v>17</v>
      </c>
      <c r="F18" s="262">
        <v>2145</v>
      </c>
      <c r="G18" s="489">
        <v>811</v>
      </c>
      <c r="H18" s="489">
        <v>4</v>
      </c>
      <c r="I18" s="489">
        <v>815</v>
      </c>
      <c r="J18" s="10">
        <v>1.9978819999411667E-3</v>
      </c>
      <c r="K18" s="10">
        <v>-0.62004662004662003</v>
      </c>
      <c r="L18" s="535"/>
    </row>
    <row r="19" spans="2:12" x14ac:dyDescent="0.2">
      <c r="B19" s="969"/>
      <c r="C19" s="488" t="s">
        <v>452</v>
      </c>
      <c r="D19" s="262">
        <v>285</v>
      </c>
      <c r="E19" s="262">
        <v>0</v>
      </c>
      <c r="F19" s="262">
        <v>285</v>
      </c>
      <c r="G19" s="489">
        <v>136</v>
      </c>
      <c r="H19" s="489">
        <v>0</v>
      </c>
      <c r="I19" s="489">
        <v>136</v>
      </c>
      <c r="J19" s="10">
        <v>3.3338889814969161E-4</v>
      </c>
      <c r="K19" s="10">
        <v>-0.52280701754385961</v>
      </c>
      <c r="L19" s="535"/>
    </row>
    <row r="20" spans="2:12" x14ac:dyDescent="0.2">
      <c r="B20" s="1015" t="s">
        <v>811</v>
      </c>
      <c r="C20" s="1015"/>
      <c r="D20" s="494">
        <v>2413</v>
      </c>
      <c r="E20" s="494">
        <v>17</v>
      </c>
      <c r="F20" s="494">
        <v>2430</v>
      </c>
      <c r="G20" s="494">
        <v>947</v>
      </c>
      <c r="H20" s="494">
        <v>4</v>
      </c>
      <c r="I20" s="494">
        <v>951</v>
      </c>
      <c r="J20" s="521">
        <v>2.3312708980908585E-3</v>
      </c>
      <c r="K20" s="521">
        <v>-0.60864197530864195</v>
      </c>
      <c r="L20" s="535"/>
    </row>
    <row r="21" spans="2:12" x14ac:dyDescent="0.2">
      <c r="B21" s="522" t="s">
        <v>154</v>
      </c>
      <c r="C21" s="488" t="s">
        <v>200</v>
      </c>
      <c r="D21" s="262">
        <v>6474</v>
      </c>
      <c r="E21" s="262">
        <v>37</v>
      </c>
      <c r="F21" s="262">
        <v>6511</v>
      </c>
      <c r="G21" s="489">
        <v>3878</v>
      </c>
      <c r="H21" s="489">
        <v>9</v>
      </c>
      <c r="I21" s="489">
        <v>3887</v>
      </c>
      <c r="J21" s="10">
        <v>9.5285488757930244E-3</v>
      </c>
      <c r="K21" s="10">
        <v>-0.40301029027799107</v>
      </c>
      <c r="L21" s="535"/>
    </row>
    <row r="22" spans="2:12" x14ac:dyDescent="0.2">
      <c r="B22" s="1015" t="s">
        <v>454</v>
      </c>
      <c r="C22" s="1015"/>
      <c r="D22" s="494">
        <v>6474</v>
      </c>
      <c r="E22" s="494">
        <v>37</v>
      </c>
      <c r="F22" s="494">
        <v>6511</v>
      </c>
      <c r="G22" s="494">
        <v>3878</v>
      </c>
      <c r="H22" s="494">
        <v>9</v>
      </c>
      <c r="I22" s="494">
        <v>3887</v>
      </c>
      <c r="J22" s="521">
        <v>9.5285488757930244E-3</v>
      </c>
      <c r="K22" s="521">
        <v>-0.40301029027799107</v>
      </c>
      <c r="L22" s="535"/>
    </row>
    <row r="23" spans="2:12" x14ac:dyDescent="0.2">
      <c r="B23" s="522" t="s">
        <v>155</v>
      </c>
      <c r="C23" s="488" t="s">
        <v>205</v>
      </c>
      <c r="D23" s="262">
        <v>158511</v>
      </c>
      <c r="E23" s="262">
        <v>10438</v>
      </c>
      <c r="F23" s="262">
        <v>168949</v>
      </c>
      <c r="G23" s="489">
        <v>49327</v>
      </c>
      <c r="H23" s="489">
        <v>2662</v>
      </c>
      <c r="I23" s="489">
        <v>51989</v>
      </c>
      <c r="J23" s="10">
        <v>0.12744526048459057</v>
      </c>
      <c r="K23" s="10">
        <v>-0.69227991879206152</v>
      </c>
      <c r="L23" s="535"/>
    </row>
    <row r="24" spans="2:12" x14ac:dyDescent="0.2">
      <c r="B24" s="1015" t="s">
        <v>526</v>
      </c>
      <c r="C24" s="1015"/>
      <c r="D24" s="494">
        <v>158511</v>
      </c>
      <c r="E24" s="494">
        <v>10438</v>
      </c>
      <c r="F24" s="494">
        <v>168949</v>
      </c>
      <c r="G24" s="494">
        <v>49327</v>
      </c>
      <c r="H24" s="494">
        <v>2662</v>
      </c>
      <c r="I24" s="494">
        <v>51989</v>
      </c>
      <c r="J24" s="521">
        <v>0.12744526048459057</v>
      </c>
      <c r="K24" s="521">
        <v>-0.69227991879206152</v>
      </c>
      <c r="L24" s="535"/>
    </row>
    <row r="25" spans="2:12" x14ac:dyDescent="0.2">
      <c r="B25" s="1012" t="s">
        <v>354</v>
      </c>
      <c r="C25" s="488" t="s">
        <v>455</v>
      </c>
      <c r="D25" s="262">
        <v>145</v>
      </c>
      <c r="E25" s="262">
        <v>0</v>
      </c>
      <c r="F25" s="262">
        <v>145</v>
      </c>
      <c r="G25" s="489">
        <v>612</v>
      </c>
      <c r="H25" s="489">
        <v>1</v>
      </c>
      <c r="I25" s="489">
        <v>613</v>
      </c>
      <c r="J25" s="10">
        <v>1.5027014306305954E-3</v>
      </c>
      <c r="K25" s="10">
        <v>3.2275862068965515</v>
      </c>
      <c r="L25" s="535"/>
    </row>
    <row r="26" spans="2:12" x14ac:dyDescent="0.2">
      <c r="B26" s="1014"/>
      <c r="C26" s="488" t="s">
        <v>456</v>
      </c>
      <c r="D26" s="262">
        <v>9723</v>
      </c>
      <c r="E26" s="262">
        <v>103</v>
      </c>
      <c r="F26" s="262">
        <v>9826</v>
      </c>
      <c r="G26" s="489">
        <v>4634</v>
      </c>
      <c r="H26" s="489">
        <v>46</v>
      </c>
      <c r="I26" s="489">
        <v>4680</v>
      </c>
      <c r="J26" s="10">
        <v>1.1472500318680565E-2</v>
      </c>
      <c r="K26" s="10">
        <v>-0.52371259922654179</v>
      </c>
      <c r="L26" s="535"/>
    </row>
    <row r="27" spans="2:12" x14ac:dyDescent="0.2">
      <c r="B27" s="1016" t="s">
        <v>355</v>
      </c>
      <c r="C27" s="1017"/>
      <c r="D27" s="494">
        <v>9868</v>
      </c>
      <c r="E27" s="494">
        <v>103</v>
      </c>
      <c r="F27" s="494">
        <v>9971</v>
      </c>
      <c r="G27" s="494">
        <v>5246</v>
      </c>
      <c r="H27" s="494">
        <v>47</v>
      </c>
      <c r="I27" s="494">
        <v>5293</v>
      </c>
      <c r="J27" s="521">
        <v>1.297520174931116E-2</v>
      </c>
      <c r="K27" s="521">
        <v>-0.46916056564035702</v>
      </c>
      <c r="L27" s="535"/>
    </row>
    <row r="28" spans="2:12" x14ac:dyDescent="0.2">
      <c r="B28" s="522" t="s">
        <v>157</v>
      </c>
      <c r="C28" s="488" t="s">
        <v>457</v>
      </c>
      <c r="D28" s="262">
        <v>1019</v>
      </c>
      <c r="E28" s="262">
        <v>19</v>
      </c>
      <c r="F28" s="262">
        <v>1038</v>
      </c>
      <c r="G28" s="489">
        <v>653</v>
      </c>
      <c r="H28" s="489">
        <v>4</v>
      </c>
      <c r="I28" s="489">
        <v>657</v>
      </c>
      <c r="J28" s="10">
        <v>1.6105625447378484E-3</v>
      </c>
      <c r="K28" s="10">
        <v>-0.36705202312138729</v>
      </c>
      <c r="L28" s="535"/>
    </row>
    <row r="29" spans="2:12" x14ac:dyDescent="0.2">
      <c r="B29" s="1016" t="s">
        <v>812</v>
      </c>
      <c r="C29" s="1017"/>
      <c r="D29" s="494">
        <v>1019</v>
      </c>
      <c r="E29" s="494">
        <v>19</v>
      </c>
      <c r="F29" s="494">
        <v>1038</v>
      </c>
      <c r="G29" s="494">
        <v>653</v>
      </c>
      <c r="H29" s="494">
        <v>4</v>
      </c>
      <c r="I29" s="494">
        <v>657</v>
      </c>
      <c r="J29" s="521">
        <v>1.6105625447378484E-3</v>
      </c>
      <c r="K29" s="521">
        <v>-0.36705202312138729</v>
      </c>
      <c r="L29" s="535"/>
    </row>
    <row r="30" spans="2:12" x14ac:dyDescent="0.2">
      <c r="B30" s="1023" t="s">
        <v>828</v>
      </c>
      <c r="C30" s="488" t="s">
        <v>458</v>
      </c>
      <c r="D30" s="262">
        <v>13131</v>
      </c>
      <c r="E30" s="262">
        <v>15</v>
      </c>
      <c r="F30" s="262">
        <v>13146</v>
      </c>
      <c r="G30" s="489">
        <v>6665</v>
      </c>
      <c r="H30" s="489">
        <v>11</v>
      </c>
      <c r="I30" s="489">
        <v>6676</v>
      </c>
      <c r="J30" s="10">
        <v>1.6365472676818687E-2</v>
      </c>
      <c r="K30" s="10">
        <v>-0.4921649170850449</v>
      </c>
      <c r="L30" s="535"/>
    </row>
    <row r="31" spans="2:12" x14ac:dyDescent="0.2">
      <c r="B31" s="959"/>
      <c r="C31" s="488" t="s">
        <v>219</v>
      </c>
      <c r="D31" s="262">
        <v>30278</v>
      </c>
      <c r="E31" s="262">
        <v>1175</v>
      </c>
      <c r="F31" s="262">
        <v>31453</v>
      </c>
      <c r="G31" s="489">
        <v>11316</v>
      </c>
      <c r="H31" s="489">
        <v>306</v>
      </c>
      <c r="I31" s="489">
        <v>11622</v>
      </c>
      <c r="J31" s="10">
        <v>2.8490042458056735E-2</v>
      </c>
      <c r="K31" s="10">
        <v>-0.63049629606078916</v>
      </c>
      <c r="L31" s="535"/>
    </row>
    <row r="32" spans="2:12" x14ac:dyDescent="0.2">
      <c r="B32" s="960"/>
      <c r="C32" s="488" t="s">
        <v>220</v>
      </c>
      <c r="D32" s="262">
        <v>47383</v>
      </c>
      <c r="E32" s="262">
        <v>1222</v>
      </c>
      <c r="F32" s="262">
        <v>48605</v>
      </c>
      <c r="G32" s="489">
        <v>17406</v>
      </c>
      <c r="H32" s="489">
        <v>317</v>
      </c>
      <c r="I32" s="489">
        <v>17723</v>
      </c>
      <c r="J32" s="10">
        <v>4.3445966484610181E-2</v>
      </c>
      <c r="K32" s="10">
        <v>-0.63536673181771419</v>
      </c>
      <c r="L32" s="535"/>
    </row>
    <row r="33" spans="2:12" x14ac:dyDescent="0.2">
      <c r="B33" s="1015" t="s">
        <v>813</v>
      </c>
      <c r="C33" s="1015"/>
      <c r="D33" s="494">
        <v>90792</v>
      </c>
      <c r="E33" s="494">
        <v>2412</v>
      </c>
      <c r="F33" s="494">
        <v>93204</v>
      </c>
      <c r="G33" s="494">
        <v>35387</v>
      </c>
      <c r="H33" s="494">
        <v>634</v>
      </c>
      <c r="I33" s="494">
        <v>36021</v>
      </c>
      <c r="J33" s="521">
        <v>8.8301481619485603E-2</v>
      </c>
      <c r="K33" s="521">
        <v>-0.61352517059353673</v>
      </c>
      <c r="L33" s="535"/>
    </row>
    <row r="34" spans="2:12" x14ac:dyDescent="0.2">
      <c r="B34" s="1012" t="s">
        <v>159</v>
      </c>
      <c r="C34" s="488" t="s">
        <v>459</v>
      </c>
      <c r="D34" s="262">
        <v>605</v>
      </c>
      <c r="E34" s="262">
        <v>0</v>
      </c>
      <c r="F34" s="262">
        <v>605</v>
      </c>
      <c r="G34" s="489">
        <v>558</v>
      </c>
      <c r="H34" s="489">
        <v>1</v>
      </c>
      <c r="I34" s="489">
        <v>559</v>
      </c>
      <c r="J34" s="10">
        <v>1.3703264269535119E-3</v>
      </c>
      <c r="K34" s="10">
        <v>-7.6033057851239663E-2</v>
      </c>
      <c r="L34" s="535"/>
    </row>
    <row r="35" spans="2:12" x14ac:dyDescent="0.2">
      <c r="B35" s="1019"/>
      <c r="C35" s="488" t="s">
        <v>460</v>
      </c>
      <c r="D35" s="262">
        <v>8334</v>
      </c>
      <c r="E35" s="262">
        <v>188</v>
      </c>
      <c r="F35" s="262">
        <v>8522</v>
      </c>
      <c r="G35" s="489">
        <v>5251</v>
      </c>
      <c r="H35" s="489">
        <v>102</v>
      </c>
      <c r="I35" s="489">
        <v>5353</v>
      </c>
      <c r="J35" s="10">
        <v>1.3122285086730141E-2</v>
      </c>
      <c r="K35" s="10">
        <v>-0.3718610654775874</v>
      </c>
      <c r="L35" s="535"/>
    </row>
    <row r="36" spans="2:12" x14ac:dyDescent="0.2">
      <c r="B36" s="1015" t="s">
        <v>223</v>
      </c>
      <c r="C36" s="1015"/>
      <c r="D36" s="494">
        <v>8939</v>
      </c>
      <c r="E36" s="494">
        <v>188</v>
      </c>
      <c r="F36" s="494">
        <v>9127</v>
      </c>
      <c r="G36" s="494">
        <v>5809</v>
      </c>
      <c r="H36" s="494">
        <v>103</v>
      </c>
      <c r="I36" s="494">
        <v>5912</v>
      </c>
      <c r="J36" s="521">
        <v>1.4492611513683654E-2</v>
      </c>
      <c r="K36" s="521">
        <v>-0.35225156130163254</v>
      </c>
      <c r="L36" s="535"/>
    </row>
    <row r="37" spans="2:12" x14ac:dyDescent="0.2">
      <c r="B37" s="1023" t="s">
        <v>160</v>
      </c>
      <c r="C37" s="488" t="s">
        <v>227</v>
      </c>
      <c r="D37" s="262">
        <v>87437</v>
      </c>
      <c r="E37" s="262">
        <v>3144</v>
      </c>
      <c r="F37" s="262">
        <v>90581</v>
      </c>
      <c r="G37" s="489">
        <v>33353</v>
      </c>
      <c r="H37" s="489">
        <v>864</v>
      </c>
      <c r="I37" s="489">
        <v>34217</v>
      </c>
      <c r="J37" s="10">
        <v>8.3879175941088222E-2</v>
      </c>
      <c r="K37" s="10">
        <v>-0.62224969916428385</v>
      </c>
      <c r="L37" s="535"/>
    </row>
    <row r="38" spans="2:12" x14ac:dyDescent="0.2">
      <c r="B38" s="1025"/>
      <c r="C38" s="488" t="s">
        <v>461</v>
      </c>
      <c r="D38" s="262">
        <v>9</v>
      </c>
      <c r="E38" s="262">
        <v>1058</v>
      </c>
      <c r="F38" s="262">
        <v>1067</v>
      </c>
      <c r="G38" s="489">
        <v>0</v>
      </c>
      <c r="H38" s="489">
        <v>280</v>
      </c>
      <c r="I38" s="489">
        <v>280</v>
      </c>
      <c r="J38" s="10">
        <v>6.8638890795524746E-4</v>
      </c>
      <c r="K38" s="10">
        <v>-0.73758200562324272</v>
      </c>
      <c r="L38" s="535"/>
    </row>
    <row r="39" spans="2:12" x14ac:dyDescent="0.2">
      <c r="B39" s="1025"/>
      <c r="C39" s="488" t="s">
        <v>348</v>
      </c>
      <c r="D39" s="262">
        <v>24306</v>
      </c>
      <c r="E39" s="262">
        <v>304</v>
      </c>
      <c r="F39" s="262">
        <v>24610</v>
      </c>
      <c r="G39" s="489">
        <v>9456</v>
      </c>
      <c r="H39" s="489">
        <v>90</v>
      </c>
      <c r="I39" s="489">
        <v>9546</v>
      </c>
      <c r="J39" s="10">
        <v>2.3400958983359973E-2</v>
      </c>
      <c r="K39" s="10">
        <v>-0.61210889882161723</v>
      </c>
      <c r="L39" s="535"/>
    </row>
    <row r="40" spans="2:12" x14ac:dyDescent="0.2">
      <c r="B40" s="1025"/>
      <c r="C40" s="488" t="s">
        <v>462</v>
      </c>
      <c r="D40" s="262">
        <v>6384</v>
      </c>
      <c r="E40" s="262">
        <v>0</v>
      </c>
      <c r="F40" s="262">
        <v>6384</v>
      </c>
      <c r="G40" s="489">
        <v>2084</v>
      </c>
      <c r="H40" s="489">
        <v>3</v>
      </c>
      <c r="I40" s="489">
        <v>2087</v>
      </c>
      <c r="J40" s="10">
        <v>5.1160487532235762E-3</v>
      </c>
      <c r="K40" s="10">
        <v>-0.67308897243107768</v>
      </c>
      <c r="L40" s="535"/>
    </row>
    <row r="41" spans="2:12" ht="12.75" x14ac:dyDescent="0.2">
      <c r="B41" s="1026"/>
      <c r="C41" s="488" t="s">
        <v>814</v>
      </c>
      <c r="D41" s="262">
        <v>650</v>
      </c>
      <c r="E41" s="262">
        <v>19</v>
      </c>
      <c r="F41" s="262">
        <v>669</v>
      </c>
      <c r="G41" s="489">
        <v>104</v>
      </c>
      <c r="H41" s="489">
        <v>3</v>
      </c>
      <c r="I41" s="489">
        <v>107</v>
      </c>
      <c r="J41" s="10">
        <v>2.6229861839718383E-4</v>
      </c>
      <c r="K41" s="10">
        <v>-0.84005979073243642</v>
      </c>
      <c r="L41" s="535"/>
    </row>
    <row r="42" spans="2:12" x14ac:dyDescent="0.2">
      <c r="B42" s="1015" t="s">
        <v>815</v>
      </c>
      <c r="C42" s="1015"/>
      <c r="D42" s="494">
        <v>118786</v>
      </c>
      <c r="E42" s="494">
        <v>4525</v>
      </c>
      <c r="F42" s="494">
        <v>123311</v>
      </c>
      <c r="G42" s="494">
        <v>44997</v>
      </c>
      <c r="H42" s="494">
        <v>1240</v>
      </c>
      <c r="I42" s="494">
        <v>46237</v>
      </c>
      <c r="J42" s="521">
        <v>0.1133448712040242</v>
      </c>
      <c r="K42" s="521">
        <v>-0.62503750679177039</v>
      </c>
      <c r="L42" s="535"/>
    </row>
    <row r="43" spans="2:12" x14ac:dyDescent="0.2">
      <c r="B43" s="891" t="s">
        <v>161</v>
      </c>
      <c r="C43" s="488" t="s">
        <v>232</v>
      </c>
      <c r="D43" s="262">
        <v>4336</v>
      </c>
      <c r="E43" s="262">
        <v>121</v>
      </c>
      <c r="F43" s="262">
        <v>4457</v>
      </c>
      <c r="G43" s="489">
        <v>1458</v>
      </c>
      <c r="H43" s="489">
        <v>39</v>
      </c>
      <c r="I43" s="489">
        <v>1497</v>
      </c>
      <c r="J43" s="10">
        <v>3.6697292686035908E-3</v>
      </c>
      <c r="K43" s="10">
        <v>-0.66412385012340136</v>
      </c>
      <c r="L43" s="535"/>
    </row>
    <row r="44" spans="2:12" x14ac:dyDescent="0.2">
      <c r="B44" s="891"/>
      <c r="C44" s="488" t="s">
        <v>464</v>
      </c>
      <c r="D44" s="262">
        <v>41152</v>
      </c>
      <c r="E44" s="262">
        <v>1339</v>
      </c>
      <c r="F44" s="262">
        <v>42491</v>
      </c>
      <c r="G44" s="489">
        <v>13435</v>
      </c>
      <c r="H44" s="489">
        <v>551</v>
      </c>
      <c r="I44" s="489">
        <v>13986</v>
      </c>
      <c r="J44" s="10">
        <v>3.428512595236461E-2</v>
      </c>
      <c r="K44" s="10">
        <v>-0.67084794427055139</v>
      </c>
      <c r="L44" s="535"/>
    </row>
    <row r="45" spans="2:12" x14ac:dyDescent="0.2">
      <c r="B45" s="891"/>
      <c r="C45" s="488" t="s">
        <v>230</v>
      </c>
      <c r="D45" s="262">
        <v>7289</v>
      </c>
      <c r="E45" s="262">
        <v>23</v>
      </c>
      <c r="F45" s="262">
        <v>7312</v>
      </c>
      <c r="G45" s="489">
        <v>2325</v>
      </c>
      <c r="H45" s="489">
        <v>10</v>
      </c>
      <c r="I45" s="489">
        <v>2335</v>
      </c>
      <c r="J45" s="10">
        <v>5.7239932145553667E-3</v>
      </c>
      <c r="K45" s="10">
        <v>-0.68066192560175054</v>
      </c>
      <c r="L45" s="535"/>
    </row>
    <row r="46" spans="2:12" ht="12.75" x14ac:dyDescent="0.2">
      <c r="B46" s="891"/>
      <c r="C46" s="488" t="s">
        <v>816</v>
      </c>
      <c r="D46" s="262">
        <v>132</v>
      </c>
      <c r="E46" s="262">
        <v>0</v>
      </c>
      <c r="F46" s="262">
        <v>132</v>
      </c>
      <c r="G46" s="489">
        <v>56</v>
      </c>
      <c r="H46" s="489">
        <v>0</v>
      </c>
      <c r="I46" s="489">
        <v>56</v>
      </c>
      <c r="J46" s="10">
        <v>1.372777815910495E-4</v>
      </c>
      <c r="K46" s="10">
        <v>-0.5757575757575758</v>
      </c>
      <c r="L46" s="535"/>
    </row>
    <row r="47" spans="2:12" ht="12.75" x14ac:dyDescent="0.2">
      <c r="B47" s="891"/>
      <c r="C47" s="488" t="s">
        <v>817</v>
      </c>
      <c r="D47" s="262">
        <v>97</v>
      </c>
      <c r="E47" s="262">
        <v>0</v>
      </c>
      <c r="F47" s="262">
        <v>97</v>
      </c>
      <c r="G47" s="489">
        <v>60</v>
      </c>
      <c r="H47" s="489">
        <v>0</v>
      </c>
      <c r="I47" s="489">
        <v>60</v>
      </c>
      <c r="J47" s="10">
        <v>1.4708333741898159E-4</v>
      </c>
      <c r="K47" s="10">
        <v>-0.38144329896907214</v>
      </c>
      <c r="L47" s="535"/>
    </row>
    <row r="48" spans="2:12" ht="12.75" x14ac:dyDescent="0.2">
      <c r="B48" s="891"/>
      <c r="C48" s="488" t="s">
        <v>818</v>
      </c>
      <c r="D48" s="262">
        <v>1462</v>
      </c>
      <c r="E48" s="262">
        <v>5</v>
      </c>
      <c r="F48" s="262">
        <v>1467</v>
      </c>
      <c r="G48" s="489">
        <v>442</v>
      </c>
      <c r="H48" s="489">
        <v>2</v>
      </c>
      <c r="I48" s="489">
        <v>444</v>
      </c>
      <c r="J48" s="10">
        <v>1.0884166969004638E-3</v>
      </c>
      <c r="K48" s="10">
        <v>-0.69734151329243355</v>
      </c>
      <c r="L48" s="535"/>
    </row>
    <row r="49" spans="2:13" ht="12.75" x14ac:dyDescent="0.2">
      <c r="B49" s="891"/>
      <c r="C49" s="488" t="s">
        <v>819</v>
      </c>
      <c r="D49" s="262">
        <v>1320</v>
      </c>
      <c r="E49" s="262">
        <v>12</v>
      </c>
      <c r="F49" s="262">
        <v>1332</v>
      </c>
      <c r="G49" s="489">
        <v>816</v>
      </c>
      <c r="H49" s="489">
        <v>8</v>
      </c>
      <c r="I49" s="489">
        <v>824</v>
      </c>
      <c r="J49" s="10">
        <v>2.0199445005540141E-3</v>
      </c>
      <c r="K49" s="10">
        <v>-0.38138138138138139</v>
      </c>
      <c r="L49" s="535"/>
    </row>
    <row r="50" spans="2:13" ht="12.75" x14ac:dyDescent="0.2">
      <c r="B50" s="891"/>
      <c r="C50" s="488" t="s">
        <v>820</v>
      </c>
      <c r="D50" s="262">
        <v>700</v>
      </c>
      <c r="E50" s="262">
        <v>0</v>
      </c>
      <c r="F50" s="262">
        <v>700</v>
      </c>
      <c r="G50" s="489">
        <v>347</v>
      </c>
      <c r="H50" s="489">
        <v>1</v>
      </c>
      <c r="I50" s="489">
        <v>348</v>
      </c>
      <c r="J50" s="10">
        <v>8.5308335703009324E-4</v>
      </c>
      <c r="K50" s="10">
        <v>-0.50285714285714289</v>
      </c>
      <c r="L50" s="535"/>
    </row>
    <row r="51" spans="2:13" ht="12.75" x14ac:dyDescent="0.2">
      <c r="B51" s="891"/>
      <c r="C51" s="488" t="s">
        <v>821</v>
      </c>
      <c r="D51" s="262">
        <v>804</v>
      </c>
      <c r="E51" s="262">
        <v>1</v>
      </c>
      <c r="F51" s="262">
        <v>805</v>
      </c>
      <c r="G51" s="489">
        <v>285</v>
      </c>
      <c r="H51" s="489">
        <v>1</v>
      </c>
      <c r="I51" s="489">
        <v>286</v>
      </c>
      <c r="J51" s="10">
        <v>7.0109724169714561E-4</v>
      </c>
      <c r="K51" s="10">
        <v>-0.64472049689440991</v>
      </c>
      <c r="L51" s="535"/>
    </row>
    <row r="52" spans="2:13" x14ac:dyDescent="0.2">
      <c r="B52" s="1015" t="s">
        <v>235</v>
      </c>
      <c r="C52" s="1015"/>
      <c r="D52" s="494">
        <v>57292</v>
      </c>
      <c r="E52" s="494">
        <v>1501</v>
      </c>
      <c r="F52" s="494">
        <v>58793</v>
      </c>
      <c r="G52" s="494">
        <v>19224</v>
      </c>
      <c r="H52" s="494">
        <v>612</v>
      </c>
      <c r="I52" s="494">
        <v>19836</v>
      </c>
      <c r="J52" s="521">
        <v>4.8625751350715313E-2</v>
      </c>
      <c r="K52" s="521">
        <v>-0.66261289609307228</v>
      </c>
      <c r="L52" s="535"/>
    </row>
    <row r="53" spans="2:13" x14ac:dyDescent="0.2">
      <c r="B53" s="891" t="s">
        <v>606</v>
      </c>
      <c r="C53" s="488" t="s">
        <v>466</v>
      </c>
      <c r="D53" s="262">
        <v>55962</v>
      </c>
      <c r="E53" s="262">
        <v>563</v>
      </c>
      <c r="F53" s="262">
        <v>56525</v>
      </c>
      <c r="G53" s="489">
        <v>16224</v>
      </c>
      <c r="H53" s="489">
        <v>248</v>
      </c>
      <c r="I53" s="489">
        <v>16472</v>
      </c>
      <c r="J53" s="10">
        <v>4.0379278899424415E-2</v>
      </c>
      <c r="K53" s="10">
        <v>-0.70858911985846973</v>
      </c>
      <c r="L53" s="535"/>
    </row>
    <row r="54" spans="2:13" x14ac:dyDescent="0.2">
      <c r="B54" s="891"/>
      <c r="C54" s="488" t="s">
        <v>237</v>
      </c>
      <c r="D54" s="262">
        <v>66621</v>
      </c>
      <c r="E54" s="262">
        <v>1941</v>
      </c>
      <c r="F54" s="262">
        <v>68562</v>
      </c>
      <c r="G54" s="489">
        <v>25590</v>
      </c>
      <c r="H54" s="489">
        <v>498</v>
      </c>
      <c r="I54" s="489">
        <v>26088</v>
      </c>
      <c r="J54" s="10">
        <v>6.3951835109773203E-2</v>
      </c>
      <c r="K54" s="10">
        <v>-0.619497680931128</v>
      </c>
      <c r="L54" s="535"/>
      <c r="M54" s="538"/>
    </row>
    <row r="55" spans="2:13" x14ac:dyDescent="0.2">
      <c r="B55" s="891"/>
      <c r="C55" s="488" t="s">
        <v>240</v>
      </c>
      <c r="D55" s="262">
        <v>42583</v>
      </c>
      <c r="E55" s="262">
        <v>1687</v>
      </c>
      <c r="F55" s="262">
        <v>44270</v>
      </c>
      <c r="G55" s="489">
        <v>21411</v>
      </c>
      <c r="H55" s="489">
        <v>542</v>
      </c>
      <c r="I55" s="489">
        <v>21953</v>
      </c>
      <c r="J55" s="10">
        <v>5.3815341772648385E-2</v>
      </c>
      <c r="K55" s="10">
        <v>-0.50411113620962278</v>
      </c>
      <c r="L55" s="535"/>
    </row>
    <row r="56" spans="2:13" x14ac:dyDescent="0.2">
      <c r="B56" s="891"/>
      <c r="C56" s="488" t="s">
        <v>467</v>
      </c>
      <c r="D56" s="262">
        <v>14636</v>
      </c>
      <c r="E56" s="262">
        <v>547</v>
      </c>
      <c r="F56" s="262">
        <v>15183</v>
      </c>
      <c r="G56" s="489">
        <v>2619</v>
      </c>
      <c r="H56" s="489">
        <v>119</v>
      </c>
      <c r="I56" s="489">
        <v>2738</v>
      </c>
      <c r="J56" s="10">
        <v>6.7119029642195268E-3</v>
      </c>
      <c r="K56" s="10">
        <v>-0.81966673252980304</v>
      </c>
      <c r="L56" s="535"/>
    </row>
    <row r="57" spans="2:13" x14ac:dyDescent="0.2">
      <c r="B57" s="891"/>
      <c r="C57" s="488" t="s">
        <v>468</v>
      </c>
      <c r="D57" s="262">
        <v>852</v>
      </c>
      <c r="E57" s="262">
        <v>0</v>
      </c>
      <c r="F57" s="262">
        <v>852</v>
      </c>
      <c r="G57" s="489">
        <v>503</v>
      </c>
      <c r="H57" s="489">
        <v>2</v>
      </c>
      <c r="I57" s="489">
        <v>505</v>
      </c>
      <c r="J57" s="10">
        <v>1.2379514232764284E-3</v>
      </c>
      <c r="K57" s="10">
        <v>-0.40727699530516431</v>
      </c>
      <c r="L57" s="535"/>
    </row>
    <row r="58" spans="2:13" x14ac:dyDescent="0.2">
      <c r="B58" s="891"/>
      <c r="C58" s="488" t="s">
        <v>469</v>
      </c>
      <c r="D58" s="262">
        <v>10783</v>
      </c>
      <c r="E58" s="262">
        <v>6399</v>
      </c>
      <c r="F58" s="262">
        <v>17182</v>
      </c>
      <c r="G58" s="489">
        <v>4644</v>
      </c>
      <c r="H58" s="489">
        <v>2705</v>
      </c>
      <c r="I58" s="489">
        <v>7349</v>
      </c>
      <c r="J58" s="10">
        <v>1.8015257444868264E-2</v>
      </c>
      <c r="K58" s="10">
        <v>-0.57228494936561514</v>
      </c>
      <c r="L58" s="535"/>
    </row>
    <row r="59" spans="2:13" x14ac:dyDescent="0.2">
      <c r="B59" s="1015" t="s">
        <v>822</v>
      </c>
      <c r="C59" s="1015"/>
      <c r="D59" s="494">
        <v>191437</v>
      </c>
      <c r="E59" s="494">
        <v>11137</v>
      </c>
      <c r="F59" s="494">
        <v>202574</v>
      </c>
      <c r="G59" s="494">
        <v>70991</v>
      </c>
      <c r="H59" s="494">
        <v>4114</v>
      </c>
      <c r="I59" s="494">
        <v>75105</v>
      </c>
      <c r="J59" s="521">
        <v>0.18411156761421021</v>
      </c>
      <c r="K59" s="521">
        <v>-0.62924659630554758</v>
      </c>
      <c r="L59" s="535"/>
    </row>
    <row r="60" spans="2:13" ht="9" customHeight="1" x14ac:dyDescent="0.2">
      <c r="B60" s="1002" t="s">
        <v>829</v>
      </c>
      <c r="C60" s="1002"/>
      <c r="D60" s="266">
        <v>1099214</v>
      </c>
      <c r="E60" s="266">
        <v>273599</v>
      </c>
      <c r="F60" s="266">
        <v>1372813</v>
      </c>
      <c r="G60" s="266">
        <v>343880</v>
      </c>
      <c r="H60" s="266">
        <v>64052</v>
      </c>
      <c r="I60" s="266">
        <v>407932</v>
      </c>
      <c r="J60" s="14">
        <v>1</v>
      </c>
      <c r="K60" s="14">
        <v>-0.7028495505214476</v>
      </c>
      <c r="L60" s="535"/>
    </row>
    <row r="61" spans="2:13" ht="9" customHeight="1" x14ac:dyDescent="0.2">
      <c r="B61" s="931" t="s">
        <v>802</v>
      </c>
      <c r="C61" s="931"/>
      <c r="D61" s="931"/>
      <c r="E61" s="931"/>
      <c r="F61" s="931"/>
      <c r="G61" s="931"/>
      <c r="H61" s="931"/>
      <c r="I61" s="931"/>
      <c r="J61" s="931"/>
      <c r="K61" s="931"/>
      <c r="L61" s="535"/>
    </row>
    <row r="62" spans="2:13" ht="9" customHeight="1" x14ac:dyDescent="0.2">
      <c r="B62" s="1022" t="s">
        <v>824</v>
      </c>
      <c r="C62" s="1022"/>
      <c r="D62" s="1022"/>
      <c r="E62" s="1022"/>
      <c r="F62" s="1022"/>
      <c r="G62" s="1022"/>
      <c r="H62" s="1022"/>
      <c r="I62" s="1022"/>
      <c r="J62" s="1022"/>
      <c r="K62" s="1022"/>
      <c r="L62" s="485"/>
    </row>
    <row r="63" spans="2:13" x14ac:dyDescent="0.2">
      <c r="B63" s="1024" t="s">
        <v>830</v>
      </c>
      <c r="C63" s="1024"/>
      <c r="D63" s="1024"/>
      <c r="E63" s="1024"/>
      <c r="F63" s="1024"/>
      <c r="G63" s="1024"/>
      <c r="H63" s="1024"/>
      <c r="I63" s="1024"/>
      <c r="J63" s="1024"/>
      <c r="K63" s="1024"/>
      <c r="L63" s="485"/>
    </row>
    <row r="64" spans="2:13" x14ac:dyDescent="0.2">
      <c r="B64" s="1024" t="s">
        <v>831</v>
      </c>
      <c r="C64" s="1024"/>
      <c r="D64" s="1024"/>
      <c r="E64" s="1024"/>
      <c r="F64" s="1024"/>
      <c r="G64" s="1024"/>
      <c r="H64" s="1024"/>
      <c r="I64" s="1024"/>
      <c r="J64" s="1024"/>
      <c r="K64" s="1024"/>
      <c r="L64" s="485"/>
    </row>
    <row r="65" spans="2:12" x14ac:dyDescent="0.2">
      <c r="B65" s="526"/>
      <c r="C65" s="526"/>
      <c r="D65" s="526"/>
      <c r="E65" s="526"/>
      <c r="F65" s="526"/>
      <c r="G65" s="526"/>
      <c r="H65" s="526"/>
      <c r="I65" s="526"/>
      <c r="J65" s="526"/>
      <c r="K65" s="526"/>
      <c r="L65" s="485"/>
    </row>
    <row r="66" spans="2:12" x14ac:dyDescent="0.2">
      <c r="L66" s="485"/>
    </row>
    <row r="67" spans="2:12" x14ac:dyDescent="0.2">
      <c r="D67" s="539"/>
      <c r="E67" s="539"/>
      <c r="F67" s="539"/>
      <c r="G67" s="539"/>
      <c r="H67" s="539"/>
      <c r="I67" s="539"/>
      <c r="K67" s="539"/>
      <c r="L67" s="485"/>
    </row>
    <row r="68" spans="2:12" x14ac:dyDescent="0.2">
      <c r="L68" s="485"/>
    </row>
    <row r="69" spans="2:12" x14ac:dyDescent="0.2">
      <c r="L69" s="485"/>
    </row>
    <row r="70" spans="2:12" x14ac:dyDescent="0.2">
      <c r="L70" s="485"/>
    </row>
    <row r="71" spans="2:12" x14ac:dyDescent="0.2">
      <c r="L71" s="485"/>
    </row>
    <row r="72" spans="2:12" x14ac:dyDescent="0.2">
      <c r="L72" s="485"/>
    </row>
    <row r="73" spans="2:12" x14ac:dyDescent="0.2">
      <c r="L73" s="485"/>
    </row>
    <row r="74" spans="2:12" x14ac:dyDescent="0.2">
      <c r="L74" s="485"/>
    </row>
    <row r="75" spans="2:12" x14ac:dyDescent="0.2">
      <c r="L75" s="485"/>
    </row>
    <row r="76" spans="2:12" x14ac:dyDescent="0.2">
      <c r="L76" s="485"/>
    </row>
    <row r="77" spans="2:12" x14ac:dyDescent="0.2">
      <c r="L77" s="485"/>
    </row>
    <row r="78" spans="2:12" x14ac:dyDescent="0.2">
      <c r="L78" s="485"/>
    </row>
    <row r="79" spans="2:12" x14ac:dyDescent="0.2">
      <c r="L79" s="485"/>
    </row>
    <row r="80" spans="2:12" x14ac:dyDescent="0.2">
      <c r="L80" s="485"/>
    </row>
    <row r="81" spans="12:12" x14ac:dyDescent="0.2">
      <c r="L81" s="485"/>
    </row>
    <row r="82" spans="12:12" x14ac:dyDescent="0.2">
      <c r="L82" s="485"/>
    </row>
    <row r="83" spans="12:12" x14ac:dyDescent="0.2">
      <c r="L83" s="485"/>
    </row>
    <row r="84" spans="12:12" x14ac:dyDescent="0.2">
      <c r="L84" s="485"/>
    </row>
    <row r="85" spans="12:12" x14ac:dyDescent="0.2">
      <c r="L85" s="485"/>
    </row>
    <row r="86" spans="12:12" x14ac:dyDescent="0.2">
      <c r="L86" s="485"/>
    </row>
    <row r="87" spans="12:12" x14ac:dyDescent="0.2">
      <c r="L87" s="485"/>
    </row>
    <row r="88" spans="12:12" x14ac:dyDescent="0.2">
      <c r="L88" s="485"/>
    </row>
    <row r="89" spans="12:12" x14ac:dyDescent="0.2">
      <c r="L89" s="485"/>
    </row>
    <row r="90" spans="12:12" x14ac:dyDescent="0.2">
      <c r="L90" s="485"/>
    </row>
    <row r="91" spans="12:12" x14ac:dyDescent="0.2">
      <c r="L91" s="485"/>
    </row>
    <row r="92" spans="12:12" x14ac:dyDescent="0.2">
      <c r="L92" s="485"/>
    </row>
    <row r="93" spans="12:12" x14ac:dyDescent="0.2">
      <c r="L93" s="485"/>
    </row>
    <row r="94" spans="12:12" x14ac:dyDescent="0.2">
      <c r="L94" s="485"/>
    </row>
    <row r="95" spans="12:12" x14ac:dyDescent="0.2">
      <c r="L95" s="485"/>
    </row>
    <row r="96" spans="12:12" x14ac:dyDescent="0.2">
      <c r="L96" s="485"/>
    </row>
    <row r="97" spans="12:12" x14ac:dyDescent="0.2">
      <c r="L97" s="485"/>
    </row>
    <row r="98" spans="12:12" x14ac:dyDescent="0.2">
      <c r="L98" s="485"/>
    </row>
    <row r="99" spans="12:12" x14ac:dyDescent="0.2">
      <c r="L99" s="485"/>
    </row>
    <row r="100" spans="12:12" x14ac:dyDescent="0.2">
      <c r="L100" s="485"/>
    </row>
    <row r="101" spans="12:12" x14ac:dyDescent="0.2">
      <c r="L101" s="485"/>
    </row>
    <row r="102" spans="12:12" x14ac:dyDescent="0.2">
      <c r="L102" s="485"/>
    </row>
    <row r="103" spans="12:12" x14ac:dyDescent="0.2">
      <c r="L103" s="485"/>
    </row>
    <row r="104" spans="12:12" x14ac:dyDescent="0.2">
      <c r="L104" s="485"/>
    </row>
    <row r="105" spans="12:12" x14ac:dyDescent="0.2">
      <c r="L105" s="485"/>
    </row>
    <row r="106" spans="12:12" x14ac:dyDescent="0.2">
      <c r="L106" s="485"/>
    </row>
    <row r="107" spans="12:12" x14ac:dyDescent="0.2">
      <c r="L107" s="485"/>
    </row>
    <row r="108" spans="12:12" x14ac:dyDescent="0.2">
      <c r="L108" s="485"/>
    </row>
    <row r="109" spans="12:12" x14ac:dyDescent="0.2">
      <c r="L109" s="485"/>
    </row>
    <row r="110" spans="12:12" x14ac:dyDescent="0.2">
      <c r="L110" s="485"/>
    </row>
    <row r="111" spans="12:12" x14ac:dyDescent="0.2">
      <c r="L111" s="485"/>
    </row>
  </sheetData>
  <mergeCells count="39">
    <mergeCell ref="B63:K63"/>
    <mergeCell ref="B64:K64"/>
    <mergeCell ref="B33:C33"/>
    <mergeCell ref="B34:B35"/>
    <mergeCell ref="B36:C36"/>
    <mergeCell ref="B37:B41"/>
    <mergeCell ref="B42:C42"/>
    <mergeCell ref="B61:K61"/>
    <mergeCell ref="B62:K62"/>
    <mergeCell ref="B43:B51"/>
    <mergeCell ref="B52:C52"/>
    <mergeCell ref="B53:B58"/>
    <mergeCell ref="B59:C59"/>
    <mergeCell ref="B60:C60"/>
    <mergeCell ref="B30:B32"/>
    <mergeCell ref="B10:C10"/>
    <mergeCell ref="F5:F6"/>
    <mergeCell ref="G5:G6"/>
    <mergeCell ref="H5:H6"/>
    <mergeCell ref="B22:C22"/>
    <mergeCell ref="B24:C24"/>
    <mergeCell ref="B25:B26"/>
    <mergeCell ref="B27:C27"/>
    <mergeCell ref="B29:C29"/>
    <mergeCell ref="B12:C12"/>
    <mergeCell ref="B13:B16"/>
    <mergeCell ref="B17:C17"/>
    <mergeCell ref="B18:B19"/>
    <mergeCell ref="B20:C20"/>
    <mergeCell ref="J4:J6"/>
    <mergeCell ref="K4:K6"/>
    <mergeCell ref="I5:I6"/>
    <mergeCell ref="B7:B9"/>
    <mergeCell ref="B4:B6"/>
    <mergeCell ref="C4:C6"/>
    <mergeCell ref="D4:F4"/>
    <mergeCell ref="G4:I4"/>
    <mergeCell ref="D5:D6"/>
    <mergeCell ref="E5:E6"/>
  </mergeCells>
  <pageMargins left="0.7" right="0.7" top="0.75" bottom="0.75" header="0.3" footer="0.3"/>
  <pageSetup paperSize="183"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G24" sqref="G24"/>
    </sheetView>
  </sheetViews>
  <sheetFormatPr baseColWidth="10" defaultRowHeight="15" x14ac:dyDescent="0.25"/>
  <cols>
    <col min="1" max="1" width="4.42578125" style="120" customWidth="1"/>
    <col min="2" max="2" width="28.7109375" style="512" customWidth="1"/>
    <col min="3" max="3" width="11.42578125" style="512"/>
    <col min="4" max="4" width="11.28515625" style="512" customWidth="1"/>
    <col min="5" max="6" width="11.42578125" style="512" customWidth="1"/>
    <col min="7" max="8" width="11.42578125" style="512"/>
    <col min="9" max="9" width="11" style="512" customWidth="1"/>
    <col min="10" max="10" width="11.42578125" style="547"/>
    <col min="11" max="16384" width="11.42578125" style="120"/>
  </cols>
  <sheetData>
    <row r="2" spans="2:10" x14ac:dyDescent="0.25">
      <c r="B2" s="533" t="s">
        <v>832</v>
      </c>
      <c r="C2" s="485"/>
      <c r="D2" s="485"/>
      <c r="E2" s="485"/>
      <c r="F2" s="485"/>
      <c r="G2" s="485"/>
      <c r="H2" s="485"/>
      <c r="I2" s="485"/>
      <c r="J2" s="540"/>
    </row>
    <row r="3" spans="2:10" ht="15" customHeight="1" x14ac:dyDescent="0.25">
      <c r="B3" s="480" t="s">
        <v>833</v>
      </c>
      <c r="C3" s="485"/>
      <c r="D3" s="485"/>
      <c r="E3" s="485"/>
      <c r="F3" s="485"/>
      <c r="G3" s="485"/>
      <c r="H3" s="485"/>
      <c r="I3" s="485"/>
      <c r="J3" s="540"/>
    </row>
    <row r="4" spans="2:10" x14ac:dyDescent="0.25">
      <c r="B4" s="534"/>
      <c r="C4" s="485"/>
      <c r="D4" s="485"/>
      <c r="E4" s="485"/>
      <c r="F4" s="485"/>
      <c r="G4" s="485"/>
      <c r="H4" s="485"/>
      <c r="I4" s="485"/>
      <c r="J4" s="540"/>
    </row>
    <row r="5" spans="2:10" x14ac:dyDescent="0.25">
      <c r="B5" s="934" t="s">
        <v>603</v>
      </c>
      <c r="C5" s="1027">
        <v>2019</v>
      </c>
      <c r="D5" s="1027"/>
      <c r="E5" s="1027">
        <v>2020</v>
      </c>
      <c r="F5" s="1027"/>
      <c r="G5" s="992" t="s">
        <v>834</v>
      </c>
      <c r="H5" s="1028" t="s">
        <v>835</v>
      </c>
      <c r="I5" s="992" t="s">
        <v>836</v>
      </c>
      <c r="J5" s="1028" t="s">
        <v>837</v>
      </c>
    </row>
    <row r="6" spans="2:10" x14ac:dyDescent="0.25">
      <c r="B6" s="934"/>
      <c r="C6" s="1030" t="s">
        <v>470</v>
      </c>
      <c r="D6" s="1030" t="s">
        <v>471</v>
      </c>
      <c r="E6" s="1030" t="s">
        <v>470</v>
      </c>
      <c r="F6" s="1030" t="s">
        <v>471</v>
      </c>
      <c r="G6" s="993"/>
      <c r="H6" s="1028"/>
      <c r="I6" s="993"/>
      <c r="J6" s="1028"/>
    </row>
    <row r="7" spans="2:10" x14ac:dyDescent="0.25">
      <c r="B7" s="934"/>
      <c r="C7" s="1030"/>
      <c r="D7" s="1030"/>
      <c r="E7" s="1030"/>
      <c r="F7" s="1030"/>
      <c r="G7" s="994"/>
      <c r="H7" s="1028"/>
      <c r="I7" s="994"/>
      <c r="J7" s="1028"/>
    </row>
    <row r="8" spans="2:10" ht="15" customHeight="1" x14ac:dyDescent="0.25">
      <c r="B8" s="261" t="s">
        <v>150</v>
      </c>
      <c r="C8" s="541">
        <v>241572</v>
      </c>
      <c r="D8" s="541">
        <v>3303877.3406800008</v>
      </c>
      <c r="E8" s="541">
        <v>206407</v>
      </c>
      <c r="F8" s="541">
        <v>2892672.67539</v>
      </c>
      <c r="G8" s="542">
        <v>0.25506561167330466</v>
      </c>
      <c r="H8" s="543">
        <v>-0.14556736707896611</v>
      </c>
      <c r="I8" s="542">
        <v>0.244041664736664</v>
      </c>
      <c r="J8" s="542">
        <v>-0.12446123838403973</v>
      </c>
    </row>
    <row r="9" spans="2:10" ht="15" customHeight="1" x14ac:dyDescent="0.25">
      <c r="B9" s="261" t="s">
        <v>151</v>
      </c>
      <c r="C9" s="541">
        <v>64393</v>
      </c>
      <c r="D9" s="541">
        <v>867768.22512999969</v>
      </c>
      <c r="E9" s="541">
        <v>52848</v>
      </c>
      <c r="F9" s="541">
        <v>749431.55038999999</v>
      </c>
      <c r="G9" s="542">
        <v>6.5306445254815992E-2</v>
      </c>
      <c r="H9" s="543">
        <v>-0.17928967434348453</v>
      </c>
      <c r="I9" s="542">
        <v>6.3226138484091185E-2</v>
      </c>
      <c r="J9" s="542">
        <v>-0.13636898806967929</v>
      </c>
    </row>
    <row r="10" spans="2:10" ht="15" customHeight="1" x14ac:dyDescent="0.25">
      <c r="B10" s="261" t="s">
        <v>152</v>
      </c>
      <c r="C10" s="541">
        <v>45090</v>
      </c>
      <c r="D10" s="541">
        <v>594347.22308000003</v>
      </c>
      <c r="E10" s="541">
        <v>34354</v>
      </c>
      <c r="F10" s="541">
        <v>450009.04551999999</v>
      </c>
      <c r="G10" s="542">
        <v>4.2452649490689311E-2</v>
      </c>
      <c r="H10" s="543">
        <v>-0.23810157462852075</v>
      </c>
      <c r="I10" s="542">
        <v>3.7965220728076871E-2</v>
      </c>
      <c r="J10" s="542">
        <v>-0.24285160585426324</v>
      </c>
    </row>
    <row r="11" spans="2:10" x14ac:dyDescent="0.25">
      <c r="B11" s="261" t="s">
        <v>153</v>
      </c>
      <c r="C11" s="541">
        <v>1</v>
      </c>
      <c r="D11" s="541">
        <v>0</v>
      </c>
      <c r="E11" s="541">
        <v>2</v>
      </c>
      <c r="F11" s="541">
        <v>36.049999999999997</v>
      </c>
      <c r="G11" s="542">
        <v>2.4714821849385406E-6</v>
      </c>
      <c r="H11" s="543">
        <v>1</v>
      </c>
      <c r="I11" s="542">
        <v>3.0413748809552399E-6</v>
      </c>
      <c r="J11" s="542" t="s">
        <v>170</v>
      </c>
    </row>
    <row r="12" spans="2:10" ht="15" customHeight="1" x14ac:dyDescent="0.25">
      <c r="B12" s="261" t="s">
        <v>154</v>
      </c>
      <c r="C12" s="541">
        <v>2</v>
      </c>
      <c r="D12" s="541">
        <v>0</v>
      </c>
      <c r="E12" s="541">
        <v>2</v>
      </c>
      <c r="F12" s="541">
        <v>6.6</v>
      </c>
      <c r="G12" s="542">
        <v>2.4714821849385406E-6</v>
      </c>
      <c r="H12" s="543">
        <v>0</v>
      </c>
      <c r="I12" s="542">
        <v>5.568120447796001E-7</v>
      </c>
      <c r="J12" s="542" t="s">
        <v>170</v>
      </c>
    </row>
    <row r="13" spans="2:10" ht="15" customHeight="1" x14ac:dyDescent="0.25">
      <c r="B13" s="261" t="s">
        <v>155</v>
      </c>
      <c r="C13" s="541">
        <v>303727</v>
      </c>
      <c r="D13" s="541">
        <v>4538312.9452799996</v>
      </c>
      <c r="E13" s="541">
        <v>315119</v>
      </c>
      <c r="F13" s="541">
        <v>4842884.8262100015</v>
      </c>
      <c r="G13" s="542">
        <v>0.38940549731782398</v>
      </c>
      <c r="H13" s="543">
        <v>3.7507366812960324E-2</v>
      </c>
      <c r="I13" s="542">
        <v>0.40857221253243781</v>
      </c>
      <c r="J13" s="542">
        <v>6.7111255790935923E-2</v>
      </c>
    </row>
    <row r="14" spans="2:10" ht="15" customHeight="1" x14ac:dyDescent="0.25">
      <c r="B14" s="261" t="s">
        <v>354</v>
      </c>
      <c r="C14" s="541">
        <v>405</v>
      </c>
      <c r="D14" s="541">
        <v>1289.97</v>
      </c>
      <c r="E14" s="541">
        <v>453</v>
      </c>
      <c r="F14" s="541">
        <v>2061.3652999999999</v>
      </c>
      <c r="G14" s="542">
        <v>5.5979071488857944E-4</v>
      </c>
      <c r="H14" s="543">
        <v>0.11851851851851852</v>
      </c>
      <c r="I14" s="542">
        <v>1.739080345046536E-4</v>
      </c>
      <c r="J14" s="542">
        <v>0.59799475956805193</v>
      </c>
    </row>
    <row r="15" spans="2:10" x14ac:dyDescent="0.25">
      <c r="B15" s="261" t="s">
        <v>158</v>
      </c>
      <c r="C15" s="541">
        <v>38000</v>
      </c>
      <c r="D15" s="541">
        <v>607512.48276000004</v>
      </c>
      <c r="E15" s="541">
        <v>31036</v>
      </c>
      <c r="F15" s="541">
        <v>490295.80595000001</v>
      </c>
      <c r="G15" s="542">
        <v>3.8352460545876273E-2</v>
      </c>
      <c r="H15" s="543">
        <v>-0.18326315789473685</v>
      </c>
      <c r="I15" s="542">
        <v>4.1364031857254777E-2</v>
      </c>
      <c r="J15" s="542">
        <v>-0.19294529764634794</v>
      </c>
    </row>
    <row r="16" spans="2:10" x14ac:dyDescent="0.25">
      <c r="B16" s="261" t="s">
        <v>159</v>
      </c>
      <c r="C16" s="541">
        <v>0</v>
      </c>
      <c r="D16" s="541">
        <v>0</v>
      </c>
      <c r="E16" s="541">
        <v>2</v>
      </c>
      <c r="F16" s="541">
        <v>22.05161</v>
      </c>
      <c r="G16" s="542">
        <v>2.4714821849385406E-6</v>
      </c>
      <c r="H16" s="542" t="s">
        <v>170</v>
      </c>
      <c r="I16" s="542">
        <v>1.8603942507245877E-6</v>
      </c>
      <c r="J16" s="542" t="s">
        <v>170</v>
      </c>
    </row>
    <row r="17" spans="2:10" x14ac:dyDescent="0.25">
      <c r="B17" s="261" t="s">
        <v>160</v>
      </c>
      <c r="C17" s="541">
        <v>31088</v>
      </c>
      <c r="D17" s="541">
        <v>341695.46000999992</v>
      </c>
      <c r="E17" s="541">
        <v>28216</v>
      </c>
      <c r="F17" s="541">
        <v>357805.59378000005</v>
      </c>
      <c r="G17" s="542">
        <v>3.4867670665112926E-2</v>
      </c>
      <c r="H17" s="543">
        <v>-9.2382913021101395E-2</v>
      </c>
      <c r="I17" s="542">
        <v>3.0186433985791031E-2</v>
      </c>
      <c r="J17" s="542">
        <v>4.714763775184095E-2</v>
      </c>
    </row>
    <row r="18" spans="2:10" x14ac:dyDescent="0.25">
      <c r="B18" s="261" t="s">
        <v>838</v>
      </c>
      <c r="C18" s="541">
        <v>12834</v>
      </c>
      <c r="D18" s="541">
        <v>142602.99747000003</v>
      </c>
      <c r="E18" s="541">
        <v>10264</v>
      </c>
      <c r="F18" s="541">
        <v>120203.44471999998</v>
      </c>
      <c r="G18" s="542">
        <v>1.268364657310459E-2</v>
      </c>
      <c r="H18" s="543">
        <v>-0.20024933769674302</v>
      </c>
      <c r="I18" s="542">
        <v>1.0141019067287094E-2</v>
      </c>
      <c r="J18" s="542">
        <v>-0.15707631078871487</v>
      </c>
    </row>
    <row r="19" spans="2:10" x14ac:dyDescent="0.25">
      <c r="B19" s="261" t="s">
        <v>606</v>
      </c>
      <c r="C19" s="541">
        <v>138778</v>
      </c>
      <c r="D19" s="541">
        <v>2003472.7000000002</v>
      </c>
      <c r="E19" s="541">
        <v>130528</v>
      </c>
      <c r="F19" s="541">
        <v>1947762.8569999998</v>
      </c>
      <c r="G19" s="542">
        <v>0.16129881331782892</v>
      </c>
      <c r="H19" s="543">
        <v>-5.9447462854342908E-2</v>
      </c>
      <c r="I19" s="542">
        <v>0.16432391199271604</v>
      </c>
      <c r="J19" s="542">
        <v>-2.7806639441605736E-2</v>
      </c>
    </row>
    <row r="20" spans="2:10" x14ac:dyDescent="0.25">
      <c r="B20" s="544" t="s">
        <v>839</v>
      </c>
      <c r="C20" s="545">
        <v>875890</v>
      </c>
      <c r="D20" s="545">
        <v>12400879.344410002</v>
      </c>
      <c r="E20" s="545">
        <v>809231</v>
      </c>
      <c r="F20" s="545">
        <v>11853191.865870003</v>
      </c>
      <c r="G20" s="255">
        <v>1</v>
      </c>
      <c r="H20" s="546">
        <v>-7.6104305335144826E-2</v>
      </c>
      <c r="I20" s="255">
        <v>1</v>
      </c>
      <c r="J20" s="255">
        <v>-4.4165213073126382E-2</v>
      </c>
    </row>
    <row r="21" spans="2:10" x14ac:dyDescent="0.25">
      <c r="B21" s="931" t="s">
        <v>840</v>
      </c>
      <c r="C21" s="931"/>
      <c r="D21" s="931"/>
      <c r="E21" s="931"/>
      <c r="F21" s="931"/>
      <c r="G21" s="931"/>
      <c r="H21" s="931"/>
      <c r="I21" s="931"/>
      <c r="J21" s="931"/>
    </row>
    <row r="22" spans="2:10" x14ac:dyDescent="0.25">
      <c r="B22" s="1029" t="s">
        <v>841</v>
      </c>
      <c r="C22" s="1029"/>
      <c r="D22" s="1029"/>
      <c r="E22" s="1029"/>
      <c r="F22" s="1029"/>
      <c r="G22" s="1029"/>
      <c r="H22" s="1029"/>
      <c r="I22" s="1029"/>
      <c r="J22" s="1029"/>
    </row>
    <row r="23" spans="2:10" x14ac:dyDescent="0.25">
      <c r="B23" s="120"/>
      <c r="C23" s="120"/>
      <c r="D23" s="120"/>
      <c r="E23" s="120"/>
      <c r="F23" s="120"/>
      <c r="G23" s="120"/>
      <c r="H23" s="120"/>
      <c r="I23" s="120"/>
      <c r="J23" s="120"/>
    </row>
  </sheetData>
  <mergeCells count="13">
    <mergeCell ref="B22:J22"/>
    <mergeCell ref="C6:C7"/>
    <mergeCell ref="D6:D7"/>
    <mergeCell ref="E6:E7"/>
    <mergeCell ref="F6:F7"/>
    <mergeCell ref="B21:J21"/>
    <mergeCell ref="B5:B7"/>
    <mergeCell ref="C5:D5"/>
    <mergeCell ref="E5:F5"/>
    <mergeCell ref="G5:G7"/>
    <mergeCell ref="H5:H7"/>
    <mergeCell ref="I5:I7"/>
    <mergeCell ref="J5:J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9"/>
  <sheetViews>
    <sheetView zoomScaleNormal="100" workbookViewId="0">
      <selection activeCell="H28" sqref="H28"/>
    </sheetView>
  </sheetViews>
  <sheetFormatPr baseColWidth="10" defaultRowHeight="11.25" x14ac:dyDescent="0.2"/>
  <cols>
    <col min="1" max="1" width="3.7109375" style="3" customWidth="1"/>
    <col min="2" max="2" width="11.42578125" style="485"/>
    <col min="3" max="3" width="25.42578125" style="485" bestFit="1" customWidth="1"/>
    <col min="4" max="9" width="11.28515625" style="485" customWidth="1"/>
    <col min="10" max="10" width="10.85546875" style="485" customWidth="1"/>
    <col min="11" max="11" width="9.85546875" style="485" customWidth="1"/>
    <col min="12" max="16384" width="11.42578125" style="3"/>
  </cols>
  <sheetData>
    <row r="2" spans="2:11" ht="15" x14ac:dyDescent="0.25">
      <c r="B2" s="533" t="s">
        <v>842</v>
      </c>
      <c r="C2" s="548"/>
      <c r="D2" s="548"/>
      <c r="E2" s="548"/>
      <c r="F2" s="548"/>
      <c r="G2" s="548"/>
    </row>
    <row r="3" spans="2:11" ht="15" customHeight="1" x14ac:dyDescent="0.2">
      <c r="B3" s="534"/>
    </row>
    <row r="4" spans="2:11" x14ac:dyDescent="0.2">
      <c r="B4" s="934" t="s">
        <v>603</v>
      </c>
      <c r="C4" s="934" t="s">
        <v>448</v>
      </c>
      <c r="D4" s="1027">
        <v>2019</v>
      </c>
      <c r="E4" s="1027"/>
      <c r="F4" s="1027">
        <v>2020</v>
      </c>
      <c r="G4" s="1027"/>
      <c r="H4" s="992" t="s">
        <v>834</v>
      </c>
      <c r="I4" s="1028" t="s">
        <v>835</v>
      </c>
      <c r="J4" s="1028" t="s">
        <v>843</v>
      </c>
      <c r="K4" s="1028" t="s">
        <v>837</v>
      </c>
    </row>
    <row r="5" spans="2:11" x14ac:dyDescent="0.2">
      <c r="B5" s="934"/>
      <c r="C5" s="934"/>
      <c r="D5" s="1030" t="s">
        <v>470</v>
      </c>
      <c r="E5" s="1030" t="s">
        <v>471</v>
      </c>
      <c r="F5" s="1030" t="s">
        <v>470</v>
      </c>
      <c r="G5" s="1030" t="s">
        <v>471</v>
      </c>
      <c r="H5" s="993"/>
      <c r="I5" s="1028"/>
      <c r="J5" s="1028"/>
      <c r="K5" s="1028"/>
    </row>
    <row r="6" spans="2:11" x14ac:dyDescent="0.2">
      <c r="B6" s="934"/>
      <c r="C6" s="934"/>
      <c r="D6" s="1030"/>
      <c r="E6" s="1030"/>
      <c r="F6" s="1030"/>
      <c r="G6" s="1030"/>
      <c r="H6" s="994"/>
      <c r="I6" s="1028"/>
      <c r="J6" s="1028"/>
      <c r="K6" s="1028"/>
    </row>
    <row r="7" spans="2:11" x14ac:dyDescent="0.2">
      <c r="B7" s="891" t="s">
        <v>844</v>
      </c>
      <c r="C7" s="261" t="s">
        <v>169</v>
      </c>
      <c r="D7" s="262">
        <v>185</v>
      </c>
      <c r="E7" s="262">
        <v>95.57</v>
      </c>
      <c r="F7" s="489">
        <v>28</v>
      </c>
      <c r="G7" s="489">
        <v>0</v>
      </c>
      <c r="H7" s="549">
        <v>6.8489799911941685E-5</v>
      </c>
      <c r="I7" s="543">
        <v>-0.84864864864864864</v>
      </c>
      <c r="J7" s="549">
        <v>0</v>
      </c>
      <c r="K7" s="543">
        <v>-1</v>
      </c>
    </row>
    <row r="8" spans="2:11" ht="14.25" customHeight="1" x14ac:dyDescent="0.2">
      <c r="B8" s="891"/>
      <c r="C8" s="261" t="s">
        <v>167</v>
      </c>
      <c r="D8" s="262">
        <v>32896</v>
      </c>
      <c r="E8" s="262">
        <v>359094.08634999994</v>
      </c>
      <c r="F8" s="489">
        <v>32070</v>
      </c>
      <c r="G8" s="489">
        <v>365823.77204999997</v>
      </c>
      <c r="H8" s="542">
        <v>7.8445281541998924E-2</v>
      </c>
      <c r="I8" s="543">
        <v>-2.5109435797665371E-2</v>
      </c>
      <c r="J8" s="542">
        <v>5.0524631191477549E-2</v>
      </c>
      <c r="K8" s="543">
        <v>1.8740731066901436E-2</v>
      </c>
    </row>
    <row r="9" spans="2:11" x14ac:dyDescent="0.2">
      <c r="B9" s="891"/>
      <c r="C9" s="261" t="s">
        <v>168</v>
      </c>
      <c r="D9" s="262">
        <v>90883</v>
      </c>
      <c r="E9" s="262">
        <v>1096667.3938</v>
      </c>
      <c r="F9" s="489">
        <v>75707</v>
      </c>
      <c r="G9" s="489">
        <v>1188482.9697499999</v>
      </c>
      <c r="H9" s="542">
        <v>0.18518418864047748</v>
      </c>
      <c r="I9" s="543">
        <v>-0.16698392438629886</v>
      </c>
      <c r="J9" s="542">
        <v>0.16414368969921272</v>
      </c>
      <c r="K9" s="543">
        <v>8.3722354169622051E-2</v>
      </c>
    </row>
    <row r="10" spans="2:11" x14ac:dyDescent="0.2">
      <c r="B10" s="1031" t="s">
        <v>808</v>
      </c>
      <c r="C10" s="1031"/>
      <c r="D10" s="494">
        <v>123964</v>
      </c>
      <c r="E10" s="494">
        <v>1455857.05015</v>
      </c>
      <c r="F10" s="494">
        <v>107805</v>
      </c>
      <c r="G10" s="494">
        <v>1554306.7418</v>
      </c>
      <c r="H10" s="453">
        <v>0.26369795998238832</v>
      </c>
      <c r="I10" s="550">
        <v>-0.13035236036268594</v>
      </c>
      <c r="J10" s="453">
        <v>0.21466832089069027</v>
      </c>
      <c r="K10" s="550">
        <v>6.7623185696601501E-2</v>
      </c>
    </row>
    <row r="11" spans="2:11" x14ac:dyDescent="0.2">
      <c r="B11" s="551" t="s">
        <v>151</v>
      </c>
      <c r="C11" s="261" t="s">
        <v>177</v>
      </c>
      <c r="D11" s="262">
        <v>27861</v>
      </c>
      <c r="E11" s="262">
        <v>233720.14401000002</v>
      </c>
      <c r="F11" s="489">
        <v>21264</v>
      </c>
      <c r="G11" s="489">
        <v>199576.01382000002</v>
      </c>
      <c r="H11" s="542">
        <v>5.2013110904554571E-2</v>
      </c>
      <c r="I11" s="543">
        <v>-0.23678259933240012</v>
      </c>
      <c r="J11" s="542">
        <v>2.7563830629198524E-2</v>
      </c>
      <c r="K11" s="543">
        <v>-0.14608980468769134</v>
      </c>
    </row>
    <row r="12" spans="2:11" x14ac:dyDescent="0.2">
      <c r="B12" s="1031" t="s">
        <v>809</v>
      </c>
      <c r="C12" s="1031"/>
      <c r="D12" s="494">
        <v>27861</v>
      </c>
      <c r="E12" s="494">
        <v>233720.14401000002</v>
      </c>
      <c r="F12" s="494">
        <v>21264</v>
      </c>
      <c r="G12" s="494">
        <v>199576.01382000002</v>
      </c>
      <c r="H12" s="453">
        <v>5.2013110904554571E-2</v>
      </c>
      <c r="I12" s="550">
        <v>-0.23678259933240012</v>
      </c>
      <c r="J12" s="453">
        <v>2.7563830629198524E-2</v>
      </c>
      <c r="K12" s="550">
        <v>-0.14608980468769134</v>
      </c>
    </row>
    <row r="13" spans="2:11" ht="14.25" customHeight="1" x14ac:dyDescent="0.2">
      <c r="B13" s="1023" t="s">
        <v>152</v>
      </c>
      <c r="C13" s="261" t="s">
        <v>185</v>
      </c>
      <c r="D13" s="262">
        <v>9637</v>
      </c>
      <c r="E13" s="262">
        <v>146874.69831000001</v>
      </c>
      <c r="F13" s="489">
        <v>6948</v>
      </c>
      <c r="G13" s="489">
        <v>122677.16286999999</v>
      </c>
      <c r="H13" s="542">
        <v>1.6995254635291817E-2</v>
      </c>
      <c r="I13" s="543">
        <v>-0.27902874338487083</v>
      </c>
      <c r="J13" s="542">
        <v>1.6943181070191399E-2</v>
      </c>
      <c r="K13" s="543">
        <v>-0.16474951586915038</v>
      </c>
    </row>
    <row r="14" spans="2:11" x14ac:dyDescent="0.2">
      <c r="B14" s="1032"/>
      <c r="C14" s="261" t="s">
        <v>187</v>
      </c>
      <c r="D14" s="262">
        <v>118</v>
      </c>
      <c r="E14" s="262">
        <v>1830.0967000000003</v>
      </c>
      <c r="F14" s="489">
        <v>26</v>
      </c>
      <c r="G14" s="489">
        <v>0</v>
      </c>
      <c r="H14" s="542">
        <v>6.3597671346803E-5</v>
      </c>
      <c r="I14" s="543">
        <v>-0.77966101694915257</v>
      </c>
      <c r="J14" s="542">
        <v>0</v>
      </c>
      <c r="K14" s="543">
        <v>-1</v>
      </c>
    </row>
    <row r="15" spans="2:11" x14ac:dyDescent="0.2">
      <c r="B15" s="1032"/>
      <c r="C15" s="261" t="s">
        <v>449</v>
      </c>
      <c r="D15" s="262">
        <v>13863</v>
      </c>
      <c r="E15" s="262">
        <v>126206.76359999999</v>
      </c>
      <c r="F15" s="489">
        <v>10857</v>
      </c>
      <c r="G15" s="489">
        <v>103529.59640000002</v>
      </c>
      <c r="H15" s="542">
        <v>2.655691991585539E-2</v>
      </c>
      <c r="I15" s="543">
        <v>-0.21683618264444926</v>
      </c>
      <c r="J15" s="542">
        <v>1.4298673501178567E-2</v>
      </c>
      <c r="K15" s="543">
        <v>-0.17968266163510091</v>
      </c>
    </row>
    <row r="16" spans="2:11" ht="15" customHeight="1" x14ac:dyDescent="0.2">
      <c r="B16" s="1033"/>
      <c r="C16" s="261" t="s">
        <v>450</v>
      </c>
      <c r="D16" s="262">
        <v>311</v>
      </c>
      <c r="E16" s="262">
        <v>5510.24496</v>
      </c>
      <c r="F16" s="489">
        <v>432</v>
      </c>
      <c r="G16" s="489">
        <v>8289.9719700000005</v>
      </c>
      <c r="H16" s="542">
        <v>1.0566997700699574E-3</v>
      </c>
      <c r="I16" s="543">
        <v>0.38906752411575563</v>
      </c>
      <c r="J16" s="542">
        <v>1.1449441189259003E-3</v>
      </c>
      <c r="K16" s="543">
        <v>0.50446523342947724</v>
      </c>
    </row>
    <row r="17" spans="2:11" ht="14.25" customHeight="1" x14ac:dyDescent="0.2">
      <c r="B17" s="1031" t="s">
        <v>451</v>
      </c>
      <c r="C17" s="1031"/>
      <c r="D17" s="494">
        <v>23929</v>
      </c>
      <c r="E17" s="494">
        <v>280421.80356999999</v>
      </c>
      <c r="F17" s="494">
        <v>18263</v>
      </c>
      <c r="G17" s="494">
        <v>234496.73124000002</v>
      </c>
      <c r="H17" s="453">
        <v>4.4672471992563967E-2</v>
      </c>
      <c r="I17" s="550">
        <v>-0.23678381879727528</v>
      </c>
      <c r="J17" s="453">
        <v>3.238679869029587E-2</v>
      </c>
      <c r="K17" s="550">
        <v>-0.16377140345485286</v>
      </c>
    </row>
    <row r="18" spans="2:11" ht="15" customHeight="1" x14ac:dyDescent="0.2">
      <c r="B18" s="551" t="s">
        <v>153</v>
      </c>
      <c r="C18" s="287" t="s">
        <v>195</v>
      </c>
      <c r="D18" s="262">
        <v>0</v>
      </c>
      <c r="E18" s="262">
        <v>0</v>
      </c>
      <c r="F18" s="489">
        <v>2</v>
      </c>
      <c r="G18" s="489">
        <v>36.049999999999997</v>
      </c>
      <c r="H18" s="542">
        <v>4.8921285651386918E-6</v>
      </c>
      <c r="I18" s="542" t="s">
        <v>170</v>
      </c>
      <c r="J18" s="542">
        <v>4.9789354700651301E-6</v>
      </c>
      <c r="K18" s="542" t="s">
        <v>170</v>
      </c>
    </row>
    <row r="19" spans="2:11" ht="15" customHeight="1" x14ac:dyDescent="0.2">
      <c r="B19" s="1034" t="s">
        <v>811</v>
      </c>
      <c r="C19" s="1035"/>
      <c r="D19" s="494">
        <v>0</v>
      </c>
      <c r="E19" s="494">
        <v>0</v>
      </c>
      <c r="F19" s="494">
        <v>2</v>
      </c>
      <c r="G19" s="494">
        <v>36.049999999999997</v>
      </c>
      <c r="H19" s="453">
        <v>4.8921285651386918E-6</v>
      </c>
      <c r="I19" s="453" t="s">
        <v>170</v>
      </c>
      <c r="J19" s="453">
        <v>4.9789354700651301E-6</v>
      </c>
      <c r="K19" s="453" t="s">
        <v>170</v>
      </c>
    </row>
    <row r="20" spans="2:11" ht="14.25" customHeight="1" x14ac:dyDescent="0.2">
      <c r="B20" s="551" t="s">
        <v>155</v>
      </c>
      <c r="C20" s="261" t="s">
        <v>845</v>
      </c>
      <c r="D20" s="262">
        <v>156571</v>
      </c>
      <c r="E20" s="262">
        <v>3427171.7564099999</v>
      </c>
      <c r="F20" s="489">
        <v>161334</v>
      </c>
      <c r="G20" s="489">
        <v>3634290.8513900004</v>
      </c>
      <c r="H20" s="542">
        <v>0.39463333496404285</v>
      </c>
      <c r="I20" s="543">
        <v>3.0420703706305764E-2</v>
      </c>
      <c r="J20" s="542">
        <v>0.50193896334310328</v>
      </c>
      <c r="K20" s="543">
        <v>6.043440764024037E-2</v>
      </c>
    </row>
    <row r="21" spans="2:11" ht="14.25" customHeight="1" x14ac:dyDescent="0.2">
      <c r="B21" s="1031" t="s">
        <v>526</v>
      </c>
      <c r="C21" s="1031"/>
      <c r="D21" s="494">
        <v>156571</v>
      </c>
      <c r="E21" s="494">
        <v>3427171.7564099999</v>
      </c>
      <c r="F21" s="494">
        <v>161334</v>
      </c>
      <c r="G21" s="494">
        <v>3634290.8513900004</v>
      </c>
      <c r="H21" s="453">
        <v>0.39463333496404285</v>
      </c>
      <c r="I21" s="550">
        <v>3.0420703706305764E-2</v>
      </c>
      <c r="J21" s="453">
        <v>0.50193896334310328</v>
      </c>
      <c r="K21" s="550">
        <v>6.043440764024037E-2</v>
      </c>
    </row>
    <row r="22" spans="2:11" ht="15" customHeight="1" x14ac:dyDescent="0.2">
      <c r="B22" s="552" t="s">
        <v>846</v>
      </c>
      <c r="C22" s="261" t="s">
        <v>456</v>
      </c>
      <c r="D22" s="262">
        <v>69</v>
      </c>
      <c r="E22" s="262">
        <v>1289.97</v>
      </c>
      <c r="F22" s="489">
        <v>96</v>
      </c>
      <c r="G22" s="489">
        <v>2061.3652999999999</v>
      </c>
      <c r="H22" s="542">
        <v>2.3482217112665721E-4</v>
      </c>
      <c r="I22" s="542">
        <v>0.39130434782608697</v>
      </c>
      <c r="J22" s="542">
        <v>2.8469916252237026E-4</v>
      </c>
      <c r="K22" s="542">
        <v>0.59799475956805193</v>
      </c>
    </row>
    <row r="23" spans="2:11" ht="14.25" customHeight="1" x14ac:dyDescent="0.2">
      <c r="B23" s="1034" t="s">
        <v>355</v>
      </c>
      <c r="C23" s="1036"/>
      <c r="D23" s="494">
        <v>69</v>
      </c>
      <c r="E23" s="494">
        <v>1289.97</v>
      </c>
      <c r="F23" s="494">
        <v>96</v>
      </c>
      <c r="G23" s="494">
        <v>2061.3652999999999</v>
      </c>
      <c r="H23" s="453">
        <v>2.3482217112665721E-4</v>
      </c>
      <c r="I23" s="453">
        <v>0.39130434782608697</v>
      </c>
      <c r="J23" s="453">
        <v>2.8469916252237026E-4</v>
      </c>
      <c r="K23" s="453">
        <v>0.59799475956805193</v>
      </c>
    </row>
    <row r="24" spans="2:11" x14ac:dyDescent="0.2">
      <c r="B24" s="1023" t="s">
        <v>158</v>
      </c>
      <c r="C24" s="261" t="s">
        <v>219</v>
      </c>
      <c r="D24" s="262">
        <v>18650</v>
      </c>
      <c r="E24" s="262">
        <v>433966.45223</v>
      </c>
      <c r="F24" s="489">
        <v>15157</v>
      </c>
      <c r="G24" s="489">
        <v>364385.34420999995</v>
      </c>
      <c r="H24" s="542">
        <v>3.7074996330903574E-2</v>
      </c>
      <c r="I24" s="543">
        <v>-0.18729222520107239</v>
      </c>
      <c r="J24" s="542">
        <v>5.0325967130625815E-2</v>
      </c>
      <c r="K24" s="543">
        <v>-0.16033752761866121</v>
      </c>
    </row>
    <row r="25" spans="2:11" x14ac:dyDescent="0.2">
      <c r="B25" s="960"/>
      <c r="C25" s="261" t="s">
        <v>220</v>
      </c>
      <c r="D25" s="262">
        <v>1</v>
      </c>
      <c r="E25" s="262">
        <v>0</v>
      </c>
      <c r="F25" s="489">
        <v>0</v>
      </c>
      <c r="G25" s="489">
        <v>0</v>
      </c>
      <c r="H25" s="542">
        <v>0</v>
      </c>
      <c r="I25" s="542">
        <v>-1</v>
      </c>
      <c r="J25" s="542">
        <v>0</v>
      </c>
      <c r="K25" s="542" t="s">
        <v>170</v>
      </c>
    </row>
    <row r="26" spans="2:11" x14ac:dyDescent="0.2">
      <c r="B26" s="1031" t="s">
        <v>813</v>
      </c>
      <c r="C26" s="1031"/>
      <c r="D26" s="494">
        <v>18651</v>
      </c>
      <c r="E26" s="494">
        <v>433966.45223</v>
      </c>
      <c r="F26" s="494">
        <v>15157</v>
      </c>
      <c r="G26" s="494">
        <v>364385.34420999995</v>
      </c>
      <c r="H26" s="453">
        <v>3.7074996330903574E-2</v>
      </c>
      <c r="I26" s="550">
        <v>-0.18733579968902472</v>
      </c>
      <c r="J26" s="453">
        <v>5.0325967130625815E-2</v>
      </c>
      <c r="K26" s="550">
        <v>-0.16033752761866121</v>
      </c>
    </row>
    <row r="27" spans="2:11" x14ac:dyDescent="0.2">
      <c r="B27" s="553" t="s">
        <v>159</v>
      </c>
      <c r="C27" s="287" t="s">
        <v>346</v>
      </c>
      <c r="D27" s="262">
        <v>0</v>
      </c>
      <c r="E27" s="262">
        <v>0</v>
      </c>
      <c r="F27" s="489">
        <v>1</v>
      </c>
      <c r="G27" s="489">
        <v>22.05161</v>
      </c>
      <c r="H27" s="542">
        <v>2.4460642825693459E-6</v>
      </c>
      <c r="I27" s="542" t="s">
        <v>170</v>
      </c>
      <c r="J27" s="542">
        <v>3.0455906574491799E-6</v>
      </c>
      <c r="K27" s="542" t="s">
        <v>170</v>
      </c>
    </row>
    <row r="28" spans="2:11" ht="15" customHeight="1" x14ac:dyDescent="0.2">
      <c r="B28" s="1034" t="s">
        <v>223</v>
      </c>
      <c r="C28" s="1036"/>
      <c r="D28" s="494">
        <v>0</v>
      </c>
      <c r="E28" s="494">
        <v>0</v>
      </c>
      <c r="F28" s="494">
        <v>1</v>
      </c>
      <c r="G28" s="494">
        <v>22.05161</v>
      </c>
      <c r="H28" s="453">
        <v>2.4460642825693459E-6</v>
      </c>
      <c r="I28" s="453" t="s">
        <v>170</v>
      </c>
      <c r="J28" s="453">
        <v>3.0455906574491799E-6</v>
      </c>
      <c r="K28" s="453" t="s">
        <v>170</v>
      </c>
    </row>
    <row r="29" spans="2:11" ht="15" customHeight="1" x14ac:dyDescent="0.2">
      <c r="B29" s="1023" t="s">
        <v>160</v>
      </c>
      <c r="C29" s="261" t="s">
        <v>227</v>
      </c>
      <c r="D29" s="262">
        <v>13507</v>
      </c>
      <c r="E29" s="262">
        <v>106714.42849000001</v>
      </c>
      <c r="F29" s="489">
        <v>11791</v>
      </c>
      <c r="G29" s="489">
        <v>132035.42017999999</v>
      </c>
      <c r="H29" s="542">
        <v>2.8841543955775158E-2</v>
      </c>
      <c r="I29" s="543">
        <v>-0.12704523580365737</v>
      </c>
      <c r="J29" s="542">
        <v>1.8235668150878095E-2</v>
      </c>
      <c r="K29" s="543">
        <v>0.2372780517900891</v>
      </c>
    </row>
    <row r="30" spans="2:11" ht="15" customHeight="1" x14ac:dyDescent="0.2">
      <c r="B30" s="1032"/>
      <c r="C30" s="261" t="s">
        <v>348</v>
      </c>
      <c r="D30" s="262">
        <v>55</v>
      </c>
      <c r="E30" s="262">
        <v>339.70100000000002</v>
      </c>
      <c r="F30" s="489">
        <v>14</v>
      </c>
      <c r="G30" s="489">
        <v>239.86799999999999</v>
      </c>
      <c r="H30" s="542">
        <v>3.4244899955970843E-5</v>
      </c>
      <c r="I30" s="543">
        <v>-0.74545454545454548</v>
      </c>
      <c r="J30" s="542">
        <v>3.3128635043927395E-5</v>
      </c>
      <c r="K30" s="543">
        <v>-0.29388491644122339</v>
      </c>
    </row>
    <row r="31" spans="2:11" x14ac:dyDescent="0.2">
      <c r="B31" s="1032"/>
      <c r="C31" s="261" t="s">
        <v>462</v>
      </c>
      <c r="D31" s="262">
        <v>4</v>
      </c>
      <c r="E31" s="262">
        <v>6.7</v>
      </c>
      <c r="F31" s="489">
        <v>1</v>
      </c>
      <c r="G31" s="489">
        <v>1.5</v>
      </c>
      <c r="H31" s="542">
        <v>2.4460642825693459E-6</v>
      </c>
      <c r="I31" s="543">
        <v>-0.75</v>
      </c>
      <c r="J31" s="542">
        <v>2.0716791137580294E-7</v>
      </c>
      <c r="K31" s="543">
        <v>-0.77611940298507465</v>
      </c>
    </row>
    <row r="32" spans="2:11" ht="12.75" x14ac:dyDescent="0.2">
      <c r="B32" s="1033"/>
      <c r="C32" s="261" t="s">
        <v>814</v>
      </c>
      <c r="D32" s="262">
        <v>8</v>
      </c>
      <c r="E32" s="262">
        <v>39.055</v>
      </c>
      <c r="F32" s="489">
        <v>2</v>
      </c>
      <c r="G32" s="489">
        <v>15</v>
      </c>
      <c r="H32" s="542">
        <v>4.8921285651386918E-6</v>
      </c>
      <c r="I32" s="543">
        <v>-0.75</v>
      </c>
      <c r="J32" s="542">
        <v>2.0716791137580292E-6</v>
      </c>
      <c r="K32" s="543">
        <v>-0.61592625784150556</v>
      </c>
    </row>
    <row r="33" spans="2:11" ht="15" customHeight="1" x14ac:dyDescent="0.2">
      <c r="B33" s="1031" t="s">
        <v>815</v>
      </c>
      <c r="C33" s="1031"/>
      <c r="D33" s="494">
        <v>13574</v>
      </c>
      <c r="E33" s="494">
        <v>107099.88449</v>
      </c>
      <c r="F33" s="494">
        <v>11808</v>
      </c>
      <c r="G33" s="494">
        <v>132291.78817999997</v>
      </c>
      <c r="H33" s="453">
        <v>2.8883127048578837E-2</v>
      </c>
      <c r="I33" s="550">
        <v>-0.13010166494769412</v>
      </c>
      <c r="J33" s="453">
        <v>1.8271075632947154E-2</v>
      </c>
      <c r="K33" s="550">
        <v>0.2352187755380088</v>
      </c>
    </row>
    <row r="34" spans="2:11" x14ac:dyDescent="0.2">
      <c r="B34" s="891" t="s">
        <v>161</v>
      </c>
      <c r="C34" s="261" t="s">
        <v>232</v>
      </c>
      <c r="D34" s="262">
        <v>113</v>
      </c>
      <c r="E34" s="262">
        <v>1198.2560000000001</v>
      </c>
      <c r="F34" s="489">
        <v>28</v>
      </c>
      <c r="G34" s="489">
        <v>262.22000000000003</v>
      </c>
      <c r="H34" s="542">
        <v>6.8489799911941685E-5</v>
      </c>
      <c r="I34" s="543">
        <v>-0.75221238938053092</v>
      </c>
      <c r="J34" s="542">
        <v>3.6215713147308701E-5</v>
      </c>
      <c r="K34" s="543">
        <v>-0.78116529355997377</v>
      </c>
    </row>
    <row r="35" spans="2:11" ht="15" customHeight="1" x14ac:dyDescent="0.2">
      <c r="B35" s="891"/>
      <c r="C35" s="261" t="s">
        <v>464</v>
      </c>
      <c r="D35" s="262">
        <v>228</v>
      </c>
      <c r="E35" s="262">
        <v>3102.0566899999999</v>
      </c>
      <c r="F35" s="489">
        <v>103</v>
      </c>
      <c r="G35" s="489">
        <v>1149.6869999999999</v>
      </c>
      <c r="H35" s="542">
        <v>2.5194462110464264E-4</v>
      </c>
      <c r="I35" s="543">
        <v>-0.54824561403508776</v>
      </c>
      <c r="J35" s="542">
        <v>1.5878550301727515E-4</v>
      </c>
      <c r="K35" s="543">
        <v>-0.6293791136357344</v>
      </c>
    </row>
    <row r="36" spans="2:11" ht="14.25" customHeight="1" x14ac:dyDescent="0.2">
      <c r="B36" s="891"/>
      <c r="C36" s="261" t="s">
        <v>230</v>
      </c>
      <c r="D36" s="262">
        <v>6200</v>
      </c>
      <c r="E36" s="262">
        <v>97643.046239999996</v>
      </c>
      <c r="F36" s="489">
        <v>5253</v>
      </c>
      <c r="G36" s="489">
        <v>88387.852249999982</v>
      </c>
      <c r="H36" s="542">
        <v>1.2849175676336774E-2</v>
      </c>
      <c r="I36" s="543">
        <v>-0.15274193548387097</v>
      </c>
      <c r="J36" s="542">
        <v>1.2207417827750373E-2</v>
      </c>
      <c r="K36" s="543">
        <v>-9.4786002141426171E-2</v>
      </c>
    </row>
    <row r="37" spans="2:11" ht="14.25" customHeight="1" x14ac:dyDescent="0.2">
      <c r="B37" s="1031" t="s">
        <v>235</v>
      </c>
      <c r="C37" s="1031"/>
      <c r="D37" s="494">
        <v>6541</v>
      </c>
      <c r="E37" s="494">
        <v>101943.35893</v>
      </c>
      <c r="F37" s="494">
        <v>5384</v>
      </c>
      <c r="G37" s="494">
        <v>89799.759249999988</v>
      </c>
      <c r="H37" s="453">
        <v>1.3169610097353358E-2</v>
      </c>
      <c r="I37" s="550">
        <v>-0.17688426846048005</v>
      </c>
      <c r="J37" s="453">
        <v>1.2402419043914958E-2</v>
      </c>
      <c r="K37" s="550">
        <v>-0.11912104728998077</v>
      </c>
    </row>
    <row r="38" spans="2:11" ht="15" customHeight="1" x14ac:dyDescent="0.2">
      <c r="B38" s="1023" t="s">
        <v>606</v>
      </c>
      <c r="C38" s="261" t="s">
        <v>466</v>
      </c>
      <c r="D38" s="262">
        <v>266</v>
      </c>
      <c r="E38" s="262">
        <v>3757.0740000000001</v>
      </c>
      <c r="F38" s="489">
        <v>81</v>
      </c>
      <c r="G38" s="489">
        <v>1333.44</v>
      </c>
      <c r="H38" s="542">
        <v>1.9813120688811701E-4</v>
      </c>
      <c r="I38" s="543">
        <v>-0.69548872180451127</v>
      </c>
      <c r="J38" s="542">
        <v>1.8416398649663378E-4</v>
      </c>
      <c r="K38" s="543">
        <v>-0.64508551069262943</v>
      </c>
    </row>
    <row r="39" spans="2:11" x14ac:dyDescent="0.2">
      <c r="B39" s="1032"/>
      <c r="C39" s="261" t="s">
        <v>237</v>
      </c>
      <c r="D39" s="262">
        <v>42219</v>
      </c>
      <c r="E39" s="262">
        <v>707394.00600000005</v>
      </c>
      <c r="F39" s="489">
        <v>41175</v>
      </c>
      <c r="G39" s="489">
        <v>667845.99899999995</v>
      </c>
      <c r="H39" s="542">
        <v>0.10071669683479281</v>
      </c>
      <c r="I39" s="543">
        <v>-2.4728202941803452E-2</v>
      </c>
      <c r="J39" s="542">
        <v>9.2237507155677717E-2</v>
      </c>
      <c r="K39" s="543">
        <v>-5.590661875073917E-2</v>
      </c>
    </row>
    <row r="40" spans="2:11" x14ac:dyDescent="0.2">
      <c r="B40" s="1032"/>
      <c r="C40" s="261" t="s">
        <v>240</v>
      </c>
      <c r="D40" s="262">
        <v>28433</v>
      </c>
      <c r="E40" s="262">
        <v>392420.53100000002</v>
      </c>
      <c r="F40" s="489">
        <v>26328</v>
      </c>
      <c r="G40" s="489">
        <v>356837.098</v>
      </c>
      <c r="H40" s="542">
        <v>6.4399980431485745E-2</v>
      </c>
      <c r="I40" s="543">
        <v>-7.4033693243766047E-2</v>
      </c>
      <c r="J40" s="542">
        <v>4.9283464196041807E-2</v>
      </c>
      <c r="K40" s="543">
        <v>-9.0676787244854978E-2</v>
      </c>
    </row>
    <row r="41" spans="2:11" ht="11.25" customHeight="1" x14ac:dyDescent="0.2">
      <c r="B41" s="1032"/>
      <c r="C41" s="261" t="s">
        <v>467</v>
      </c>
      <c r="D41" s="262">
        <v>333</v>
      </c>
      <c r="E41" s="262">
        <v>8537.0329999999994</v>
      </c>
      <c r="F41" s="489">
        <v>122</v>
      </c>
      <c r="G41" s="489">
        <v>3220.3270000000002</v>
      </c>
      <c r="H41" s="542">
        <v>2.9841984247346021E-4</v>
      </c>
      <c r="I41" s="543">
        <v>-0.63363363363363367</v>
      </c>
      <c r="J41" s="542">
        <v>4.4476561235807024E-4</v>
      </c>
      <c r="K41" s="543">
        <v>-0.62278147454742172</v>
      </c>
    </row>
    <row r="42" spans="2:11" x14ac:dyDescent="0.2">
      <c r="B42" s="1031" t="s">
        <v>822</v>
      </c>
      <c r="C42" s="1031"/>
      <c r="D42" s="494">
        <v>71251</v>
      </c>
      <c r="E42" s="494">
        <v>1112108.6440000001</v>
      </c>
      <c r="F42" s="494">
        <v>67706</v>
      </c>
      <c r="G42" s="494">
        <v>1029236.8639999999</v>
      </c>
      <c r="H42" s="453">
        <v>0.16561322831564013</v>
      </c>
      <c r="I42" s="550">
        <v>-4.9753687667541506E-2</v>
      </c>
      <c r="J42" s="453">
        <v>0.14214990095057423</v>
      </c>
      <c r="K42" s="550">
        <v>-7.4517701527729643E-2</v>
      </c>
    </row>
    <row r="43" spans="2:11" x14ac:dyDescent="0.2">
      <c r="B43" s="884" t="s">
        <v>847</v>
      </c>
      <c r="C43" s="884"/>
      <c r="D43" s="266">
        <v>442411</v>
      </c>
      <c r="E43" s="266">
        <v>7153579.0637899991</v>
      </c>
      <c r="F43" s="266">
        <v>408820</v>
      </c>
      <c r="G43" s="266">
        <v>7240503.5608000001</v>
      </c>
      <c r="H43" s="255">
        <v>1</v>
      </c>
      <c r="I43" s="546">
        <v>-7.5927135627278708E-2</v>
      </c>
      <c r="J43" s="255">
        <v>1</v>
      </c>
      <c r="K43" s="546">
        <v>1.2151189807909663E-2</v>
      </c>
    </row>
    <row r="44" spans="2:11" x14ac:dyDescent="0.2">
      <c r="B44" s="931" t="s">
        <v>840</v>
      </c>
      <c r="C44" s="931"/>
      <c r="D44" s="931"/>
      <c r="E44" s="931"/>
      <c r="F44" s="931"/>
      <c r="G44" s="931"/>
      <c r="H44" s="931"/>
      <c r="I44" s="931"/>
      <c r="J44" s="931"/>
      <c r="K44" s="931"/>
    </row>
    <row r="45" spans="2:11" x14ac:dyDescent="0.2">
      <c r="B45" s="1004" t="s">
        <v>824</v>
      </c>
      <c r="C45" s="1004"/>
      <c r="D45" s="1004"/>
      <c r="E45" s="1004"/>
      <c r="F45" s="1004"/>
      <c r="G45" s="1004"/>
      <c r="H45" s="1004"/>
      <c r="I45" s="1004"/>
      <c r="J45" s="1004"/>
      <c r="K45" s="1004"/>
    </row>
    <row r="46" spans="2:11" x14ac:dyDescent="0.2">
      <c r="B46" s="1029" t="s">
        <v>841</v>
      </c>
      <c r="C46" s="1029"/>
      <c r="D46" s="1029"/>
      <c r="E46" s="1029"/>
      <c r="F46" s="1029"/>
      <c r="G46" s="1029"/>
      <c r="H46" s="1029"/>
      <c r="I46" s="1029"/>
      <c r="J46" s="1029"/>
      <c r="K46" s="1029"/>
    </row>
    <row r="47" spans="2:11" x14ac:dyDescent="0.2">
      <c r="B47" s="526"/>
      <c r="C47" s="526"/>
      <c r="D47" s="527"/>
      <c r="E47" s="527"/>
      <c r="F47" s="527"/>
      <c r="G47" s="527"/>
      <c r="H47" s="526"/>
      <c r="I47" s="526"/>
    </row>
    <row r="49" spans="4:4" x14ac:dyDescent="0.2">
      <c r="D49" s="539"/>
    </row>
  </sheetData>
  <mergeCells count="33">
    <mergeCell ref="B43:C43"/>
    <mergeCell ref="B44:K44"/>
    <mergeCell ref="B45:K45"/>
    <mergeCell ref="B46:K46"/>
    <mergeCell ref="B23:C23"/>
    <mergeCell ref="B24:B25"/>
    <mergeCell ref="B26:C26"/>
    <mergeCell ref="B34:B36"/>
    <mergeCell ref="B37:C37"/>
    <mergeCell ref="B33:C33"/>
    <mergeCell ref="B38:B41"/>
    <mergeCell ref="B42:C42"/>
    <mergeCell ref="B29:B32"/>
    <mergeCell ref="B28:C28"/>
    <mergeCell ref="B12:C12"/>
    <mergeCell ref="B13:B16"/>
    <mergeCell ref="B17:C17"/>
    <mergeCell ref="B19:C19"/>
    <mergeCell ref="B21:C21"/>
    <mergeCell ref="B4:B6"/>
    <mergeCell ref="C4:C6"/>
    <mergeCell ref="B7:B9"/>
    <mergeCell ref="B10:C10"/>
    <mergeCell ref="D4:E4"/>
    <mergeCell ref="D5:D6"/>
    <mergeCell ref="E5:E6"/>
    <mergeCell ref="F4:G4"/>
    <mergeCell ref="H4:H6"/>
    <mergeCell ref="I4:I6"/>
    <mergeCell ref="J4:J6"/>
    <mergeCell ref="K4:K6"/>
    <mergeCell ref="F5:F6"/>
    <mergeCell ref="G5:G6"/>
  </mergeCells>
  <pageMargins left="0.7" right="0.7" top="0.75" bottom="0.75" header="0.3" footer="0.3"/>
  <pageSetup paperSize="183" scale="6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zoomScaleNormal="100" workbookViewId="0">
      <selection activeCell="E15" sqref="E15"/>
    </sheetView>
  </sheetViews>
  <sheetFormatPr baseColWidth="10" defaultRowHeight="11.25" x14ac:dyDescent="0.2"/>
  <cols>
    <col min="1" max="1" width="3.7109375" style="2" customWidth="1"/>
    <col min="2" max="2" width="11.42578125" style="485"/>
    <col min="3" max="3" width="25.5703125" style="485" customWidth="1"/>
    <col min="4" max="7" width="11.28515625" style="485" customWidth="1"/>
    <col min="8" max="8" width="11" style="485" customWidth="1"/>
    <col min="9" max="10" width="11.5703125" style="485" customWidth="1"/>
    <col min="11" max="11" width="9.7109375" style="485" customWidth="1"/>
    <col min="12" max="16384" width="11.42578125" style="2"/>
  </cols>
  <sheetData>
    <row r="1" spans="2:11" ht="13.5" customHeight="1" x14ac:dyDescent="0.2"/>
    <row r="2" spans="2:11" ht="15" x14ac:dyDescent="0.25">
      <c r="B2" s="533" t="s">
        <v>848</v>
      </c>
      <c r="C2" s="554"/>
    </row>
    <row r="3" spans="2:11" ht="15" customHeight="1" x14ac:dyDescent="0.2">
      <c r="B3" s="534"/>
      <c r="C3" s="554"/>
    </row>
    <row r="4" spans="2:11" x14ac:dyDescent="0.15">
      <c r="B4" s="935" t="s">
        <v>603</v>
      </c>
      <c r="C4" s="935" t="s">
        <v>448</v>
      </c>
      <c r="D4" s="1037">
        <v>2019</v>
      </c>
      <c r="E4" s="1037"/>
      <c r="F4" s="1037">
        <v>2020</v>
      </c>
      <c r="G4" s="1037"/>
      <c r="H4" s="992" t="s">
        <v>834</v>
      </c>
      <c r="I4" s="1028" t="s">
        <v>835</v>
      </c>
      <c r="J4" s="1028" t="s">
        <v>843</v>
      </c>
      <c r="K4" s="1028" t="s">
        <v>837</v>
      </c>
    </row>
    <row r="5" spans="2:11" ht="9" x14ac:dyDescent="0.15">
      <c r="B5" s="935"/>
      <c r="C5" s="935"/>
      <c r="D5" s="1038" t="s">
        <v>470</v>
      </c>
      <c r="E5" s="1038" t="s">
        <v>471</v>
      </c>
      <c r="F5" s="1038" t="s">
        <v>470</v>
      </c>
      <c r="G5" s="1038" t="s">
        <v>471</v>
      </c>
      <c r="H5" s="993"/>
      <c r="I5" s="1028"/>
      <c r="J5" s="1028"/>
      <c r="K5" s="1028"/>
    </row>
    <row r="6" spans="2:11" ht="12.75" customHeight="1" x14ac:dyDescent="0.15">
      <c r="B6" s="935"/>
      <c r="C6" s="935"/>
      <c r="D6" s="1038"/>
      <c r="E6" s="1038"/>
      <c r="F6" s="1038"/>
      <c r="G6" s="1038"/>
      <c r="H6" s="994"/>
      <c r="I6" s="1028"/>
      <c r="J6" s="1028"/>
      <c r="K6" s="1028"/>
    </row>
    <row r="7" spans="2:11" ht="12.75" customHeight="1" x14ac:dyDescent="0.15">
      <c r="B7" s="891" t="s">
        <v>150</v>
      </c>
      <c r="C7" s="488" t="s">
        <v>169</v>
      </c>
      <c r="D7" s="262">
        <v>141</v>
      </c>
      <c r="E7" s="262">
        <v>2311.8349199999998</v>
      </c>
      <c r="F7" s="489">
        <v>40</v>
      </c>
      <c r="G7" s="489">
        <v>689.64599999999996</v>
      </c>
      <c r="H7" s="10">
        <v>9.9897355467257391E-5</v>
      </c>
      <c r="I7" s="10">
        <v>-0.71631205673758869</v>
      </c>
      <c r="J7" s="514">
        <v>1.4951064420329053E-4</v>
      </c>
      <c r="K7" s="10">
        <v>-0.70168890778758541</v>
      </c>
    </row>
    <row r="8" spans="2:11" ht="12.75" customHeight="1" x14ac:dyDescent="0.15">
      <c r="B8" s="891"/>
      <c r="C8" s="261" t="s">
        <v>167</v>
      </c>
      <c r="D8" s="262">
        <v>32051</v>
      </c>
      <c r="E8" s="262">
        <v>273251.21850000002</v>
      </c>
      <c r="F8" s="489">
        <v>30975</v>
      </c>
      <c r="G8" s="489">
        <v>264478.80220999999</v>
      </c>
      <c r="H8" s="10">
        <v>7.7358014639957437E-2</v>
      </c>
      <c r="I8" s="10">
        <v>-3.3571495429159777E-2</v>
      </c>
      <c r="J8" s="10">
        <v>5.7337236925222156E-2</v>
      </c>
      <c r="K8" s="10">
        <v>-3.210385058173134E-2</v>
      </c>
    </row>
    <row r="9" spans="2:11" ht="12.75" customHeight="1" x14ac:dyDescent="0.15">
      <c r="B9" s="891"/>
      <c r="C9" s="261" t="s">
        <v>168</v>
      </c>
      <c r="D9" s="262">
        <v>85416</v>
      </c>
      <c r="E9" s="262">
        <v>1572457.2371099999</v>
      </c>
      <c r="F9" s="489">
        <v>67587</v>
      </c>
      <c r="G9" s="489">
        <v>1073197.4853800002</v>
      </c>
      <c r="H9" s="10">
        <v>0.16879406409913814</v>
      </c>
      <c r="I9" s="10">
        <v>-0.20873138522056758</v>
      </c>
      <c r="J9" s="10">
        <v>0.23266204313012082</v>
      </c>
      <c r="K9" s="10">
        <v>-0.31750291196953828</v>
      </c>
    </row>
    <row r="10" spans="2:11" ht="12.75" customHeight="1" x14ac:dyDescent="0.15">
      <c r="B10" s="1015" t="s">
        <v>808</v>
      </c>
      <c r="C10" s="1015"/>
      <c r="D10" s="494">
        <v>117608</v>
      </c>
      <c r="E10" s="494">
        <v>1848020.2905299999</v>
      </c>
      <c r="F10" s="494">
        <v>98602</v>
      </c>
      <c r="G10" s="494">
        <v>1338365.9335900003</v>
      </c>
      <c r="H10" s="521">
        <v>0.24625197609456284</v>
      </c>
      <c r="I10" s="521">
        <v>-0.16160465274471125</v>
      </c>
      <c r="J10" s="521">
        <v>0.2901487906995463</v>
      </c>
      <c r="K10" s="521">
        <v>-0.27578396165435726</v>
      </c>
    </row>
    <row r="11" spans="2:11" ht="12.75" customHeight="1" x14ac:dyDescent="0.15">
      <c r="B11" s="522" t="s">
        <v>151</v>
      </c>
      <c r="C11" s="488" t="s">
        <v>177</v>
      </c>
      <c r="D11" s="262">
        <v>36532</v>
      </c>
      <c r="E11" s="262">
        <v>634048.08111999987</v>
      </c>
      <c r="F11" s="489">
        <v>31584</v>
      </c>
      <c r="G11" s="489">
        <v>549855.53656999988</v>
      </c>
      <c r="H11" s="10">
        <v>7.8878951876946435E-2</v>
      </c>
      <c r="I11" s="10">
        <v>-0.13544289937588963</v>
      </c>
      <c r="J11" s="10">
        <v>0.11920500588900199</v>
      </c>
      <c r="K11" s="10">
        <v>-0.13278574142402572</v>
      </c>
    </row>
    <row r="12" spans="2:11" ht="12.75" customHeight="1" x14ac:dyDescent="0.15">
      <c r="B12" s="1015" t="s">
        <v>809</v>
      </c>
      <c r="C12" s="1015"/>
      <c r="D12" s="494">
        <v>36532</v>
      </c>
      <c r="E12" s="494">
        <v>634048.08111999987</v>
      </c>
      <c r="F12" s="494">
        <v>31584</v>
      </c>
      <c r="G12" s="494">
        <v>549855.53656999988</v>
      </c>
      <c r="H12" s="521">
        <v>7.8878951876946435E-2</v>
      </c>
      <c r="I12" s="521">
        <v>-0.13544289937588963</v>
      </c>
      <c r="J12" s="521">
        <v>0.11920500588900199</v>
      </c>
      <c r="K12" s="521">
        <v>-0.13278574142402572</v>
      </c>
    </row>
    <row r="13" spans="2:11" ht="12.75" customHeight="1" x14ac:dyDescent="0.15">
      <c r="B13" s="969" t="s">
        <v>152</v>
      </c>
      <c r="C13" s="488" t="s">
        <v>185</v>
      </c>
      <c r="D13" s="262">
        <v>8765</v>
      </c>
      <c r="E13" s="262">
        <v>119525.40372999999</v>
      </c>
      <c r="F13" s="489">
        <v>5739</v>
      </c>
      <c r="G13" s="489">
        <v>61946.455400000006</v>
      </c>
      <c r="H13" s="10">
        <v>1.4332773075664754E-2</v>
      </c>
      <c r="I13" s="10">
        <v>-0.34523673702224755</v>
      </c>
      <c r="J13" s="10">
        <v>1.3429577570180073E-2</v>
      </c>
      <c r="K13" s="10">
        <v>-0.48172979578522934</v>
      </c>
    </row>
    <row r="14" spans="2:11" ht="12.75" customHeight="1" x14ac:dyDescent="0.15">
      <c r="B14" s="969"/>
      <c r="C14" s="488" t="s">
        <v>187</v>
      </c>
      <c r="D14" s="262">
        <v>101</v>
      </c>
      <c r="E14" s="262">
        <v>1334.03738</v>
      </c>
      <c r="F14" s="489">
        <v>44</v>
      </c>
      <c r="G14" s="489">
        <v>941.88440000000003</v>
      </c>
      <c r="H14" s="10">
        <v>1.0988709101398313E-4</v>
      </c>
      <c r="I14" s="10">
        <v>-0.5643564356435643</v>
      </c>
      <c r="J14" s="10">
        <v>2.0419424372653477E-4</v>
      </c>
      <c r="K14" s="10">
        <v>-0.29395951408797855</v>
      </c>
    </row>
    <row r="15" spans="2:11" ht="12.75" customHeight="1" x14ac:dyDescent="0.15">
      <c r="B15" s="969"/>
      <c r="C15" s="488" t="s">
        <v>810</v>
      </c>
      <c r="D15" s="262">
        <v>9</v>
      </c>
      <c r="E15" s="262">
        <v>83.46</v>
      </c>
      <c r="F15" s="489">
        <v>0</v>
      </c>
      <c r="G15" s="489">
        <v>0</v>
      </c>
      <c r="H15" s="10">
        <v>0</v>
      </c>
      <c r="I15" s="10">
        <v>-1</v>
      </c>
      <c r="J15" s="10">
        <v>0</v>
      </c>
      <c r="K15" s="10">
        <v>-1</v>
      </c>
    </row>
    <row r="16" spans="2:11" ht="12.75" customHeight="1" x14ac:dyDescent="0.15">
      <c r="B16" s="969"/>
      <c r="C16" s="488" t="s">
        <v>449</v>
      </c>
      <c r="D16" s="262">
        <v>11826</v>
      </c>
      <c r="E16" s="262">
        <v>185380.34437999999</v>
      </c>
      <c r="F16" s="489">
        <v>9819</v>
      </c>
      <c r="G16" s="489">
        <v>141567.91508999999</v>
      </c>
      <c r="H16" s="10">
        <v>2.4522303333325009E-2</v>
      </c>
      <c r="I16" s="10">
        <v>-0.16971080669710806</v>
      </c>
      <c r="J16" s="10">
        <v>3.0690977956259639E-2</v>
      </c>
      <c r="K16" s="10">
        <v>-0.23633805102978739</v>
      </c>
    </row>
    <row r="17" spans="2:11" ht="12.75" customHeight="1" x14ac:dyDescent="0.15">
      <c r="B17" s="969"/>
      <c r="C17" s="488" t="s">
        <v>450</v>
      </c>
      <c r="D17" s="262">
        <v>460</v>
      </c>
      <c r="E17" s="262">
        <v>7602.1740200000004</v>
      </c>
      <c r="F17" s="489">
        <v>489</v>
      </c>
      <c r="G17" s="489">
        <v>11056.05939</v>
      </c>
      <c r="H17" s="10">
        <v>1.2212451705872216E-3</v>
      </c>
      <c r="I17" s="10">
        <v>6.3043478260869562E-2</v>
      </c>
      <c r="J17" s="10">
        <v>2.3968797930369198E-3</v>
      </c>
      <c r="K17" s="10">
        <v>0.45432863821762393</v>
      </c>
    </row>
    <row r="18" spans="2:11" ht="12.75" customHeight="1" x14ac:dyDescent="0.15">
      <c r="B18" s="1015" t="s">
        <v>451</v>
      </c>
      <c r="C18" s="1015"/>
      <c r="D18" s="494">
        <v>21161</v>
      </c>
      <c r="E18" s="494">
        <v>313925.41950999998</v>
      </c>
      <c r="F18" s="494">
        <v>16091</v>
      </c>
      <c r="G18" s="494">
        <v>215512.31428000002</v>
      </c>
      <c r="H18" s="521">
        <v>4.0186208670590966E-2</v>
      </c>
      <c r="I18" s="521">
        <v>-0.23959170171541988</v>
      </c>
      <c r="J18" s="521">
        <v>4.6721629563203172E-2</v>
      </c>
      <c r="K18" s="521">
        <v>-0.31349199240893277</v>
      </c>
    </row>
    <row r="19" spans="2:11" ht="12.75" customHeight="1" x14ac:dyDescent="0.15">
      <c r="B19" s="522" t="s">
        <v>153</v>
      </c>
      <c r="C19" s="497" t="s">
        <v>195</v>
      </c>
      <c r="D19" s="262">
        <v>1</v>
      </c>
      <c r="E19" s="262">
        <v>0</v>
      </c>
      <c r="F19" s="489">
        <v>0</v>
      </c>
      <c r="G19" s="489">
        <v>0</v>
      </c>
      <c r="H19" s="10">
        <v>0</v>
      </c>
      <c r="I19" s="10">
        <v>-1</v>
      </c>
      <c r="J19" s="10">
        <v>0</v>
      </c>
      <c r="K19" s="10" t="s">
        <v>170</v>
      </c>
    </row>
    <row r="20" spans="2:11" ht="12.75" customHeight="1" x14ac:dyDescent="0.15">
      <c r="B20" s="1016" t="s">
        <v>811</v>
      </c>
      <c r="C20" s="1039"/>
      <c r="D20" s="494">
        <v>1</v>
      </c>
      <c r="E20" s="494">
        <v>0</v>
      </c>
      <c r="F20" s="494">
        <v>0</v>
      </c>
      <c r="G20" s="494">
        <v>0</v>
      </c>
      <c r="H20" s="521">
        <v>0</v>
      </c>
      <c r="I20" s="521">
        <v>-1</v>
      </c>
      <c r="J20" s="521">
        <v>0</v>
      </c>
      <c r="K20" s="521" t="s">
        <v>170</v>
      </c>
    </row>
    <row r="21" spans="2:11" ht="12.75" customHeight="1" x14ac:dyDescent="0.15">
      <c r="B21" s="522" t="s">
        <v>154</v>
      </c>
      <c r="C21" s="488" t="s">
        <v>200</v>
      </c>
      <c r="D21" s="262">
        <v>2</v>
      </c>
      <c r="E21" s="262">
        <v>0</v>
      </c>
      <c r="F21" s="489">
        <v>2</v>
      </c>
      <c r="G21" s="489">
        <v>6.6</v>
      </c>
      <c r="H21" s="10">
        <v>4.9948677733628699E-6</v>
      </c>
      <c r="I21" s="10">
        <v>0</v>
      </c>
      <c r="J21" s="10">
        <v>1.4308358951428957E-6</v>
      </c>
      <c r="K21" s="10" t="s">
        <v>170</v>
      </c>
    </row>
    <row r="22" spans="2:11" ht="12.75" customHeight="1" x14ac:dyDescent="0.15">
      <c r="B22" s="1015" t="s">
        <v>454</v>
      </c>
      <c r="C22" s="1015"/>
      <c r="D22" s="494">
        <v>2</v>
      </c>
      <c r="E22" s="494">
        <v>0</v>
      </c>
      <c r="F22" s="494">
        <v>2</v>
      </c>
      <c r="G22" s="494">
        <v>6.6</v>
      </c>
      <c r="H22" s="521">
        <v>4.9948677733628699E-6</v>
      </c>
      <c r="I22" s="521">
        <v>0</v>
      </c>
      <c r="J22" s="521">
        <v>1.4308358951428957E-6</v>
      </c>
      <c r="K22" s="521" t="s">
        <v>170</v>
      </c>
    </row>
    <row r="23" spans="2:11" ht="12.75" customHeight="1" x14ac:dyDescent="0.15">
      <c r="B23" s="522" t="s">
        <v>155</v>
      </c>
      <c r="C23" s="488" t="s">
        <v>845</v>
      </c>
      <c r="D23" s="262">
        <v>147156</v>
      </c>
      <c r="E23" s="262">
        <v>1111141.18887</v>
      </c>
      <c r="F23" s="489">
        <v>153785</v>
      </c>
      <c r="G23" s="489">
        <v>1208593.9748199999</v>
      </c>
      <c r="H23" s="10">
        <v>0.38406787026330447</v>
      </c>
      <c r="I23" s="10">
        <v>4.5047432656500581E-2</v>
      </c>
      <c r="J23" s="10">
        <v>0.2620150972463462</v>
      </c>
      <c r="K23" s="10">
        <v>8.7705133178535788E-2</v>
      </c>
    </row>
    <row r="24" spans="2:11" ht="12.75" customHeight="1" x14ac:dyDescent="0.15">
      <c r="B24" s="1015" t="s">
        <v>526</v>
      </c>
      <c r="C24" s="1015"/>
      <c r="D24" s="494">
        <v>147156</v>
      </c>
      <c r="E24" s="494">
        <v>1111141.18887</v>
      </c>
      <c r="F24" s="494">
        <v>153785</v>
      </c>
      <c r="G24" s="494">
        <v>1208593.9748199999</v>
      </c>
      <c r="H24" s="521">
        <v>0.38406787026330447</v>
      </c>
      <c r="I24" s="521">
        <v>4.5047432656500581E-2</v>
      </c>
      <c r="J24" s="521">
        <v>0.2620150972463462</v>
      </c>
      <c r="K24" s="521">
        <v>8.7705133178535788E-2</v>
      </c>
    </row>
    <row r="25" spans="2:11" ht="12.75" customHeight="1" x14ac:dyDescent="0.15">
      <c r="B25" s="552" t="s">
        <v>354</v>
      </c>
      <c r="C25" s="497" t="s">
        <v>456</v>
      </c>
      <c r="D25" s="262">
        <v>336</v>
      </c>
      <c r="E25" s="262">
        <v>0</v>
      </c>
      <c r="F25" s="489">
        <v>357</v>
      </c>
      <c r="G25" s="489">
        <v>0</v>
      </c>
      <c r="H25" s="10">
        <v>8.915838975452722E-4</v>
      </c>
      <c r="I25" s="10">
        <v>6.25E-2</v>
      </c>
      <c r="J25" s="10">
        <v>0</v>
      </c>
      <c r="K25" s="10" t="s">
        <v>170</v>
      </c>
    </row>
    <row r="26" spans="2:11" ht="12.75" customHeight="1" x14ac:dyDescent="0.15">
      <c r="B26" s="1034" t="s">
        <v>355</v>
      </c>
      <c r="C26" s="1036"/>
      <c r="D26" s="494">
        <v>336</v>
      </c>
      <c r="E26" s="494">
        <v>0</v>
      </c>
      <c r="F26" s="494">
        <v>357</v>
      </c>
      <c r="G26" s="494">
        <v>0</v>
      </c>
      <c r="H26" s="521">
        <v>8.915838975452722E-4</v>
      </c>
      <c r="I26" s="521">
        <v>6.25E-2</v>
      </c>
      <c r="J26" s="521">
        <v>0</v>
      </c>
      <c r="K26" s="521" t="s">
        <v>170</v>
      </c>
    </row>
    <row r="27" spans="2:11" ht="12.75" customHeight="1" x14ac:dyDescent="0.2">
      <c r="B27" s="1023" t="s">
        <v>849</v>
      </c>
      <c r="C27" s="488" t="s">
        <v>458</v>
      </c>
      <c r="D27" s="262">
        <v>1</v>
      </c>
      <c r="E27" s="262">
        <v>0</v>
      </c>
      <c r="F27" s="489">
        <v>0</v>
      </c>
      <c r="G27" s="489">
        <v>0</v>
      </c>
      <c r="H27" s="10">
        <v>0</v>
      </c>
      <c r="I27" s="10">
        <v>-1</v>
      </c>
      <c r="J27" s="555">
        <v>0</v>
      </c>
      <c r="K27" s="10" t="s">
        <v>170</v>
      </c>
    </row>
    <row r="28" spans="2:11" ht="12.75" customHeight="1" x14ac:dyDescent="0.2">
      <c r="B28" s="960"/>
      <c r="C28" s="488" t="s">
        <v>219</v>
      </c>
      <c r="D28" s="262">
        <v>19348</v>
      </c>
      <c r="E28" s="262">
        <v>173546.03052999996</v>
      </c>
      <c r="F28" s="489">
        <v>15879</v>
      </c>
      <c r="G28" s="489">
        <v>125910.46174000001</v>
      </c>
      <c r="H28" s="10">
        <v>3.9656752686614505E-2</v>
      </c>
      <c r="I28" s="10">
        <v>-0.17929501757287575</v>
      </c>
      <c r="J28" s="555">
        <v>2.7296546701758826E-2</v>
      </c>
      <c r="K28" s="10">
        <v>-0.27448377035489407</v>
      </c>
    </row>
    <row r="29" spans="2:11" ht="12.75" customHeight="1" x14ac:dyDescent="0.15">
      <c r="B29" s="1015" t="s">
        <v>813</v>
      </c>
      <c r="C29" s="1015"/>
      <c r="D29" s="494">
        <v>19349</v>
      </c>
      <c r="E29" s="494">
        <v>173546.03052999996</v>
      </c>
      <c r="F29" s="494">
        <v>15879</v>
      </c>
      <c r="G29" s="494">
        <v>125910.46174000001</v>
      </c>
      <c r="H29" s="521">
        <v>3.9656752686614505E-2</v>
      </c>
      <c r="I29" s="521">
        <v>-0.1793374334590935</v>
      </c>
      <c r="J29" s="521">
        <v>2.7296546701758826E-2</v>
      </c>
      <c r="K29" s="521">
        <v>-0.27448377035489407</v>
      </c>
    </row>
    <row r="30" spans="2:11" ht="12.75" customHeight="1" x14ac:dyDescent="0.15">
      <c r="B30" s="556" t="s">
        <v>159</v>
      </c>
      <c r="C30" s="557" t="s">
        <v>459</v>
      </c>
      <c r="D30" s="262">
        <v>0</v>
      </c>
      <c r="E30" s="262">
        <v>0</v>
      </c>
      <c r="F30" s="489">
        <v>1</v>
      </c>
      <c r="G30" s="489">
        <v>0</v>
      </c>
      <c r="H30" s="10">
        <v>2.4974338866814349E-6</v>
      </c>
      <c r="I30" s="10" t="s">
        <v>170</v>
      </c>
      <c r="J30" s="10">
        <v>0</v>
      </c>
      <c r="K30" s="10" t="s">
        <v>170</v>
      </c>
    </row>
    <row r="31" spans="2:11" ht="12.75" customHeight="1" x14ac:dyDescent="0.15">
      <c r="B31" s="1016" t="s">
        <v>223</v>
      </c>
      <c r="C31" s="1041"/>
      <c r="D31" s="494">
        <v>0</v>
      </c>
      <c r="E31" s="494">
        <v>0</v>
      </c>
      <c r="F31" s="494">
        <v>1</v>
      </c>
      <c r="G31" s="494">
        <v>0</v>
      </c>
      <c r="H31" s="521">
        <v>2.4974338866814349E-6</v>
      </c>
      <c r="I31" s="521" t="s">
        <v>170</v>
      </c>
      <c r="J31" s="521">
        <v>0</v>
      </c>
      <c r="K31" s="521" t="s">
        <v>170</v>
      </c>
    </row>
    <row r="32" spans="2:11" ht="12.75" customHeight="1" x14ac:dyDescent="0.15">
      <c r="B32" s="1012" t="s">
        <v>160</v>
      </c>
      <c r="C32" s="558" t="s">
        <v>227</v>
      </c>
      <c r="D32" s="262">
        <v>17400</v>
      </c>
      <c r="E32" s="262">
        <v>233518.64251999999</v>
      </c>
      <c r="F32" s="489">
        <v>16382</v>
      </c>
      <c r="G32" s="489">
        <v>225178.20559999999</v>
      </c>
      <c r="H32" s="10">
        <v>4.0912961931615269E-2</v>
      </c>
      <c r="I32" s="10">
        <v>-5.8505747126436781E-2</v>
      </c>
      <c r="J32" s="10">
        <v>4.8817130208537424E-2</v>
      </c>
      <c r="K32" s="10">
        <v>-3.5999999999999997E-2</v>
      </c>
    </row>
    <row r="33" spans="2:11" ht="12.75" customHeight="1" x14ac:dyDescent="0.15">
      <c r="B33" s="1019"/>
      <c r="C33" s="497" t="s">
        <v>461</v>
      </c>
      <c r="D33" s="262">
        <v>0</v>
      </c>
      <c r="E33" s="262">
        <v>0</v>
      </c>
      <c r="F33" s="489">
        <v>1</v>
      </c>
      <c r="G33" s="489">
        <v>0</v>
      </c>
      <c r="H33" s="10">
        <v>2.4974338866814349E-6</v>
      </c>
      <c r="I33" s="10" t="s">
        <v>170</v>
      </c>
      <c r="J33" s="10">
        <v>0</v>
      </c>
      <c r="K33" s="10" t="s">
        <v>170</v>
      </c>
    </row>
    <row r="34" spans="2:11" ht="12.75" customHeight="1" x14ac:dyDescent="0.15">
      <c r="B34" s="1019"/>
      <c r="C34" s="488" t="s">
        <v>348</v>
      </c>
      <c r="D34" s="262">
        <v>100</v>
      </c>
      <c r="E34" s="262">
        <v>1070.933</v>
      </c>
      <c r="F34" s="489">
        <v>24</v>
      </c>
      <c r="G34" s="489">
        <v>335.6</v>
      </c>
      <c r="H34" s="10">
        <v>5.9938413280354439E-5</v>
      </c>
      <c r="I34" s="10">
        <v>-0.76</v>
      </c>
      <c r="J34" s="10">
        <v>7.2755837334841794E-5</v>
      </c>
      <c r="K34" s="10">
        <v>-0.68662838851730212</v>
      </c>
    </row>
    <row r="35" spans="2:11" ht="12.75" customHeight="1" x14ac:dyDescent="0.15">
      <c r="B35" s="1019"/>
      <c r="C35" s="488" t="s">
        <v>462</v>
      </c>
      <c r="D35" s="262">
        <v>2</v>
      </c>
      <c r="E35" s="262">
        <v>5</v>
      </c>
      <c r="F35" s="489">
        <v>0</v>
      </c>
      <c r="G35" s="489">
        <v>0</v>
      </c>
      <c r="H35" s="10">
        <v>0</v>
      </c>
      <c r="I35" s="10">
        <v>-1</v>
      </c>
      <c r="J35" s="10">
        <v>0</v>
      </c>
      <c r="K35" s="10">
        <v>-1</v>
      </c>
    </row>
    <row r="36" spans="2:11" ht="12.75" customHeight="1" x14ac:dyDescent="0.15">
      <c r="B36" s="1040"/>
      <c r="C36" s="488" t="s">
        <v>814</v>
      </c>
      <c r="D36" s="262">
        <v>12</v>
      </c>
      <c r="E36" s="262">
        <v>1</v>
      </c>
      <c r="F36" s="489">
        <v>1</v>
      </c>
      <c r="G36" s="489">
        <v>0</v>
      </c>
      <c r="H36" s="10">
        <v>2.4974338866814349E-6</v>
      </c>
      <c r="I36" s="10">
        <v>-0.91666666666666663</v>
      </c>
      <c r="J36" s="10">
        <v>0</v>
      </c>
      <c r="K36" s="10">
        <v>-1</v>
      </c>
    </row>
    <row r="37" spans="2:11" ht="12.75" customHeight="1" x14ac:dyDescent="0.15">
      <c r="B37" s="1015" t="s">
        <v>815</v>
      </c>
      <c r="C37" s="1015"/>
      <c r="D37" s="494">
        <v>17514</v>
      </c>
      <c r="E37" s="494">
        <v>234595.57551999998</v>
      </c>
      <c r="F37" s="494">
        <v>16408</v>
      </c>
      <c r="G37" s="494">
        <v>225513.80559999999</v>
      </c>
      <c r="H37" s="521">
        <v>4.097789521266898E-2</v>
      </c>
      <c r="I37" s="521">
        <v>-6.3149480415667467E-2</v>
      </c>
      <c r="J37" s="521">
        <v>4.8889886045872272E-2</v>
      </c>
      <c r="K37" s="521">
        <v>-3.8712451843431049E-2</v>
      </c>
    </row>
    <row r="38" spans="2:11" ht="12.75" customHeight="1" x14ac:dyDescent="0.15">
      <c r="B38" s="1023" t="s">
        <v>161</v>
      </c>
      <c r="C38" s="488" t="s">
        <v>232</v>
      </c>
      <c r="D38" s="262">
        <v>151</v>
      </c>
      <c r="E38" s="262">
        <v>330.87700000000001</v>
      </c>
      <c r="F38" s="489">
        <v>39</v>
      </c>
      <c r="G38" s="489">
        <v>51.96</v>
      </c>
      <c r="H38" s="10">
        <v>9.7399921580575952E-5</v>
      </c>
      <c r="I38" s="10">
        <v>-0.74172185430463577</v>
      </c>
      <c r="J38" s="10">
        <v>1.1264580774488616E-5</v>
      </c>
      <c r="K38" s="10">
        <v>-0.84296279282029285</v>
      </c>
    </row>
    <row r="39" spans="2:11" ht="12.75" customHeight="1" x14ac:dyDescent="0.15">
      <c r="B39" s="1032"/>
      <c r="C39" s="488" t="s">
        <v>464</v>
      </c>
      <c r="D39" s="262">
        <v>219</v>
      </c>
      <c r="E39" s="262">
        <v>2017.1741</v>
      </c>
      <c r="F39" s="489">
        <v>106</v>
      </c>
      <c r="G39" s="489">
        <v>1205.2460000000001</v>
      </c>
      <c r="H39" s="10">
        <v>2.6472799198823209E-4</v>
      </c>
      <c r="I39" s="10">
        <v>-0.51598173515981738</v>
      </c>
      <c r="J39" s="10">
        <v>2.6128927867839313E-4</v>
      </c>
      <c r="K39" s="10">
        <v>-0.40250769628660205</v>
      </c>
    </row>
    <row r="40" spans="2:11" ht="12.75" customHeight="1" x14ac:dyDescent="0.15">
      <c r="B40" s="1032"/>
      <c r="C40" s="488" t="s">
        <v>230</v>
      </c>
      <c r="D40" s="262">
        <v>5922</v>
      </c>
      <c r="E40" s="262">
        <v>38311.587440000003</v>
      </c>
      <c r="F40" s="489">
        <v>4734</v>
      </c>
      <c r="G40" s="489">
        <v>29146.479469999998</v>
      </c>
      <c r="H40" s="10">
        <v>1.1822852019549912E-2</v>
      </c>
      <c r="I40" s="10">
        <v>-0.20060790273556231</v>
      </c>
      <c r="J40" s="10">
        <v>6.3187619761699218E-3</v>
      </c>
      <c r="K40" s="10">
        <v>-0.23922548196034771</v>
      </c>
    </row>
    <row r="41" spans="2:11" ht="12.75" customHeight="1" x14ac:dyDescent="0.15">
      <c r="B41" s="1032"/>
      <c r="C41" s="488" t="s">
        <v>850</v>
      </c>
      <c r="D41" s="262">
        <v>0</v>
      </c>
      <c r="E41" s="262">
        <v>0</v>
      </c>
      <c r="F41" s="489">
        <v>1</v>
      </c>
      <c r="G41" s="489">
        <v>0</v>
      </c>
      <c r="H41" s="10">
        <v>2.4974338866814349E-6</v>
      </c>
      <c r="I41" s="10" t="s">
        <v>170</v>
      </c>
      <c r="J41" s="10">
        <v>0</v>
      </c>
      <c r="K41" s="10" t="s">
        <v>170</v>
      </c>
    </row>
    <row r="42" spans="2:11" ht="12.75" customHeight="1" x14ac:dyDescent="0.2">
      <c r="B42" s="1033"/>
      <c r="C42" s="488" t="s">
        <v>851</v>
      </c>
      <c r="D42" s="262">
        <v>1</v>
      </c>
      <c r="E42" s="262">
        <v>0</v>
      </c>
      <c r="F42" s="489">
        <v>0</v>
      </c>
      <c r="G42" s="489">
        <v>0</v>
      </c>
      <c r="H42" s="10">
        <v>0</v>
      </c>
      <c r="I42" s="10">
        <v>-1</v>
      </c>
      <c r="J42" s="111">
        <v>0</v>
      </c>
      <c r="K42" s="10" t="s">
        <v>170</v>
      </c>
    </row>
    <row r="43" spans="2:11" ht="12.75" customHeight="1" x14ac:dyDescent="0.15">
      <c r="B43" s="1015" t="s">
        <v>235</v>
      </c>
      <c r="C43" s="1015"/>
      <c r="D43" s="494">
        <v>6293</v>
      </c>
      <c r="E43" s="494">
        <v>40659.63854</v>
      </c>
      <c r="F43" s="494">
        <v>4880</v>
      </c>
      <c r="G43" s="494">
        <v>30403.685469999997</v>
      </c>
      <c r="H43" s="521">
        <v>1.2187477367005402E-2</v>
      </c>
      <c r="I43" s="521">
        <v>-0.22453519783886858</v>
      </c>
      <c r="J43" s="521">
        <v>6.5913158356228031E-3</v>
      </c>
      <c r="K43" s="521">
        <v>-0.25223915996966961</v>
      </c>
    </row>
    <row r="44" spans="2:11" ht="10.5" customHeight="1" x14ac:dyDescent="0.15">
      <c r="B44" s="1023" t="s">
        <v>606</v>
      </c>
      <c r="C44" s="488" t="s">
        <v>466</v>
      </c>
      <c r="D44" s="262">
        <v>277</v>
      </c>
      <c r="E44" s="262">
        <v>450.178</v>
      </c>
      <c r="F44" s="489">
        <v>62</v>
      </c>
      <c r="G44" s="489">
        <v>162.81800000000001</v>
      </c>
      <c r="H44" s="10">
        <v>1.5484090097424896E-4</v>
      </c>
      <c r="I44" s="10">
        <v>-0.776173285198556</v>
      </c>
      <c r="J44" s="10">
        <v>3.5297854359905458E-5</v>
      </c>
      <c r="K44" s="10">
        <v>-0.63832528466517691</v>
      </c>
    </row>
    <row r="45" spans="2:11" ht="9" customHeight="1" x14ac:dyDescent="0.15">
      <c r="B45" s="1032"/>
      <c r="C45" s="488" t="s">
        <v>237</v>
      </c>
      <c r="D45" s="262">
        <v>41171</v>
      </c>
      <c r="E45" s="262">
        <v>462590.65299999999</v>
      </c>
      <c r="F45" s="489">
        <v>40122</v>
      </c>
      <c r="G45" s="489">
        <v>542975.55500000005</v>
      </c>
      <c r="H45" s="10">
        <v>0.10020204240143253</v>
      </c>
      <c r="I45" s="10">
        <v>-2.5479099366058633E-2</v>
      </c>
      <c r="J45" s="10">
        <v>0.11771347186047511</v>
      </c>
      <c r="K45" s="10">
        <v>0.17377113324423368</v>
      </c>
    </row>
    <row r="46" spans="2:11" x14ac:dyDescent="0.15">
      <c r="B46" s="1032"/>
      <c r="C46" s="488" t="s">
        <v>240</v>
      </c>
      <c r="D46" s="262">
        <v>25844</v>
      </c>
      <c r="E46" s="262">
        <v>427865.92499999999</v>
      </c>
      <c r="F46" s="489">
        <v>22556</v>
      </c>
      <c r="G46" s="489">
        <v>375265.74</v>
      </c>
      <c r="H46" s="10">
        <v>5.6332118747986444E-2</v>
      </c>
      <c r="I46" s="10">
        <v>-0.12722488778826807</v>
      </c>
      <c r="J46" s="10">
        <v>8.1355104698388053E-2</v>
      </c>
      <c r="K46" s="10">
        <v>-0.1229361393992756</v>
      </c>
    </row>
    <row r="47" spans="2:11" x14ac:dyDescent="0.15">
      <c r="B47" s="1032"/>
      <c r="C47" s="488" t="s">
        <v>467</v>
      </c>
      <c r="D47" s="262">
        <v>235</v>
      </c>
      <c r="E47" s="262">
        <v>457.3</v>
      </c>
      <c r="F47" s="489">
        <v>82</v>
      </c>
      <c r="G47" s="489">
        <v>121.88</v>
      </c>
      <c r="H47" s="10">
        <v>2.0478957870787766E-4</v>
      </c>
      <c r="I47" s="10">
        <v>-0.65106382978723409</v>
      </c>
      <c r="J47" s="10">
        <v>2.6422769530305474E-5</v>
      </c>
      <c r="K47" s="10">
        <v>-0.7334791165536847</v>
      </c>
    </row>
    <row r="48" spans="2:11" x14ac:dyDescent="0.15">
      <c r="B48" s="1015" t="s">
        <v>822</v>
      </c>
      <c r="C48" s="1015"/>
      <c r="D48" s="494">
        <v>67527</v>
      </c>
      <c r="E48" s="494">
        <v>891364.0560000001</v>
      </c>
      <c r="F48" s="494">
        <v>62822</v>
      </c>
      <c r="G48" s="494">
        <v>918525.99300000002</v>
      </c>
      <c r="H48" s="521">
        <v>0.15689379162910111</v>
      </c>
      <c r="I48" s="521">
        <v>-6.9675833370355558E-2</v>
      </c>
      <c r="J48" s="521">
        <v>0.19913029718275338</v>
      </c>
      <c r="K48" s="521">
        <v>3.047232701068206E-2</v>
      </c>
    </row>
    <row r="49" spans="2:11" x14ac:dyDescent="0.15">
      <c r="B49" s="1002" t="s">
        <v>852</v>
      </c>
      <c r="C49" s="1002"/>
      <c r="D49" s="266">
        <v>433479</v>
      </c>
      <c r="E49" s="266">
        <v>5247300.2806199994</v>
      </c>
      <c r="F49" s="266">
        <v>400411</v>
      </c>
      <c r="G49" s="266">
        <v>4612688.3050699998</v>
      </c>
      <c r="H49" s="14">
        <v>1</v>
      </c>
      <c r="I49" s="14">
        <v>-7.6285125692363412E-2</v>
      </c>
      <c r="J49" s="14">
        <v>1</v>
      </c>
      <c r="K49" s="14">
        <v>-0.12094066312420308</v>
      </c>
    </row>
    <row r="50" spans="2:11" ht="9" x14ac:dyDescent="0.15">
      <c r="B50" s="931" t="s">
        <v>840</v>
      </c>
      <c r="C50" s="931"/>
      <c r="D50" s="931"/>
      <c r="E50" s="931"/>
      <c r="F50" s="931"/>
      <c r="G50" s="931"/>
      <c r="H50" s="931"/>
      <c r="I50" s="931"/>
      <c r="J50" s="931"/>
      <c r="K50" s="931"/>
    </row>
    <row r="51" spans="2:11" ht="9" x14ac:dyDescent="0.15">
      <c r="B51" s="1004" t="s">
        <v>824</v>
      </c>
      <c r="C51" s="1004"/>
      <c r="D51" s="1004"/>
      <c r="E51" s="1004"/>
      <c r="F51" s="1004"/>
      <c r="G51" s="1004"/>
      <c r="H51" s="1004"/>
      <c r="I51" s="1004"/>
      <c r="J51" s="1004"/>
      <c r="K51" s="1004"/>
    </row>
    <row r="52" spans="2:11" ht="9" x14ac:dyDescent="0.15">
      <c r="B52" s="1029" t="s">
        <v>841</v>
      </c>
      <c r="C52" s="1029"/>
      <c r="D52" s="1029"/>
      <c r="E52" s="1029"/>
      <c r="F52" s="1029"/>
      <c r="G52" s="1029"/>
      <c r="H52" s="1029"/>
      <c r="I52" s="1029"/>
      <c r="J52" s="1029"/>
      <c r="K52" s="1029"/>
    </row>
    <row r="53" spans="2:11" x14ac:dyDescent="0.2">
      <c r="B53" s="526"/>
      <c r="C53" s="526"/>
      <c r="D53" s="527"/>
      <c r="E53" s="527"/>
      <c r="F53" s="527"/>
      <c r="G53" s="527"/>
      <c r="H53" s="526"/>
      <c r="I53" s="526"/>
      <c r="K53" s="539"/>
    </row>
    <row r="54" spans="2:11" x14ac:dyDescent="0.2">
      <c r="D54" s="539"/>
      <c r="E54" s="539"/>
      <c r="F54" s="539"/>
      <c r="G54" s="539"/>
    </row>
  </sheetData>
  <mergeCells count="34">
    <mergeCell ref="B49:C49"/>
    <mergeCell ref="B50:K50"/>
    <mergeCell ref="B51:K51"/>
    <mergeCell ref="B52:K52"/>
    <mergeCell ref="B27:B28"/>
    <mergeCell ref="B29:C29"/>
    <mergeCell ref="B38:B42"/>
    <mergeCell ref="B44:B47"/>
    <mergeCell ref="B48:C48"/>
    <mergeCell ref="B32:B36"/>
    <mergeCell ref="B37:C37"/>
    <mergeCell ref="B43:C43"/>
    <mergeCell ref="B31:C31"/>
    <mergeCell ref="B12:C12"/>
    <mergeCell ref="B13:B17"/>
    <mergeCell ref="B22:C22"/>
    <mergeCell ref="B24:C24"/>
    <mergeCell ref="B26:C26"/>
    <mergeCell ref="B18:C18"/>
    <mergeCell ref="B20:C20"/>
    <mergeCell ref="B4:B6"/>
    <mergeCell ref="C4:C6"/>
    <mergeCell ref="B7:B9"/>
    <mergeCell ref="B10:C10"/>
    <mergeCell ref="D4:E4"/>
    <mergeCell ref="D5:D6"/>
    <mergeCell ref="E5:E6"/>
    <mergeCell ref="F4:G4"/>
    <mergeCell ref="H4:H6"/>
    <mergeCell ref="I4:I6"/>
    <mergeCell ref="J4:J6"/>
    <mergeCell ref="K4:K6"/>
    <mergeCell ref="F5:F6"/>
    <mergeCell ref="G5:G6"/>
  </mergeCells>
  <pageMargins left="0.7" right="0.7" top="0.75" bottom="0.75" header="0.3" footer="0.3"/>
  <pageSetup paperSize="183"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J24"/>
  <sheetViews>
    <sheetView zoomScaleNormal="100" workbookViewId="0">
      <selection activeCell="B20" sqref="B20:J20"/>
    </sheetView>
  </sheetViews>
  <sheetFormatPr baseColWidth="10" defaultColWidth="11.42578125" defaultRowHeight="12" x14ac:dyDescent="0.2"/>
  <cols>
    <col min="1" max="1" width="3.7109375" style="31" customWidth="1"/>
    <col min="2" max="2" width="16.7109375" style="31" customWidth="1"/>
    <col min="3" max="3" width="52.85546875" style="31" customWidth="1"/>
    <col min="4" max="4" width="9.28515625" style="31" bestFit="1" customWidth="1"/>
    <col min="5" max="8" width="8.140625" style="31" bestFit="1" customWidth="1"/>
    <col min="9" max="16384" width="11.42578125" style="31"/>
  </cols>
  <sheetData>
    <row r="2" spans="1:10" ht="13.5" customHeight="1" x14ac:dyDescent="0.25">
      <c r="B2" s="33" t="s">
        <v>577</v>
      </c>
      <c r="C2" s="34"/>
      <c r="D2" s="34"/>
      <c r="E2" s="34"/>
      <c r="F2" s="34"/>
      <c r="G2" s="34"/>
      <c r="H2" s="34"/>
      <c r="I2" s="34"/>
      <c r="J2" s="34"/>
    </row>
    <row r="3" spans="1:10" ht="12.75" x14ac:dyDescent="0.2">
      <c r="B3" s="35" t="s">
        <v>570</v>
      </c>
      <c r="C3" s="34"/>
      <c r="D3" s="34"/>
      <c r="E3" s="34"/>
      <c r="F3" s="34"/>
      <c r="G3" s="34"/>
      <c r="H3" s="34"/>
      <c r="I3" s="34"/>
      <c r="J3" s="34"/>
    </row>
    <row r="4" spans="1:10" x14ac:dyDescent="0.2">
      <c r="B4" s="34"/>
      <c r="C4" s="34"/>
      <c r="D4" s="34"/>
      <c r="E4" s="34"/>
      <c r="F4" s="34"/>
      <c r="G4" s="34"/>
      <c r="H4" s="34"/>
      <c r="I4" s="34"/>
      <c r="J4" s="34"/>
    </row>
    <row r="5" spans="1:10" ht="24" x14ac:dyDescent="0.2">
      <c r="A5" s="32"/>
      <c r="B5" s="36" t="s">
        <v>578</v>
      </c>
      <c r="C5" s="37" t="s">
        <v>13</v>
      </c>
      <c r="D5" s="38">
        <v>2016</v>
      </c>
      <c r="E5" s="38">
        <f>+D5+1</f>
        <v>2017</v>
      </c>
      <c r="F5" s="38">
        <f t="shared" ref="F5:H5" si="0">+E5+1</f>
        <v>2018</v>
      </c>
      <c r="G5" s="38">
        <f t="shared" si="0"/>
        <v>2019</v>
      </c>
      <c r="H5" s="38">
        <f t="shared" si="0"/>
        <v>2020</v>
      </c>
      <c r="I5" s="39" t="s">
        <v>572</v>
      </c>
      <c r="J5" s="40" t="s">
        <v>573</v>
      </c>
    </row>
    <row r="6" spans="1:10" ht="25.5" customHeight="1" x14ac:dyDescent="0.2">
      <c r="A6" s="32"/>
      <c r="B6" s="41" t="s">
        <v>14</v>
      </c>
      <c r="C6" s="42" t="s">
        <v>15</v>
      </c>
      <c r="D6" s="43">
        <v>11867.265009400004</v>
      </c>
      <c r="E6" s="43">
        <v>15621.985805009997</v>
      </c>
      <c r="F6" s="43">
        <v>17685.074087419998</v>
      </c>
      <c r="G6" s="43">
        <v>17615.985244209998</v>
      </c>
      <c r="H6" s="44">
        <v>17723.696445959991</v>
      </c>
      <c r="I6" s="45">
        <v>0.25722678617633837</v>
      </c>
      <c r="J6" s="46">
        <v>6.1144012246148183E-3</v>
      </c>
    </row>
    <row r="7" spans="1:10" x14ac:dyDescent="0.2">
      <c r="A7" s="32"/>
      <c r="B7" s="41" t="s">
        <v>16</v>
      </c>
      <c r="C7" s="42" t="s">
        <v>17</v>
      </c>
      <c r="D7" s="43">
        <v>12892.006180509999</v>
      </c>
      <c r="E7" s="43">
        <v>14444.881585060008</v>
      </c>
      <c r="F7" s="43">
        <v>15559.57447326</v>
      </c>
      <c r="G7" s="43">
        <v>13238.828845489998</v>
      </c>
      <c r="H7" s="44">
        <v>13616.171791650004</v>
      </c>
      <c r="I7" s="45">
        <v>0.19761363667393472</v>
      </c>
      <c r="J7" s="46">
        <v>2.8502743752031545E-2</v>
      </c>
    </row>
    <row r="8" spans="1:10" ht="12.75" x14ac:dyDescent="0.2">
      <c r="A8" s="32"/>
      <c r="B8" s="41" t="s">
        <v>20</v>
      </c>
      <c r="C8" s="42" t="s">
        <v>21</v>
      </c>
      <c r="D8" s="43">
        <v>1748.5446088800002</v>
      </c>
      <c r="E8" s="43">
        <v>2364.4981880599998</v>
      </c>
      <c r="F8" s="43">
        <v>2196.96092636</v>
      </c>
      <c r="G8" s="43">
        <v>1430.2824011699995</v>
      </c>
      <c r="H8" s="44">
        <v>1814.9103796499999</v>
      </c>
      <c r="I8" s="45">
        <v>2.6340078977253181E-2</v>
      </c>
      <c r="J8" s="46">
        <v>0.26891750759526012</v>
      </c>
    </row>
    <row r="9" spans="1:10" x14ac:dyDescent="0.2">
      <c r="A9" s="32"/>
      <c r="B9" s="41" t="s">
        <v>18</v>
      </c>
      <c r="C9" s="42" t="s">
        <v>19</v>
      </c>
      <c r="D9" s="43">
        <v>836.57504435999931</v>
      </c>
      <c r="E9" s="43">
        <v>569.26882000000046</v>
      </c>
      <c r="F9" s="43">
        <v>1130.5184649599998</v>
      </c>
      <c r="G9" s="43">
        <v>1602.8808949599993</v>
      </c>
      <c r="H9" s="44">
        <v>1450.5466396800018</v>
      </c>
      <c r="I9" s="45">
        <v>2.1052010874899874E-2</v>
      </c>
      <c r="J9" s="46">
        <v>-9.5037788371542753E-2</v>
      </c>
    </row>
    <row r="10" spans="1:10" x14ac:dyDescent="0.2">
      <c r="A10" s="32"/>
      <c r="B10" s="41" t="s">
        <v>513</v>
      </c>
      <c r="C10" s="42" t="s">
        <v>514</v>
      </c>
      <c r="D10" s="43">
        <v>626.62688801000002</v>
      </c>
      <c r="E10" s="43">
        <v>698.18279507999989</v>
      </c>
      <c r="F10" s="43">
        <v>678.02060316000006</v>
      </c>
      <c r="G10" s="43">
        <v>603.28277218000005</v>
      </c>
      <c r="H10" s="44">
        <v>1266.5823004000001</v>
      </c>
      <c r="I10" s="45">
        <v>1.8382107567295282E-2</v>
      </c>
      <c r="J10" s="46">
        <v>1.0994836232818743</v>
      </c>
    </row>
    <row r="11" spans="1:10" x14ac:dyDescent="0.2">
      <c r="A11" s="32"/>
      <c r="B11" s="41" t="s">
        <v>24</v>
      </c>
      <c r="C11" s="42" t="s">
        <v>579</v>
      </c>
      <c r="D11" s="43">
        <v>946.12952330999985</v>
      </c>
      <c r="E11" s="43">
        <v>1063.4357730099998</v>
      </c>
      <c r="F11" s="43">
        <v>1223.9614850400003</v>
      </c>
      <c r="G11" s="43">
        <v>1242.8110007899995</v>
      </c>
      <c r="H11" s="44">
        <v>1084.5739057299995</v>
      </c>
      <c r="I11" s="45">
        <v>1.5740591190571813E-2</v>
      </c>
      <c r="J11" s="46">
        <v>-0.12732192985048874</v>
      </c>
    </row>
    <row r="12" spans="1:10" ht="12.75" x14ac:dyDescent="0.2">
      <c r="A12" s="32"/>
      <c r="B12" s="41" t="s">
        <v>25</v>
      </c>
      <c r="C12" s="42" t="s">
        <v>26</v>
      </c>
      <c r="D12" s="43">
        <v>930.50779664000004</v>
      </c>
      <c r="E12" s="43">
        <v>1166.4367342400001</v>
      </c>
      <c r="F12" s="43">
        <v>1333.8717573199999</v>
      </c>
      <c r="G12" s="43">
        <v>1148.9461203399999</v>
      </c>
      <c r="H12" s="44">
        <v>955.5793688199999</v>
      </c>
      <c r="I12" s="45">
        <v>1.3868473245828541E-2</v>
      </c>
      <c r="J12" s="46">
        <v>-0.16829923361661059</v>
      </c>
    </row>
    <row r="13" spans="1:10" x14ac:dyDescent="0.2">
      <c r="A13" s="32"/>
      <c r="B13" s="41" t="s">
        <v>29</v>
      </c>
      <c r="C13" s="42" t="s">
        <v>30</v>
      </c>
      <c r="D13" s="43">
        <v>586.31787843999996</v>
      </c>
      <c r="E13" s="43">
        <v>795.87509768999985</v>
      </c>
      <c r="F13" s="43">
        <v>1101.2595090799998</v>
      </c>
      <c r="G13" s="43">
        <v>988.51947213000039</v>
      </c>
      <c r="H13" s="44">
        <v>945.36449820999997</v>
      </c>
      <c r="I13" s="45">
        <v>1.3720223226639324E-2</v>
      </c>
      <c r="J13" s="46">
        <v>-4.3656169794018096E-2</v>
      </c>
    </row>
    <row r="14" spans="1:10" ht="22.5" x14ac:dyDescent="0.2">
      <c r="A14" s="32"/>
      <c r="B14" s="41" t="s">
        <v>22</v>
      </c>
      <c r="C14" s="42" t="s">
        <v>23</v>
      </c>
      <c r="D14" s="43">
        <v>1010.6432978500002</v>
      </c>
      <c r="E14" s="43">
        <v>1254.7333050999998</v>
      </c>
      <c r="F14" s="43">
        <v>1600.1520907900001</v>
      </c>
      <c r="G14" s="43">
        <v>1254.5946018500001</v>
      </c>
      <c r="H14" s="44">
        <v>940.7070685399998</v>
      </c>
      <c r="I14" s="45">
        <v>1.3652629219401091E-2</v>
      </c>
      <c r="J14" s="46">
        <v>-0.2501904064047048</v>
      </c>
    </row>
    <row r="15" spans="1:10" ht="22.5" x14ac:dyDescent="0.2">
      <c r="B15" s="41" t="s">
        <v>27</v>
      </c>
      <c r="C15" s="42" t="s">
        <v>28</v>
      </c>
      <c r="D15" s="43">
        <v>1153.2034671699996</v>
      </c>
      <c r="E15" s="43">
        <v>1158.7729730400004</v>
      </c>
      <c r="F15" s="43">
        <v>1644.8357475199996</v>
      </c>
      <c r="G15" s="43">
        <v>1119.34302493</v>
      </c>
      <c r="H15" s="44">
        <v>865.41822289000004</v>
      </c>
      <c r="I15" s="45">
        <v>1.255995039472565E-2</v>
      </c>
      <c r="J15" s="46">
        <v>-0.22685164099350108</v>
      </c>
    </row>
    <row r="16" spans="1:10" ht="13.5" customHeight="1" x14ac:dyDescent="0.2">
      <c r="B16" s="831" t="s">
        <v>32</v>
      </c>
      <c r="C16" s="832"/>
      <c r="D16" s="47">
        <v>32597.819694569993</v>
      </c>
      <c r="E16" s="47">
        <v>39138.071076289976</v>
      </c>
      <c r="F16" s="47">
        <v>44154.229144910001</v>
      </c>
      <c r="G16" s="47">
        <v>40245.474378049978</v>
      </c>
      <c r="H16" s="47">
        <v>40663.550621530041</v>
      </c>
      <c r="I16" s="48">
        <v>0.59015648754688854</v>
      </c>
      <c r="J16" s="49">
        <v>1.0388155437126123E-2</v>
      </c>
    </row>
    <row r="17" spans="2:10" ht="12.75" customHeight="1" x14ac:dyDescent="0.2">
      <c r="B17" s="833" t="s">
        <v>33</v>
      </c>
      <c r="C17" s="834"/>
      <c r="D17" s="43">
        <v>29250.541247689904</v>
      </c>
      <c r="E17" s="43">
        <v>28511.375923710111</v>
      </c>
      <c r="F17" s="43">
        <v>31408.255689599911</v>
      </c>
      <c r="G17" s="43">
        <v>30269.906654470251</v>
      </c>
      <c r="H17" s="44">
        <v>27687.43473225991</v>
      </c>
      <c r="I17" s="45">
        <v>0.40183208256592262</v>
      </c>
      <c r="J17" s="46">
        <v>-8.5314829401000547E-2</v>
      </c>
    </row>
    <row r="18" spans="2:10" ht="12" customHeight="1" x14ac:dyDescent="0.2">
      <c r="B18" s="835" t="s">
        <v>34</v>
      </c>
      <c r="C18" s="836"/>
      <c r="D18" s="43">
        <v>0</v>
      </c>
      <c r="E18" s="43">
        <v>528.95415028000002</v>
      </c>
      <c r="F18" s="43">
        <v>635.60031178999986</v>
      </c>
      <c r="G18" s="43">
        <v>637.98498197000015</v>
      </c>
      <c r="H18" s="44">
        <v>552.01152854000009</v>
      </c>
      <c r="I18" s="45">
        <v>8.0114298871891681E-3</v>
      </c>
      <c r="J18" s="46">
        <v>-0.13475780129577219</v>
      </c>
    </row>
    <row r="19" spans="2:10" ht="12.75" customHeight="1" x14ac:dyDescent="0.2">
      <c r="B19" s="837" t="s">
        <v>35</v>
      </c>
      <c r="C19" s="838"/>
      <c r="D19" s="50">
        <v>61848.360942259678</v>
      </c>
      <c r="E19" s="50">
        <v>68178.401150279562</v>
      </c>
      <c r="F19" s="50">
        <v>76198.085146300029</v>
      </c>
      <c r="G19" s="50">
        <v>71153.366014490137</v>
      </c>
      <c r="H19" s="50">
        <v>68902.996882329928</v>
      </c>
      <c r="I19" s="51">
        <v>1</v>
      </c>
      <c r="J19" s="52">
        <v>-3.1627022841082875E-2</v>
      </c>
    </row>
    <row r="20" spans="2:10" x14ac:dyDescent="0.2">
      <c r="B20" s="818" t="s">
        <v>580</v>
      </c>
      <c r="C20" s="818"/>
      <c r="D20" s="818"/>
      <c r="E20" s="818"/>
      <c r="F20" s="818"/>
      <c r="G20" s="818"/>
      <c r="H20" s="818"/>
      <c r="I20" s="818"/>
      <c r="J20" s="818"/>
    </row>
    <row r="21" spans="2:10" x14ac:dyDescent="0.2">
      <c r="B21" s="53" t="s">
        <v>581</v>
      </c>
      <c r="C21" s="53"/>
      <c r="D21" s="53"/>
      <c r="E21" s="53"/>
      <c r="F21" s="53"/>
      <c r="G21" s="53"/>
      <c r="H21" s="53"/>
      <c r="I21" s="53"/>
      <c r="J21" s="53"/>
    </row>
    <row r="22" spans="2:10" x14ac:dyDescent="0.2">
      <c r="B22" s="829" t="s">
        <v>582</v>
      </c>
      <c r="C22" s="829"/>
      <c r="D22" s="829"/>
      <c r="E22" s="829"/>
      <c r="F22" s="829"/>
      <c r="G22" s="829"/>
      <c r="H22" s="829"/>
      <c r="I22" s="829"/>
      <c r="J22" s="829"/>
    </row>
    <row r="23" spans="2:10" x14ac:dyDescent="0.2">
      <c r="B23" s="829" t="s">
        <v>583</v>
      </c>
      <c r="C23" s="829"/>
      <c r="D23" s="829"/>
      <c r="E23" s="829"/>
      <c r="F23" s="829"/>
      <c r="G23" s="829"/>
      <c r="H23" s="829"/>
      <c r="I23" s="829"/>
      <c r="J23" s="829"/>
    </row>
    <row r="24" spans="2:10" x14ac:dyDescent="0.2">
      <c r="B24" s="830"/>
      <c r="C24" s="830"/>
      <c r="D24" s="830"/>
      <c r="E24" s="830"/>
      <c r="F24" s="830"/>
      <c r="G24" s="830"/>
      <c r="H24" s="830"/>
      <c r="I24" s="830"/>
      <c r="J24" s="830"/>
    </row>
  </sheetData>
  <mergeCells count="8">
    <mergeCell ref="B23:J23"/>
    <mergeCell ref="B24:J24"/>
    <mergeCell ref="B22:J22"/>
    <mergeCell ref="B16:C16"/>
    <mergeCell ref="B17:C17"/>
    <mergeCell ref="B18:C18"/>
    <mergeCell ref="B20:J20"/>
    <mergeCell ref="B19:C19"/>
  </mergeCells>
  <pageMargins left="0.7" right="0.7" top="0.75" bottom="0.75" header="0.3" footer="0.3"/>
  <pageSetup paperSize="183" scale="4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M49"/>
  <sheetViews>
    <sheetView zoomScaleNormal="100" workbookViewId="0">
      <selection activeCell="A25" sqref="A25:XFD25"/>
    </sheetView>
  </sheetViews>
  <sheetFormatPr baseColWidth="10" defaultColWidth="11.42578125" defaultRowHeight="15" x14ac:dyDescent="0.25"/>
  <cols>
    <col min="1" max="1" width="5" style="240" bestFit="1" customWidth="1"/>
    <col min="2" max="2" width="14.42578125" style="240" customWidth="1"/>
    <col min="3" max="16384" width="11.42578125" style="240"/>
  </cols>
  <sheetData>
    <row r="1" spans="2:12" x14ac:dyDescent="0.25">
      <c r="B1" s="195"/>
      <c r="C1" s="195"/>
      <c r="D1" s="195"/>
      <c r="E1" s="195"/>
      <c r="F1" s="195"/>
      <c r="G1" s="195"/>
      <c r="H1" s="195"/>
      <c r="I1" s="195"/>
      <c r="J1" s="195"/>
      <c r="K1" s="195"/>
      <c r="L1" s="195"/>
    </row>
    <row r="2" spans="2:12" x14ac:dyDescent="0.25">
      <c r="B2" s="342" t="s">
        <v>853</v>
      </c>
      <c r="C2" s="195"/>
      <c r="D2" s="195"/>
      <c r="E2" s="195"/>
      <c r="F2" s="195"/>
      <c r="G2" s="195"/>
      <c r="H2" s="195"/>
      <c r="I2" s="195"/>
      <c r="J2" s="195"/>
      <c r="K2" s="195"/>
      <c r="L2" s="195"/>
    </row>
    <row r="3" spans="2:12" ht="15" customHeight="1" x14ac:dyDescent="0.25">
      <c r="B3" s="343" t="s">
        <v>854</v>
      </c>
      <c r="C3" s="195"/>
      <c r="D3" s="195"/>
      <c r="E3" s="195"/>
      <c r="F3" s="195"/>
      <c r="G3" s="195"/>
      <c r="H3" s="195"/>
      <c r="I3" s="195"/>
      <c r="J3" s="195"/>
      <c r="K3" s="195"/>
      <c r="L3" s="195"/>
    </row>
    <row r="4" spans="2:12" x14ac:dyDescent="0.25">
      <c r="B4" s="195"/>
      <c r="C4" s="195"/>
      <c r="D4" s="195"/>
      <c r="E4" s="195"/>
      <c r="F4" s="195"/>
      <c r="G4" s="195"/>
      <c r="H4" s="195"/>
      <c r="I4" s="195"/>
      <c r="J4" s="195"/>
      <c r="K4" s="195"/>
      <c r="L4" s="195"/>
    </row>
    <row r="5" spans="2:12" x14ac:dyDescent="0.25">
      <c r="B5" s="983" t="s">
        <v>443</v>
      </c>
      <c r="C5" s="1042">
        <v>2019</v>
      </c>
      <c r="D5" s="1042"/>
      <c r="E5" s="1042"/>
      <c r="F5" s="1042"/>
      <c r="G5" s="1042">
        <v>2020</v>
      </c>
      <c r="H5" s="1042"/>
      <c r="I5" s="1042"/>
      <c r="J5" s="1042"/>
      <c r="K5" s="1042" t="s">
        <v>855</v>
      </c>
      <c r="L5" s="1042" t="s">
        <v>856</v>
      </c>
    </row>
    <row r="6" spans="2:12" ht="22.5" x14ac:dyDescent="0.25">
      <c r="B6" s="983"/>
      <c r="C6" s="395" t="s">
        <v>473</v>
      </c>
      <c r="D6" s="395" t="s">
        <v>474</v>
      </c>
      <c r="E6" s="395" t="s">
        <v>475</v>
      </c>
      <c r="F6" s="395" t="s">
        <v>80</v>
      </c>
      <c r="G6" s="395" t="s">
        <v>473</v>
      </c>
      <c r="H6" s="395" t="s">
        <v>474</v>
      </c>
      <c r="I6" s="395" t="s">
        <v>475</v>
      </c>
      <c r="J6" s="395" t="s">
        <v>80</v>
      </c>
      <c r="K6" s="1042"/>
      <c r="L6" s="1042"/>
    </row>
    <row r="7" spans="2:12" x14ac:dyDescent="0.25">
      <c r="B7" s="396" t="s">
        <v>166</v>
      </c>
      <c r="C7" s="559">
        <v>14103</v>
      </c>
      <c r="D7" s="559">
        <v>3139</v>
      </c>
      <c r="E7" s="559">
        <v>85</v>
      </c>
      <c r="F7" s="559">
        <v>17327</v>
      </c>
      <c r="G7" s="560">
        <v>12896</v>
      </c>
      <c r="H7" s="559">
        <v>1933</v>
      </c>
      <c r="I7" s="559">
        <v>73</v>
      </c>
      <c r="J7" s="559">
        <v>14902</v>
      </c>
      <c r="K7" s="561">
        <v>2.3965582925265516E-2</v>
      </c>
      <c r="L7" s="561">
        <v>-8.5584627384244438E-2</v>
      </c>
    </row>
    <row r="8" spans="2:12" x14ac:dyDescent="0.25">
      <c r="B8" s="396" t="s">
        <v>176</v>
      </c>
      <c r="C8" s="559">
        <v>3779</v>
      </c>
      <c r="D8" s="559">
        <v>96</v>
      </c>
      <c r="E8" s="559">
        <v>12</v>
      </c>
      <c r="F8" s="559">
        <v>3887</v>
      </c>
      <c r="G8" s="560">
        <v>3487</v>
      </c>
      <c r="H8" s="559">
        <v>134</v>
      </c>
      <c r="I8" s="559">
        <v>8</v>
      </c>
      <c r="J8" s="559">
        <v>3629</v>
      </c>
      <c r="K8" s="561">
        <v>6.4801479265199175E-3</v>
      </c>
      <c r="L8" s="561">
        <v>-7.7269118814501159E-2</v>
      </c>
    </row>
    <row r="9" spans="2:12" x14ac:dyDescent="0.25">
      <c r="B9" s="396" t="s">
        <v>183</v>
      </c>
      <c r="C9" s="559">
        <v>476</v>
      </c>
      <c r="D9" s="559">
        <v>0</v>
      </c>
      <c r="E9" s="559">
        <v>0</v>
      </c>
      <c r="F9" s="559">
        <v>476</v>
      </c>
      <c r="G9" s="560">
        <v>493</v>
      </c>
      <c r="H9" s="559">
        <v>0</v>
      </c>
      <c r="I9" s="559">
        <v>0</v>
      </c>
      <c r="J9" s="559">
        <v>493</v>
      </c>
      <c r="K9" s="561">
        <v>9.161780693359103E-4</v>
      </c>
      <c r="L9" s="561">
        <v>3.5714285714285809E-2</v>
      </c>
    </row>
    <row r="10" spans="2:12" x14ac:dyDescent="0.25">
      <c r="B10" s="396" t="s">
        <v>152</v>
      </c>
      <c r="C10" s="559">
        <v>11163</v>
      </c>
      <c r="D10" s="559">
        <v>322</v>
      </c>
      <c r="E10" s="559">
        <v>100</v>
      </c>
      <c r="F10" s="559">
        <v>11585</v>
      </c>
      <c r="G10" s="560">
        <v>11695</v>
      </c>
      <c r="H10" s="559">
        <v>225</v>
      </c>
      <c r="I10" s="559">
        <v>89</v>
      </c>
      <c r="J10" s="559">
        <v>12009</v>
      </c>
      <c r="K10" s="561">
        <v>2.1733676512948216E-2</v>
      </c>
      <c r="L10" s="561">
        <v>4.7657439756337849E-2</v>
      </c>
    </row>
    <row r="11" spans="2:12" x14ac:dyDescent="0.25">
      <c r="B11" s="396" t="s">
        <v>444</v>
      </c>
      <c r="C11" s="559">
        <v>850</v>
      </c>
      <c r="D11" s="559">
        <v>22</v>
      </c>
      <c r="E11" s="559">
        <v>0</v>
      </c>
      <c r="F11" s="559">
        <v>872</v>
      </c>
      <c r="G11" s="560">
        <v>1236</v>
      </c>
      <c r="H11" s="559">
        <v>2</v>
      </c>
      <c r="I11" s="559">
        <v>0</v>
      </c>
      <c r="J11" s="559">
        <v>1238</v>
      </c>
      <c r="K11" s="561">
        <v>2.2969494801200509E-3</v>
      </c>
      <c r="L11" s="561">
        <v>0.45411764705882351</v>
      </c>
    </row>
    <row r="12" spans="2:12" x14ac:dyDescent="0.25">
      <c r="B12" s="396" t="s">
        <v>154</v>
      </c>
      <c r="C12" s="559">
        <v>1098</v>
      </c>
      <c r="D12" s="559">
        <v>5</v>
      </c>
      <c r="E12" s="559">
        <v>2</v>
      </c>
      <c r="F12" s="559">
        <v>1105</v>
      </c>
      <c r="G12" s="560">
        <v>1252</v>
      </c>
      <c r="H12" s="559">
        <v>0</v>
      </c>
      <c r="I12" s="559">
        <v>0</v>
      </c>
      <c r="J12" s="559">
        <v>1252</v>
      </c>
      <c r="K12" s="561">
        <v>2.3266834539727378E-3</v>
      </c>
      <c r="L12" s="561">
        <v>0.14025500910746813</v>
      </c>
    </row>
    <row r="13" spans="2:12" x14ac:dyDescent="0.25">
      <c r="B13" s="396" t="s">
        <v>445</v>
      </c>
      <c r="C13" s="559">
        <v>32930</v>
      </c>
      <c r="D13" s="559">
        <v>381</v>
      </c>
      <c r="E13" s="559">
        <v>1367</v>
      </c>
      <c r="F13" s="559">
        <v>34678</v>
      </c>
      <c r="G13" s="560">
        <v>33743</v>
      </c>
      <c r="H13" s="559">
        <v>415</v>
      </c>
      <c r="I13" s="559">
        <v>796</v>
      </c>
      <c r="J13" s="559">
        <v>34954</v>
      </c>
      <c r="K13" s="561">
        <v>6.2707092481950555E-2</v>
      </c>
      <c r="L13" s="561">
        <v>2.4688733677497687E-2</v>
      </c>
    </row>
    <row r="14" spans="2:12" x14ac:dyDescent="0.25">
      <c r="B14" s="396" t="s">
        <v>155</v>
      </c>
      <c r="C14" s="559">
        <v>82577</v>
      </c>
      <c r="D14" s="559">
        <v>741</v>
      </c>
      <c r="E14" s="559">
        <v>70</v>
      </c>
      <c r="F14" s="559">
        <v>83388</v>
      </c>
      <c r="G14" s="560">
        <v>80447</v>
      </c>
      <c r="H14" s="559">
        <v>239</v>
      </c>
      <c r="I14" s="559">
        <v>40</v>
      </c>
      <c r="J14" s="559">
        <v>80726</v>
      </c>
      <c r="K14" s="561">
        <v>0.14950056215794316</v>
      </c>
      <c r="L14" s="561">
        <v>-2.5794107318018344E-2</v>
      </c>
    </row>
    <row r="15" spans="2:12" x14ac:dyDescent="0.25">
      <c r="B15" s="396" t="s">
        <v>203</v>
      </c>
      <c r="C15" s="559">
        <v>152206</v>
      </c>
      <c r="D15" s="559">
        <v>830</v>
      </c>
      <c r="E15" s="559">
        <v>277</v>
      </c>
      <c r="F15" s="559">
        <v>153313</v>
      </c>
      <c r="G15" s="560">
        <v>149389</v>
      </c>
      <c r="H15" s="559">
        <v>1261</v>
      </c>
      <c r="I15" s="559">
        <v>295</v>
      </c>
      <c r="J15" s="559">
        <v>150945</v>
      </c>
      <c r="K15" s="561">
        <v>0.27762053874243875</v>
      </c>
      <c r="L15" s="561">
        <v>-1.8507811781401484E-2</v>
      </c>
    </row>
    <row r="16" spans="2:12" x14ac:dyDescent="0.25">
      <c r="B16" s="396" t="s">
        <v>156</v>
      </c>
      <c r="C16" s="559">
        <v>149070</v>
      </c>
      <c r="D16" s="559">
        <v>17562</v>
      </c>
      <c r="E16" s="559">
        <v>2441</v>
      </c>
      <c r="F16" s="559">
        <v>169073</v>
      </c>
      <c r="G16" s="560">
        <v>138518</v>
      </c>
      <c r="H16" s="559">
        <v>10720</v>
      </c>
      <c r="I16" s="559">
        <v>1827</v>
      </c>
      <c r="J16" s="559">
        <v>151065</v>
      </c>
      <c r="K16" s="561">
        <v>0.2574181618829039</v>
      </c>
      <c r="L16" s="561">
        <v>-7.0785536996042175E-2</v>
      </c>
    </row>
    <row r="17" spans="2:13" x14ac:dyDescent="0.25">
      <c r="B17" s="396" t="s">
        <v>215</v>
      </c>
      <c r="C17" s="559">
        <v>103433</v>
      </c>
      <c r="D17" s="559">
        <v>1112</v>
      </c>
      <c r="E17" s="559">
        <v>49</v>
      </c>
      <c r="F17" s="559">
        <v>104594</v>
      </c>
      <c r="G17" s="560">
        <v>94224</v>
      </c>
      <c r="H17" s="559">
        <v>1300</v>
      </c>
      <c r="I17" s="559">
        <v>40</v>
      </c>
      <c r="J17" s="559">
        <v>95564</v>
      </c>
      <c r="K17" s="561">
        <v>0.17510337201847223</v>
      </c>
      <c r="L17" s="561">
        <v>-8.9033480610636873E-2</v>
      </c>
    </row>
    <row r="18" spans="2:13" x14ac:dyDescent="0.25">
      <c r="B18" s="396" t="s">
        <v>446</v>
      </c>
      <c r="C18" s="559">
        <v>208</v>
      </c>
      <c r="D18" s="559">
        <v>2</v>
      </c>
      <c r="E18" s="559">
        <v>3</v>
      </c>
      <c r="F18" s="559">
        <v>213</v>
      </c>
      <c r="G18" s="560">
        <v>223</v>
      </c>
      <c r="H18" s="559">
        <v>1</v>
      </c>
      <c r="I18" s="559">
        <v>0</v>
      </c>
      <c r="J18" s="559">
        <v>224</v>
      </c>
      <c r="K18" s="561">
        <v>4.1441726057182148E-4</v>
      </c>
      <c r="L18" s="561">
        <v>7.2115384615384581E-2</v>
      </c>
    </row>
    <row r="19" spans="2:13" x14ac:dyDescent="0.25">
      <c r="B19" s="396" t="s">
        <v>226</v>
      </c>
      <c r="C19" s="559">
        <v>6803</v>
      </c>
      <c r="D19" s="559">
        <v>3</v>
      </c>
      <c r="E19" s="559">
        <v>7</v>
      </c>
      <c r="F19" s="559">
        <v>6813</v>
      </c>
      <c r="G19" s="560">
        <v>5334</v>
      </c>
      <c r="H19" s="559">
        <v>0</v>
      </c>
      <c r="I19" s="559">
        <v>0</v>
      </c>
      <c r="J19" s="559">
        <v>5334</v>
      </c>
      <c r="K19" s="561">
        <v>9.9125635331394433E-3</v>
      </c>
      <c r="L19" s="561">
        <v>-0.21593414669998534</v>
      </c>
    </row>
    <row r="20" spans="2:13" x14ac:dyDescent="0.25">
      <c r="B20" s="396" t="s">
        <v>447</v>
      </c>
      <c r="C20" s="559">
        <v>30</v>
      </c>
      <c r="D20" s="559">
        <v>0</v>
      </c>
      <c r="E20" s="559">
        <v>0</v>
      </c>
      <c r="F20" s="559">
        <v>30</v>
      </c>
      <c r="G20" s="560">
        <v>13</v>
      </c>
      <c r="H20" s="559">
        <v>0</v>
      </c>
      <c r="I20" s="559">
        <v>0</v>
      </c>
      <c r="J20" s="559">
        <v>13</v>
      </c>
      <c r="K20" s="561">
        <v>2.4158853755307978E-5</v>
      </c>
      <c r="L20" s="561">
        <v>-0.56666666666666665</v>
      </c>
    </row>
    <row r="21" spans="2:13" x14ac:dyDescent="0.25">
      <c r="B21" s="396" t="s">
        <v>476</v>
      </c>
      <c r="C21" s="559">
        <v>2569</v>
      </c>
      <c r="D21" s="559">
        <v>0</v>
      </c>
      <c r="E21" s="559">
        <v>0</v>
      </c>
      <c r="F21" s="559">
        <v>2569</v>
      </c>
      <c r="G21" s="560">
        <v>1436</v>
      </c>
      <c r="H21" s="559">
        <v>0</v>
      </c>
      <c r="I21" s="559">
        <v>0</v>
      </c>
      <c r="J21" s="559">
        <v>1436</v>
      </c>
      <c r="K21" s="561">
        <v>2.6686241532786351E-3</v>
      </c>
      <c r="L21" s="561">
        <v>-0.44102763721292326</v>
      </c>
    </row>
    <row r="22" spans="2:13" x14ac:dyDescent="0.25">
      <c r="B22" s="396" t="s">
        <v>238</v>
      </c>
      <c r="C22" s="559">
        <v>4665</v>
      </c>
      <c r="D22" s="559">
        <v>185</v>
      </c>
      <c r="E22" s="559">
        <v>20</v>
      </c>
      <c r="F22" s="559">
        <v>4870</v>
      </c>
      <c r="G22" s="560">
        <v>3719</v>
      </c>
      <c r="H22" s="559">
        <v>133</v>
      </c>
      <c r="I22" s="559">
        <v>12</v>
      </c>
      <c r="J22" s="559">
        <v>3864</v>
      </c>
      <c r="K22" s="561">
        <v>6.9112905473838748E-3</v>
      </c>
      <c r="L22" s="561">
        <v>-0.20278670953912115</v>
      </c>
    </row>
    <row r="23" spans="2:13" x14ac:dyDescent="0.25">
      <c r="B23" s="400" t="s">
        <v>42</v>
      </c>
      <c r="C23" s="507">
        <v>565960</v>
      </c>
      <c r="D23" s="507">
        <v>24400</v>
      </c>
      <c r="E23" s="507">
        <v>4433</v>
      </c>
      <c r="F23" s="507">
        <v>594793</v>
      </c>
      <c r="G23" s="507">
        <v>538105</v>
      </c>
      <c r="H23" s="507">
        <v>16363</v>
      </c>
      <c r="I23" s="507">
        <v>3180</v>
      </c>
      <c r="J23" s="507">
        <v>557648</v>
      </c>
      <c r="K23" s="510">
        <v>1</v>
      </c>
      <c r="L23" s="510">
        <v>-4.9217259170259431E-2</v>
      </c>
    </row>
    <row r="24" spans="2:13" x14ac:dyDescent="0.25">
      <c r="B24" s="1043" t="s">
        <v>857</v>
      </c>
      <c r="C24" s="1043"/>
      <c r="D24" s="1043"/>
      <c r="E24" s="1043"/>
      <c r="F24" s="1043"/>
      <c r="G24" s="1043"/>
      <c r="H24" s="1043"/>
      <c r="I24" s="1043"/>
      <c r="J24" s="1043"/>
      <c r="K24" s="1043"/>
      <c r="L24" s="1043"/>
    </row>
    <row r="25" spans="2:13" x14ac:dyDescent="0.25">
      <c r="B25" s="562"/>
      <c r="C25" s="195"/>
      <c r="D25" s="195"/>
      <c r="E25" s="195"/>
      <c r="F25" s="195"/>
      <c r="G25" s="195"/>
      <c r="H25" s="195"/>
      <c r="I25" s="195"/>
      <c r="J25" s="195"/>
      <c r="K25" s="195"/>
      <c r="L25" s="195"/>
      <c r="M25" s="195"/>
    </row>
    <row r="26" spans="2:13" x14ac:dyDescent="0.25">
      <c r="B26" s="342" t="s">
        <v>853</v>
      </c>
      <c r="C26" s="195"/>
      <c r="D26" s="195"/>
      <c r="E26" s="195"/>
      <c r="F26" s="195"/>
      <c r="G26" s="195"/>
      <c r="H26" s="195"/>
      <c r="I26" s="195"/>
      <c r="J26" s="195"/>
      <c r="K26" s="195"/>
      <c r="L26" s="195"/>
      <c r="M26" s="195"/>
    </row>
    <row r="27" spans="2:13" x14ac:dyDescent="0.25">
      <c r="B27" s="563" t="s">
        <v>570</v>
      </c>
      <c r="C27" s="195"/>
      <c r="D27" s="195"/>
      <c r="E27" s="195"/>
      <c r="F27" s="195"/>
      <c r="G27" s="195"/>
      <c r="H27" s="195"/>
      <c r="I27" s="195"/>
      <c r="J27" s="195"/>
      <c r="K27" s="195"/>
      <c r="L27" s="195"/>
      <c r="M27" s="195"/>
    </row>
    <row r="28" spans="2:13" x14ac:dyDescent="0.25">
      <c r="B28" s="562"/>
      <c r="C28" s="195"/>
      <c r="D28" s="195"/>
      <c r="E28" s="195"/>
      <c r="F28" s="195"/>
      <c r="G28" s="195"/>
      <c r="H28" s="195"/>
      <c r="I28" s="195"/>
      <c r="J28" s="195"/>
      <c r="K28" s="195"/>
      <c r="L28" s="195"/>
      <c r="M28" s="195"/>
    </row>
    <row r="29" spans="2:13" x14ac:dyDescent="0.25">
      <c r="B29" s="983" t="s">
        <v>443</v>
      </c>
      <c r="C29" s="1042">
        <v>2019</v>
      </c>
      <c r="D29" s="1042"/>
      <c r="E29" s="1042"/>
      <c r="F29" s="1042"/>
      <c r="G29" s="1042">
        <v>2020</v>
      </c>
      <c r="H29" s="1042"/>
      <c r="I29" s="1042"/>
      <c r="J29" s="1042"/>
      <c r="K29" s="1042" t="s">
        <v>855</v>
      </c>
      <c r="L29" s="1042" t="s">
        <v>856</v>
      </c>
      <c r="M29" s="195"/>
    </row>
    <row r="30" spans="2:13" ht="22.5" x14ac:dyDescent="0.25">
      <c r="B30" s="983"/>
      <c r="C30" s="395" t="s">
        <v>473</v>
      </c>
      <c r="D30" s="395" t="s">
        <v>474</v>
      </c>
      <c r="E30" s="395" t="s">
        <v>475</v>
      </c>
      <c r="F30" s="395" t="s">
        <v>80</v>
      </c>
      <c r="G30" s="395" t="s">
        <v>473</v>
      </c>
      <c r="H30" s="395" t="s">
        <v>474</v>
      </c>
      <c r="I30" s="395" t="s">
        <v>475</v>
      </c>
      <c r="J30" s="395" t="s">
        <v>80</v>
      </c>
      <c r="K30" s="1042"/>
      <c r="L30" s="1042"/>
      <c r="M30" s="195"/>
    </row>
    <row r="31" spans="2:13" x14ac:dyDescent="0.25">
      <c r="B31" s="396" t="s">
        <v>166</v>
      </c>
      <c r="C31" s="564">
        <v>462.25665398000018</v>
      </c>
      <c r="D31" s="564">
        <v>101.88999640000007</v>
      </c>
      <c r="E31" s="564">
        <v>7.5436122000000001</v>
      </c>
      <c r="F31" s="564">
        <v>571.69026258000019</v>
      </c>
      <c r="G31" s="565">
        <v>524.33266667999885</v>
      </c>
      <c r="H31" s="564">
        <v>70.632052109999961</v>
      </c>
      <c r="I31" s="564">
        <v>8.2268377600000004</v>
      </c>
      <c r="J31" s="564">
        <v>603.19155654999906</v>
      </c>
      <c r="K31" s="561">
        <v>7.6097222240627902E-3</v>
      </c>
      <c r="L31" s="561">
        <v>0.13428906250570583</v>
      </c>
      <c r="M31" s="566"/>
    </row>
    <row r="32" spans="2:13" x14ac:dyDescent="0.25">
      <c r="B32" s="396" t="s">
        <v>176</v>
      </c>
      <c r="C32" s="564">
        <v>3199.3829243300006</v>
      </c>
      <c r="D32" s="564">
        <v>3.1238734299999997</v>
      </c>
      <c r="E32" s="564">
        <v>7.7684222599999995</v>
      </c>
      <c r="F32" s="564">
        <v>3210.2752200200011</v>
      </c>
      <c r="G32" s="565">
        <v>3534.0441454400029</v>
      </c>
      <c r="H32" s="564">
        <v>13.062059180000002</v>
      </c>
      <c r="I32" s="564">
        <v>11.308861650000001</v>
      </c>
      <c r="J32" s="564">
        <v>3558.4150662700017</v>
      </c>
      <c r="K32" s="561">
        <v>5.1290136936645768E-2</v>
      </c>
      <c r="L32" s="561">
        <v>0.10460180260544627</v>
      </c>
      <c r="M32" s="566"/>
    </row>
    <row r="33" spans="2:13" x14ac:dyDescent="0.25">
      <c r="B33" s="396" t="s">
        <v>183</v>
      </c>
      <c r="C33" s="564">
        <v>524.68954015999998</v>
      </c>
      <c r="D33" s="564">
        <v>0</v>
      </c>
      <c r="E33" s="564">
        <v>0</v>
      </c>
      <c r="F33" s="564">
        <v>524.68954015999998</v>
      </c>
      <c r="G33" s="565">
        <v>522.02979844999993</v>
      </c>
      <c r="H33" s="564">
        <v>0</v>
      </c>
      <c r="I33" s="564">
        <v>0</v>
      </c>
      <c r="J33" s="564">
        <v>522.02979844999993</v>
      </c>
      <c r="K33" s="561">
        <v>7.5763003362756499E-3</v>
      </c>
      <c r="L33" s="561">
        <v>-5.0691723513088816E-3</v>
      </c>
      <c r="M33" s="566"/>
    </row>
    <row r="34" spans="2:13" x14ac:dyDescent="0.25">
      <c r="B34" s="396" t="s">
        <v>152</v>
      </c>
      <c r="C34" s="564">
        <v>21836.601520429987</v>
      </c>
      <c r="D34" s="564">
        <v>482.47503952000011</v>
      </c>
      <c r="E34" s="564">
        <v>19.249202669999995</v>
      </c>
      <c r="F34" s="564">
        <v>22338.325762619981</v>
      </c>
      <c r="G34" s="565">
        <v>21687.90941418998</v>
      </c>
      <c r="H34" s="564">
        <v>357.62578128999996</v>
      </c>
      <c r="I34" s="564">
        <v>5.7668034799999992</v>
      </c>
      <c r="J34" s="564">
        <v>22051.301998959985</v>
      </c>
      <c r="K34" s="561">
        <v>0.31476003070269448</v>
      </c>
      <c r="L34" s="561">
        <v>-6.8093062054960241E-3</v>
      </c>
      <c r="M34" s="566"/>
    </row>
    <row r="35" spans="2:13" x14ac:dyDescent="0.25">
      <c r="B35" s="396" t="s">
        <v>444</v>
      </c>
      <c r="C35" s="564">
        <v>2233.5881265900011</v>
      </c>
      <c r="D35" s="564">
        <v>0.19373870000000001</v>
      </c>
      <c r="E35" s="564">
        <v>0</v>
      </c>
      <c r="F35" s="564">
        <v>2233.781865290001</v>
      </c>
      <c r="G35" s="565">
        <v>3440.234524330001</v>
      </c>
      <c r="H35" s="564">
        <v>1.8790000000000001E-2</v>
      </c>
      <c r="I35" s="564">
        <v>0</v>
      </c>
      <c r="J35" s="564">
        <v>3440.2533143300011</v>
      </c>
      <c r="K35" s="561">
        <v>4.9928663193055105E-2</v>
      </c>
      <c r="L35" s="561">
        <v>0.54022779910733854</v>
      </c>
      <c r="M35" s="566"/>
    </row>
    <row r="36" spans="2:13" x14ac:dyDescent="0.25">
      <c r="B36" s="396" t="s">
        <v>154</v>
      </c>
      <c r="C36" s="564">
        <v>2791.2231020299996</v>
      </c>
      <c r="D36" s="564">
        <v>1.3487320000000001E-2</v>
      </c>
      <c r="E36" s="564">
        <v>30.618742999999998</v>
      </c>
      <c r="F36" s="564">
        <v>2821.85533235</v>
      </c>
      <c r="G36" s="565">
        <v>3096.7237976600018</v>
      </c>
      <c r="H36" s="564">
        <v>0</v>
      </c>
      <c r="I36" s="564">
        <v>0</v>
      </c>
      <c r="J36" s="564">
        <v>3096.7237976600018</v>
      </c>
      <c r="K36" s="561">
        <v>4.4943238143160223E-2</v>
      </c>
      <c r="L36" s="561">
        <v>0.10945047545924136</v>
      </c>
      <c r="M36" s="566"/>
    </row>
    <row r="37" spans="2:13" x14ac:dyDescent="0.25">
      <c r="B37" s="396" t="s">
        <v>445</v>
      </c>
      <c r="C37" s="564">
        <v>1250.1852174600021</v>
      </c>
      <c r="D37" s="564">
        <v>11.397404560000007</v>
      </c>
      <c r="E37" s="564">
        <v>11.690739140000002</v>
      </c>
      <c r="F37" s="564">
        <v>1273.2733611600029</v>
      </c>
      <c r="G37" s="565">
        <v>1222.3325546199997</v>
      </c>
      <c r="H37" s="564">
        <v>5.8246676400000013</v>
      </c>
      <c r="I37" s="564">
        <v>7.4549023899999982</v>
      </c>
      <c r="J37" s="564">
        <v>1235.6121246500009</v>
      </c>
      <c r="K37" s="561">
        <v>1.7739904066980526E-2</v>
      </c>
      <c r="L37" s="561">
        <v>-2.2278829129487421E-2</v>
      </c>
      <c r="M37" s="566"/>
    </row>
    <row r="38" spans="2:13" x14ac:dyDescent="0.25">
      <c r="B38" s="396" t="s">
        <v>155</v>
      </c>
      <c r="C38" s="564">
        <v>9566.0607792600822</v>
      </c>
      <c r="D38" s="564">
        <v>43.477066589999978</v>
      </c>
      <c r="E38" s="564">
        <v>4.8337100899999967</v>
      </c>
      <c r="F38" s="564">
        <v>9614.3715559400789</v>
      </c>
      <c r="G38" s="565">
        <v>8275.952239389977</v>
      </c>
      <c r="H38" s="564">
        <v>10.450081610000005</v>
      </c>
      <c r="I38" s="564">
        <v>2.3263152199999997</v>
      </c>
      <c r="J38" s="564">
        <v>8288.7286362199757</v>
      </c>
      <c r="K38" s="561">
        <v>0.12011019279064587</v>
      </c>
      <c r="L38" s="561">
        <v>-0.13486309251423056</v>
      </c>
      <c r="M38" s="566"/>
    </row>
    <row r="39" spans="2:13" x14ac:dyDescent="0.25">
      <c r="B39" s="396" t="s">
        <v>203</v>
      </c>
      <c r="C39" s="564">
        <v>11798.69385745002</v>
      </c>
      <c r="D39" s="564">
        <v>93.787319049999965</v>
      </c>
      <c r="E39" s="564">
        <v>48.934895170000011</v>
      </c>
      <c r="F39" s="564">
        <v>11941.416071670003</v>
      </c>
      <c r="G39" s="565">
        <v>11394.404504830052</v>
      </c>
      <c r="H39" s="564">
        <v>123.48923341999998</v>
      </c>
      <c r="I39" s="564">
        <v>23.187313409999998</v>
      </c>
      <c r="J39" s="564">
        <v>11541.081051660047</v>
      </c>
      <c r="K39" s="561">
        <v>0.16536877959443375</v>
      </c>
      <c r="L39" s="561">
        <v>-3.4265602405192386E-2</v>
      </c>
      <c r="M39" s="566"/>
    </row>
    <row r="40" spans="2:13" x14ac:dyDescent="0.25">
      <c r="B40" s="396" t="s">
        <v>156</v>
      </c>
      <c r="C40" s="564">
        <v>5626.3687308800108</v>
      </c>
      <c r="D40" s="564">
        <v>2058.1605695899993</v>
      </c>
      <c r="E40" s="564">
        <v>70.853007219999995</v>
      </c>
      <c r="F40" s="564">
        <v>7755.3823076899989</v>
      </c>
      <c r="G40" s="565">
        <v>4728.3634605900061</v>
      </c>
      <c r="H40" s="564">
        <v>1132.4598836000007</v>
      </c>
      <c r="I40" s="564">
        <v>45.151695530000012</v>
      </c>
      <c r="J40" s="564">
        <v>5905.9750397200078</v>
      </c>
      <c r="K40" s="561">
        <v>6.8623480465804743E-2</v>
      </c>
      <c r="L40" s="561">
        <v>-0.15960654433495491</v>
      </c>
      <c r="M40" s="566"/>
    </row>
    <row r="41" spans="2:13" x14ac:dyDescent="0.25">
      <c r="B41" s="396" t="s">
        <v>215</v>
      </c>
      <c r="C41" s="564">
        <v>10079.102925780004</v>
      </c>
      <c r="D41" s="564">
        <v>84.088816009999945</v>
      </c>
      <c r="E41" s="564">
        <v>21.736601729999997</v>
      </c>
      <c r="F41" s="564">
        <v>10184.928343520012</v>
      </c>
      <c r="G41" s="565">
        <v>9145.2228151999934</v>
      </c>
      <c r="H41" s="564">
        <v>82.274153149999989</v>
      </c>
      <c r="I41" s="564">
        <v>4.6290508399999997</v>
      </c>
      <c r="J41" s="564">
        <v>9232.1260191899964</v>
      </c>
      <c r="K41" s="561">
        <v>0.13272605298747475</v>
      </c>
      <c r="L41" s="561">
        <v>-9.2655082248576104E-2</v>
      </c>
      <c r="M41" s="566"/>
    </row>
    <row r="42" spans="2:13" x14ac:dyDescent="0.25">
      <c r="B42" s="396" t="s">
        <v>446</v>
      </c>
      <c r="C42" s="564">
        <v>134.77590735000001</v>
      </c>
      <c r="D42" s="564">
        <v>0.41848561000000001</v>
      </c>
      <c r="E42" s="564">
        <v>7.5423809999999994E-2</v>
      </c>
      <c r="F42" s="564">
        <v>135.26981677000001</v>
      </c>
      <c r="G42" s="565">
        <v>77.71845857000001</v>
      </c>
      <c r="H42" s="564">
        <v>1.3538399999999999E-2</v>
      </c>
      <c r="I42" s="564">
        <v>0</v>
      </c>
      <c r="J42" s="564">
        <v>77.731996970000012</v>
      </c>
      <c r="K42" s="561">
        <v>1.1279401780262806E-3</v>
      </c>
      <c r="L42" s="561">
        <v>-0.42335050753416426</v>
      </c>
      <c r="M42" s="566"/>
    </row>
    <row r="43" spans="2:13" x14ac:dyDescent="0.25">
      <c r="B43" s="396" t="s">
        <v>226</v>
      </c>
      <c r="C43" s="564">
        <v>720.82291612999961</v>
      </c>
      <c r="D43" s="564">
        <v>1.62891622</v>
      </c>
      <c r="E43" s="564">
        <v>2.7638799999999999</v>
      </c>
      <c r="F43" s="564">
        <v>725.21571234999954</v>
      </c>
      <c r="G43" s="565">
        <v>502.16393749000008</v>
      </c>
      <c r="H43" s="564">
        <v>0</v>
      </c>
      <c r="I43" s="564">
        <v>0</v>
      </c>
      <c r="J43" s="564">
        <v>502.16393749000008</v>
      </c>
      <c r="K43" s="561">
        <v>7.2879839805454934E-3</v>
      </c>
      <c r="L43" s="561">
        <v>-0.30334631952872682</v>
      </c>
      <c r="M43" s="566"/>
    </row>
    <row r="44" spans="2:13" x14ac:dyDescent="0.25">
      <c r="B44" s="396" t="s">
        <v>447</v>
      </c>
      <c r="C44" s="564">
        <v>1.5837752</v>
      </c>
      <c r="D44" s="564">
        <v>0</v>
      </c>
      <c r="E44" s="564">
        <v>0</v>
      </c>
      <c r="F44" s="564">
        <v>1.5837752</v>
      </c>
      <c r="G44" s="565">
        <v>0.85107477000000009</v>
      </c>
      <c r="H44" s="564">
        <v>0</v>
      </c>
      <c r="I44" s="564">
        <v>0</v>
      </c>
      <c r="J44" s="564">
        <v>0.85107477000000009</v>
      </c>
      <c r="K44" s="561">
        <v>1.235178161340978E-5</v>
      </c>
      <c r="L44" s="561">
        <v>-0.46262905871994964</v>
      </c>
      <c r="M44" s="566"/>
    </row>
    <row r="45" spans="2:13" x14ac:dyDescent="0.25">
      <c r="B45" s="396" t="s">
        <v>476</v>
      </c>
      <c r="C45" s="564">
        <v>228.09264822</v>
      </c>
      <c r="D45" s="564">
        <v>0</v>
      </c>
      <c r="E45" s="564">
        <v>0</v>
      </c>
      <c r="F45" s="564">
        <v>228.09264822</v>
      </c>
      <c r="G45" s="565">
        <v>133.04494953</v>
      </c>
      <c r="H45" s="564">
        <v>0</v>
      </c>
      <c r="I45" s="564">
        <v>0</v>
      </c>
      <c r="J45" s="564">
        <v>133.04494953</v>
      </c>
      <c r="K45" s="561">
        <v>1.9309022183346897E-3</v>
      </c>
      <c r="L45" s="561">
        <v>-0.41670654197641899</v>
      </c>
      <c r="M45" s="566"/>
    </row>
    <row r="46" spans="2:13" x14ac:dyDescent="0.25">
      <c r="B46" s="396" t="s">
        <v>238</v>
      </c>
      <c r="C46" s="564">
        <v>699.93738924000047</v>
      </c>
      <c r="D46" s="564">
        <v>19.80908144999999</v>
      </c>
      <c r="E46" s="564">
        <v>2.3882258700000003</v>
      </c>
      <c r="F46" s="564">
        <v>722.13469656000029</v>
      </c>
      <c r="G46" s="565">
        <v>617.66854059000059</v>
      </c>
      <c r="H46" s="564">
        <v>10.806427150000001</v>
      </c>
      <c r="I46" s="564">
        <v>1.50858347</v>
      </c>
      <c r="J46" s="564">
        <v>629.98355121000088</v>
      </c>
      <c r="K46" s="561">
        <v>8.9643204002407689E-3</v>
      </c>
      <c r="L46" s="561">
        <v>-0.11753743965489294</v>
      </c>
      <c r="M46" s="566"/>
    </row>
    <row r="47" spans="2:13" x14ac:dyDescent="0.25">
      <c r="B47" s="400" t="s">
        <v>80</v>
      </c>
      <c r="C47" s="508">
        <v>71153.366014488871</v>
      </c>
      <c r="D47" s="508">
        <v>2900.463794449995</v>
      </c>
      <c r="E47" s="508">
        <v>228.45646315999997</v>
      </c>
      <c r="F47" s="508">
        <v>74282.2862721001</v>
      </c>
      <c r="G47" s="508">
        <v>68902.996882330408</v>
      </c>
      <c r="H47" s="508">
        <v>1806.6566675499992</v>
      </c>
      <c r="I47" s="508">
        <v>109.56036374999999</v>
      </c>
      <c r="J47" s="508">
        <v>70819.213913630039</v>
      </c>
      <c r="K47" s="510">
        <f>+G47/$G$23</f>
        <v>0.12804749422943554</v>
      </c>
      <c r="L47" s="510">
        <f t="shared" ref="L47" si="0">+G47/C47-1</f>
        <v>-3.1627022841058894E-2</v>
      </c>
      <c r="M47" s="195"/>
    </row>
    <row r="48" spans="2:13" x14ac:dyDescent="0.25">
      <c r="B48" s="1043" t="s">
        <v>857</v>
      </c>
      <c r="C48" s="1043"/>
      <c r="D48" s="1043"/>
      <c r="E48" s="1043"/>
      <c r="F48" s="1043"/>
      <c r="G48" s="1043"/>
      <c r="H48" s="1043"/>
      <c r="I48" s="1043"/>
      <c r="J48" s="1043"/>
      <c r="K48" s="1043"/>
      <c r="L48" s="1043"/>
      <c r="M48" s="195"/>
    </row>
    <row r="49" spans="2:13" x14ac:dyDescent="0.25">
      <c r="B49" s="857" t="s">
        <v>858</v>
      </c>
      <c r="C49" s="857"/>
      <c r="D49" s="857"/>
      <c r="E49" s="857"/>
      <c r="F49" s="857"/>
      <c r="G49" s="857"/>
      <c r="H49" s="857"/>
      <c r="I49" s="857"/>
      <c r="J49" s="857"/>
      <c r="K49" s="857"/>
      <c r="L49" s="857"/>
      <c r="M49" s="195"/>
    </row>
  </sheetData>
  <mergeCells count="13">
    <mergeCell ref="B48:L48"/>
    <mergeCell ref="B49:L49"/>
    <mergeCell ref="B24:L24"/>
    <mergeCell ref="B29:B30"/>
    <mergeCell ref="C29:F29"/>
    <mergeCell ref="G29:J29"/>
    <mergeCell ref="K29:K30"/>
    <mergeCell ref="L29:L30"/>
    <mergeCell ref="B5:B6"/>
    <mergeCell ref="C5:F5"/>
    <mergeCell ref="G5:J5"/>
    <mergeCell ref="K5:K6"/>
    <mergeCell ref="L5:L6"/>
  </mergeCells>
  <pageMargins left="0.7" right="0.7" top="0.75" bottom="0.75" header="0.3" footer="0.3"/>
  <pageSetup paperSize="1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B1:R57"/>
  <sheetViews>
    <sheetView zoomScaleNormal="100" workbookViewId="0">
      <selection activeCell="D34" sqref="D34"/>
    </sheetView>
  </sheetViews>
  <sheetFormatPr baseColWidth="10" defaultColWidth="11.42578125" defaultRowHeight="15" x14ac:dyDescent="0.25"/>
  <cols>
    <col min="1" max="1" width="3.7109375" style="240" customWidth="1"/>
    <col min="2" max="16384" width="11.42578125" style="240"/>
  </cols>
  <sheetData>
    <row r="1" spans="2:18" x14ac:dyDescent="0.25">
      <c r="B1" s="567"/>
      <c r="C1" s="567"/>
    </row>
    <row r="2" spans="2:18" x14ac:dyDescent="0.25">
      <c r="B2" s="568" t="s">
        <v>859</v>
      </c>
      <c r="C2" s="192"/>
      <c r="D2" s="192"/>
      <c r="E2" s="192"/>
      <c r="F2" s="192"/>
      <c r="G2" s="192"/>
      <c r="H2" s="192"/>
      <c r="I2" s="192"/>
      <c r="J2" s="192"/>
      <c r="K2" s="192"/>
      <c r="L2" s="192"/>
      <c r="M2" s="192"/>
      <c r="N2" s="192"/>
      <c r="O2" s="192"/>
      <c r="P2" s="192"/>
      <c r="Q2" s="192"/>
    </row>
    <row r="3" spans="2:18" x14ac:dyDescent="0.25">
      <c r="B3" s="390" t="s">
        <v>860</v>
      </c>
      <c r="C3" s="192"/>
      <c r="D3" s="192"/>
      <c r="E3" s="192"/>
      <c r="F3" s="192"/>
      <c r="G3" s="192"/>
      <c r="H3" s="192"/>
      <c r="I3" s="192"/>
      <c r="J3" s="192"/>
      <c r="K3" s="192"/>
      <c r="L3" s="192"/>
      <c r="M3" s="192"/>
      <c r="N3" s="192"/>
      <c r="O3" s="192"/>
      <c r="P3" s="192"/>
      <c r="Q3" s="192"/>
      <c r="R3" s="192"/>
    </row>
    <row r="4" spans="2:18" ht="15.75" customHeight="1" x14ac:dyDescent="0.25">
      <c r="B4" s="192"/>
      <c r="C4" s="192"/>
      <c r="D4" s="192"/>
      <c r="E4" s="192"/>
      <c r="F4" s="192"/>
      <c r="G4" s="192"/>
      <c r="H4" s="192"/>
      <c r="I4" s="192"/>
      <c r="J4" s="192"/>
      <c r="K4" s="192"/>
      <c r="L4" s="192"/>
      <c r="M4" s="192"/>
      <c r="N4" s="192"/>
      <c r="O4" s="192"/>
      <c r="P4" s="192"/>
      <c r="Q4" s="192"/>
      <c r="R4" s="192"/>
    </row>
    <row r="5" spans="2:18" x14ac:dyDescent="0.25">
      <c r="B5" s="1042" t="s">
        <v>443</v>
      </c>
      <c r="C5" s="1044">
        <v>2019</v>
      </c>
      <c r="D5" s="1045"/>
      <c r="E5" s="1045"/>
      <c r="F5" s="1045"/>
      <c r="G5" s="1045"/>
      <c r="H5" s="1045"/>
      <c r="I5" s="1046"/>
      <c r="J5" s="1044">
        <v>2020</v>
      </c>
      <c r="K5" s="1045"/>
      <c r="L5" s="1045"/>
      <c r="M5" s="1045"/>
      <c r="N5" s="1045"/>
      <c r="O5" s="1046"/>
      <c r="P5" s="1042" t="s">
        <v>861</v>
      </c>
      <c r="Q5" s="1042" t="s">
        <v>862</v>
      </c>
    </row>
    <row r="6" spans="2:18" ht="24" x14ac:dyDescent="0.25">
      <c r="B6" s="1042"/>
      <c r="C6" s="395" t="s">
        <v>477</v>
      </c>
      <c r="D6" s="395" t="s">
        <v>863</v>
      </c>
      <c r="E6" s="395" t="s">
        <v>864</v>
      </c>
      <c r="F6" s="395" t="s">
        <v>480</v>
      </c>
      <c r="G6" s="395" t="s">
        <v>865</v>
      </c>
      <c r="H6" s="395" t="s">
        <v>866</v>
      </c>
      <c r="I6" s="395" t="s">
        <v>80</v>
      </c>
      <c r="J6" s="395" t="s">
        <v>477</v>
      </c>
      <c r="K6" s="395" t="s">
        <v>863</v>
      </c>
      <c r="L6" s="395" t="s">
        <v>864</v>
      </c>
      <c r="M6" s="395" t="s">
        <v>480</v>
      </c>
      <c r="N6" s="395" t="s">
        <v>865</v>
      </c>
      <c r="O6" s="395" t="s">
        <v>80</v>
      </c>
      <c r="P6" s="1042"/>
      <c r="Q6" s="1042"/>
    </row>
    <row r="7" spans="2:18" x14ac:dyDescent="0.25">
      <c r="B7" s="569" t="s">
        <v>166</v>
      </c>
      <c r="C7" s="559">
        <v>9695</v>
      </c>
      <c r="D7" s="559">
        <v>106</v>
      </c>
      <c r="E7" s="559">
        <v>138</v>
      </c>
      <c r="F7" s="559">
        <v>77</v>
      </c>
      <c r="G7" s="559">
        <v>6</v>
      </c>
      <c r="H7" s="559">
        <v>0</v>
      </c>
      <c r="I7" s="559">
        <v>10022</v>
      </c>
      <c r="J7" s="560">
        <v>10542</v>
      </c>
      <c r="K7" s="559">
        <v>90</v>
      </c>
      <c r="L7" s="559">
        <v>83</v>
      </c>
      <c r="M7" s="559">
        <v>114</v>
      </c>
      <c r="N7" s="559">
        <v>2</v>
      </c>
      <c r="O7" s="559">
        <v>10831</v>
      </c>
      <c r="P7" s="561">
        <v>4.0511500931510892E-3</v>
      </c>
      <c r="Q7" s="561">
        <v>8.7364620938628068E-2</v>
      </c>
      <c r="R7" s="570"/>
    </row>
    <row r="8" spans="2:18" x14ac:dyDescent="0.25">
      <c r="B8" s="569" t="s">
        <v>176</v>
      </c>
      <c r="C8" s="559">
        <v>31710</v>
      </c>
      <c r="D8" s="559">
        <v>52</v>
      </c>
      <c r="E8" s="559">
        <v>17</v>
      </c>
      <c r="F8" s="559">
        <v>16</v>
      </c>
      <c r="G8" s="559">
        <v>0</v>
      </c>
      <c r="H8" s="559">
        <v>0</v>
      </c>
      <c r="I8" s="559">
        <v>31795</v>
      </c>
      <c r="J8" s="560">
        <v>36181</v>
      </c>
      <c r="K8" s="559">
        <v>93</v>
      </c>
      <c r="L8" s="559">
        <v>29</v>
      </c>
      <c r="M8" s="559">
        <v>11</v>
      </c>
      <c r="N8" s="559">
        <v>0</v>
      </c>
      <c r="O8" s="559">
        <v>36314</v>
      </c>
      <c r="P8" s="561">
        <v>1.4467217507714132E-2</v>
      </c>
      <c r="Q8" s="561">
        <v>0.14099653106275634</v>
      </c>
      <c r="R8" s="570"/>
    </row>
    <row r="9" spans="2:18" x14ac:dyDescent="0.25">
      <c r="B9" s="569" t="s">
        <v>183</v>
      </c>
      <c r="C9" s="559">
        <v>19</v>
      </c>
      <c r="D9" s="559">
        <v>11</v>
      </c>
      <c r="E9" s="559">
        <v>0</v>
      </c>
      <c r="F9" s="559">
        <v>0</v>
      </c>
      <c r="G9" s="559">
        <v>0</v>
      </c>
      <c r="H9" s="559">
        <v>0</v>
      </c>
      <c r="I9" s="559">
        <v>30</v>
      </c>
      <c r="J9" s="560">
        <v>20</v>
      </c>
      <c r="K9" s="559">
        <v>10</v>
      </c>
      <c r="L9" s="559">
        <v>0</v>
      </c>
      <c r="M9" s="559">
        <v>0</v>
      </c>
      <c r="N9" s="559">
        <v>0</v>
      </c>
      <c r="O9" s="559">
        <v>30</v>
      </c>
      <c r="P9" s="561">
        <v>8.6662820053776558E-6</v>
      </c>
      <c r="Q9" s="561">
        <v>5.2631578947368363E-2</v>
      </c>
      <c r="R9" s="570"/>
    </row>
    <row r="10" spans="2:18" x14ac:dyDescent="0.25">
      <c r="B10" s="569" t="s">
        <v>152</v>
      </c>
      <c r="C10" s="559">
        <v>17501</v>
      </c>
      <c r="D10" s="559">
        <v>717</v>
      </c>
      <c r="E10" s="559">
        <v>52</v>
      </c>
      <c r="F10" s="559">
        <v>166</v>
      </c>
      <c r="G10" s="559">
        <v>0</v>
      </c>
      <c r="H10" s="559">
        <v>0</v>
      </c>
      <c r="I10" s="559">
        <v>18436</v>
      </c>
      <c r="J10" s="560">
        <v>16319</v>
      </c>
      <c r="K10" s="559">
        <v>636</v>
      </c>
      <c r="L10" s="559">
        <v>44</v>
      </c>
      <c r="M10" s="559">
        <v>236</v>
      </c>
      <c r="N10" s="559">
        <v>0</v>
      </c>
      <c r="O10" s="559">
        <v>17235</v>
      </c>
      <c r="P10" s="561">
        <v>7.9852946877971911E-3</v>
      </c>
      <c r="Q10" s="561">
        <v>-6.753899777155592E-2</v>
      </c>
      <c r="R10" s="570"/>
    </row>
    <row r="11" spans="2:18" x14ac:dyDescent="0.25">
      <c r="B11" s="569" t="s">
        <v>444</v>
      </c>
      <c r="C11" s="559">
        <v>224</v>
      </c>
      <c r="D11" s="559">
        <v>99</v>
      </c>
      <c r="E11" s="559">
        <v>8</v>
      </c>
      <c r="F11" s="559">
        <v>0</v>
      </c>
      <c r="G11" s="559">
        <v>0</v>
      </c>
      <c r="H11" s="559">
        <v>0</v>
      </c>
      <c r="I11" s="559">
        <v>331</v>
      </c>
      <c r="J11" s="560">
        <v>312</v>
      </c>
      <c r="K11" s="559">
        <v>104</v>
      </c>
      <c r="L11" s="559">
        <v>23</v>
      </c>
      <c r="M11" s="559">
        <v>0</v>
      </c>
      <c r="N11" s="559">
        <v>0</v>
      </c>
      <c r="O11" s="559">
        <v>439</v>
      </c>
      <c r="P11" s="561">
        <v>1.021709036423471E-4</v>
      </c>
      <c r="Q11" s="561">
        <v>0.39285714285714279</v>
      </c>
      <c r="R11" s="570"/>
    </row>
    <row r="12" spans="2:18" x14ac:dyDescent="0.25">
      <c r="B12" s="569" t="s">
        <v>154</v>
      </c>
      <c r="C12" s="559">
        <v>63</v>
      </c>
      <c r="D12" s="559">
        <v>27</v>
      </c>
      <c r="E12" s="559">
        <v>0</v>
      </c>
      <c r="F12" s="559">
        <v>0</v>
      </c>
      <c r="G12" s="559">
        <v>0</v>
      </c>
      <c r="H12" s="559">
        <v>0</v>
      </c>
      <c r="I12" s="559">
        <v>90</v>
      </c>
      <c r="J12" s="560">
        <v>75</v>
      </c>
      <c r="K12" s="559">
        <v>20</v>
      </c>
      <c r="L12" s="559">
        <v>0</v>
      </c>
      <c r="M12" s="559">
        <v>0</v>
      </c>
      <c r="N12" s="559">
        <v>0</v>
      </c>
      <c r="O12" s="559">
        <v>95</v>
      </c>
      <c r="P12" s="561">
        <v>2.8735566649410122E-5</v>
      </c>
      <c r="Q12" s="561">
        <v>0.19047619047619047</v>
      </c>
      <c r="R12" s="570"/>
    </row>
    <row r="13" spans="2:18" x14ac:dyDescent="0.25">
      <c r="B13" s="569" t="s">
        <v>445</v>
      </c>
      <c r="C13" s="559">
        <v>87490</v>
      </c>
      <c r="D13" s="559">
        <v>2019</v>
      </c>
      <c r="E13" s="559">
        <v>142</v>
      </c>
      <c r="F13" s="559">
        <v>1647</v>
      </c>
      <c r="G13" s="559">
        <v>0</v>
      </c>
      <c r="H13" s="559">
        <v>0</v>
      </c>
      <c r="I13" s="559">
        <v>91298</v>
      </c>
      <c r="J13" s="560">
        <v>88304</v>
      </c>
      <c r="K13" s="559">
        <v>1596</v>
      </c>
      <c r="L13" s="559">
        <v>64</v>
      </c>
      <c r="M13" s="559">
        <v>916</v>
      </c>
      <c r="N13" s="559">
        <v>1</v>
      </c>
      <c r="O13" s="559">
        <v>90881</v>
      </c>
      <c r="P13" s="561">
        <v>3.9921912237930492E-2</v>
      </c>
      <c r="Q13" s="561">
        <v>9.3039204480511728E-3</v>
      </c>
      <c r="R13" s="570"/>
    </row>
    <row r="14" spans="2:18" x14ac:dyDescent="0.25">
      <c r="B14" s="569" t="s">
        <v>155</v>
      </c>
      <c r="C14" s="559">
        <v>202832</v>
      </c>
      <c r="D14" s="559">
        <v>3459</v>
      </c>
      <c r="E14" s="559">
        <v>127</v>
      </c>
      <c r="F14" s="559">
        <v>137</v>
      </c>
      <c r="G14" s="559">
        <v>215</v>
      </c>
      <c r="H14" s="559">
        <v>0</v>
      </c>
      <c r="I14" s="559">
        <v>206770</v>
      </c>
      <c r="J14" s="560">
        <v>125843</v>
      </c>
      <c r="K14" s="559">
        <v>2220</v>
      </c>
      <c r="L14" s="559">
        <v>97</v>
      </c>
      <c r="M14" s="559">
        <v>90</v>
      </c>
      <c r="N14" s="559">
        <v>71</v>
      </c>
      <c r="O14" s="559">
        <v>128321</v>
      </c>
      <c r="P14" s="561">
        <v>9.2515753248145302E-2</v>
      </c>
      <c r="Q14" s="561">
        <v>-0.3795702847676895</v>
      </c>
      <c r="R14" s="570"/>
    </row>
    <row r="15" spans="2:18" x14ac:dyDescent="0.25">
      <c r="B15" s="569" t="s">
        <v>203</v>
      </c>
      <c r="C15" s="559">
        <v>305907</v>
      </c>
      <c r="D15" s="559">
        <v>7270</v>
      </c>
      <c r="E15" s="559">
        <v>424</v>
      </c>
      <c r="F15" s="559">
        <v>425</v>
      </c>
      <c r="G15" s="559">
        <v>286</v>
      </c>
      <c r="H15" s="559">
        <v>0</v>
      </c>
      <c r="I15" s="559">
        <v>314312</v>
      </c>
      <c r="J15" s="560">
        <v>317700</v>
      </c>
      <c r="K15" s="559">
        <v>5474</v>
      </c>
      <c r="L15" s="559">
        <v>285</v>
      </c>
      <c r="M15" s="559">
        <v>423</v>
      </c>
      <c r="N15" s="559">
        <v>193</v>
      </c>
      <c r="O15" s="559">
        <v>324075</v>
      </c>
      <c r="P15" s="561">
        <v>0.13953580656858564</v>
      </c>
      <c r="Q15" s="561">
        <v>3.8550932146044437E-2</v>
      </c>
      <c r="R15" s="570"/>
    </row>
    <row r="16" spans="2:18" x14ac:dyDescent="0.25">
      <c r="B16" s="569" t="s">
        <v>156</v>
      </c>
      <c r="C16" s="559">
        <v>1508466</v>
      </c>
      <c r="D16" s="559">
        <v>660</v>
      </c>
      <c r="E16" s="559">
        <v>784</v>
      </c>
      <c r="F16" s="559">
        <v>2172</v>
      </c>
      <c r="G16" s="559">
        <v>162</v>
      </c>
      <c r="H16" s="559">
        <v>4</v>
      </c>
      <c r="I16" s="559">
        <v>1512248</v>
      </c>
      <c r="J16" s="560">
        <v>1983722</v>
      </c>
      <c r="K16" s="559">
        <v>544</v>
      </c>
      <c r="L16" s="559">
        <v>552</v>
      </c>
      <c r="M16" s="559">
        <v>1648</v>
      </c>
      <c r="N16" s="559">
        <v>24</v>
      </c>
      <c r="O16" s="559">
        <v>1986490</v>
      </c>
      <c r="P16" s="561">
        <v>0.69014757766014945</v>
      </c>
      <c r="Q16" s="561">
        <v>0.31505913954971465</v>
      </c>
      <c r="R16" s="570"/>
    </row>
    <row r="17" spans="2:18" x14ac:dyDescent="0.25">
      <c r="B17" s="569" t="s">
        <v>215</v>
      </c>
      <c r="C17" s="559">
        <v>21707</v>
      </c>
      <c r="D17" s="559">
        <v>673</v>
      </c>
      <c r="E17" s="559">
        <v>241</v>
      </c>
      <c r="F17" s="559">
        <v>167</v>
      </c>
      <c r="G17" s="559">
        <v>0</v>
      </c>
      <c r="H17" s="559">
        <v>0</v>
      </c>
      <c r="I17" s="559">
        <v>22788</v>
      </c>
      <c r="J17" s="560">
        <v>21389</v>
      </c>
      <c r="K17" s="559">
        <v>784</v>
      </c>
      <c r="L17" s="559">
        <v>312</v>
      </c>
      <c r="M17" s="559">
        <v>142</v>
      </c>
      <c r="N17" s="559">
        <v>3</v>
      </c>
      <c r="O17" s="559">
        <v>22630</v>
      </c>
      <c r="P17" s="561">
        <v>9.9028236115133832E-3</v>
      </c>
      <c r="Q17" s="561">
        <v>-1.4649652185930839E-2</v>
      </c>
      <c r="R17" s="570"/>
    </row>
    <row r="18" spans="2:18" x14ac:dyDescent="0.25">
      <c r="B18" s="569" t="s">
        <v>446</v>
      </c>
      <c r="C18" s="559">
        <v>561</v>
      </c>
      <c r="D18" s="559">
        <v>10</v>
      </c>
      <c r="E18" s="559">
        <v>0</v>
      </c>
      <c r="F18" s="559">
        <v>10</v>
      </c>
      <c r="G18" s="559">
        <v>0</v>
      </c>
      <c r="H18" s="559">
        <v>0</v>
      </c>
      <c r="I18" s="559">
        <v>581</v>
      </c>
      <c r="J18" s="560">
        <v>506</v>
      </c>
      <c r="K18" s="559">
        <v>3</v>
      </c>
      <c r="L18" s="559">
        <v>0</v>
      </c>
      <c r="M18" s="559">
        <v>15</v>
      </c>
      <c r="N18" s="559">
        <v>0</v>
      </c>
      <c r="O18" s="559">
        <v>524</v>
      </c>
      <c r="P18" s="561">
        <v>2.5588337921141394E-4</v>
      </c>
      <c r="Q18" s="561">
        <v>-9.8039215686274495E-2</v>
      </c>
      <c r="R18" s="570"/>
    </row>
    <row r="19" spans="2:18" x14ac:dyDescent="0.25">
      <c r="B19" s="569" t="s">
        <v>226</v>
      </c>
      <c r="C19" s="559">
        <v>519</v>
      </c>
      <c r="D19" s="559">
        <v>67</v>
      </c>
      <c r="E19" s="559">
        <v>12</v>
      </c>
      <c r="F19" s="559">
        <v>3</v>
      </c>
      <c r="G19" s="559">
        <v>0</v>
      </c>
      <c r="H19" s="559">
        <v>0</v>
      </c>
      <c r="I19" s="559">
        <v>601</v>
      </c>
      <c r="J19" s="560">
        <v>557</v>
      </c>
      <c r="K19" s="559">
        <v>91</v>
      </c>
      <c r="L19" s="559">
        <v>3</v>
      </c>
      <c r="M19" s="559">
        <v>3</v>
      </c>
      <c r="N19" s="559">
        <v>0</v>
      </c>
      <c r="O19" s="559">
        <v>654</v>
      </c>
      <c r="P19" s="561">
        <v>2.3672633477847386E-4</v>
      </c>
      <c r="Q19" s="561">
        <v>7.3217726396917149E-2</v>
      </c>
      <c r="R19" s="570"/>
    </row>
    <row r="20" spans="2:18" x14ac:dyDescent="0.25">
      <c r="B20" s="569" t="s">
        <v>447</v>
      </c>
      <c r="C20" s="559">
        <v>118</v>
      </c>
      <c r="D20" s="559">
        <v>3</v>
      </c>
      <c r="E20" s="559">
        <v>0</v>
      </c>
      <c r="F20" s="559">
        <v>3</v>
      </c>
      <c r="G20" s="559">
        <v>0</v>
      </c>
      <c r="H20" s="559">
        <v>0</v>
      </c>
      <c r="I20" s="559">
        <v>124</v>
      </c>
      <c r="J20" s="560">
        <v>102</v>
      </c>
      <c r="K20" s="559">
        <v>0</v>
      </c>
      <c r="L20" s="559">
        <v>0</v>
      </c>
      <c r="M20" s="559">
        <v>0</v>
      </c>
      <c r="N20" s="559">
        <v>0</v>
      </c>
      <c r="O20" s="559">
        <v>102</v>
      </c>
      <c r="P20" s="561">
        <v>5.3822172454450704E-5</v>
      </c>
      <c r="Q20" s="561">
        <v>-0.13559322033898302</v>
      </c>
      <c r="R20" s="570"/>
    </row>
    <row r="21" spans="2:18" x14ac:dyDescent="0.25">
      <c r="B21" s="569" t="s">
        <v>476</v>
      </c>
      <c r="C21" s="559">
        <v>13</v>
      </c>
      <c r="D21" s="559">
        <v>0</v>
      </c>
      <c r="E21" s="559">
        <v>0</v>
      </c>
      <c r="F21" s="559">
        <v>3</v>
      </c>
      <c r="G21" s="559">
        <v>0</v>
      </c>
      <c r="H21" s="559">
        <v>0</v>
      </c>
      <c r="I21" s="559">
        <v>16</v>
      </c>
      <c r="J21" s="560">
        <v>10</v>
      </c>
      <c r="K21" s="559">
        <v>0</v>
      </c>
      <c r="L21" s="559">
        <v>0</v>
      </c>
      <c r="M21" s="559">
        <v>1</v>
      </c>
      <c r="N21" s="559">
        <v>0</v>
      </c>
      <c r="O21" s="559">
        <v>11</v>
      </c>
      <c r="P21" s="561">
        <v>5.9295613721005013E-6</v>
      </c>
      <c r="Q21" s="561">
        <v>-0.23076923076923073</v>
      </c>
      <c r="R21" s="570"/>
    </row>
    <row r="22" spans="2:18" x14ac:dyDescent="0.25">
      <c r="B22" s="569" t="s">
        <v>238</v>
      </c>
      <c r="C22" s="559">
        <v>886</v>
      </c>
      <c r="D22" s="559">
        <v>5</v>
      </c>
      <c r="E22" s="559">
        <v>50</v>
      </c>
      <c r="F22" s="559">
        <v>11</v>
      </c>
      <c r="G22" s="559">
        <v>0</v>
      </c>
      <c r="H22" s="559">
        <v>0</v>
      </c>
      <c r="I22" s="559">
        <v>952</v>
      </c>
      <c r="J22" s="560">
        <v>642</v>
      </c>
      <c r="K22" s="559">
        <v>4</v>
      </c>
      <c r="L22" s="559">
        <v>17</v>
      </c>
      <c r="M22" s="559">
        <v>12</v>
      </c>
      <c r="N22" s="559">
        <v>0</v>
      </c>
      <c r="O22" s="559">
        <v>675</v>
      </c>
      <c r="P22" s="561">
        <v>4.0594689393611124E-4</v>
      </c>
      <c r="Q22" s="561">
        <v>-0.27539503386004516</v>
      </c>
      <c r="R22" s="570"/>
    </row>
    <row r="23" spans="2:18" x14ac:dyDescent="0.25">
      <c r="B23" s="571" t="s">
        <v>42</v>
      </c>
      <c r="C23" s="507">
        <v>2187711</v>
      </c>
      <c r="D23" s="507">
        <v>15178</v>
      </c>
      <c r="E23" s="507">
        <v>1995</v>
      </c>
      <c r="F23" s="507">
        <v>4837</v>
      </c>
      <c r="G23" s="507">
        <v>669</v>
      </c>
      <c r="H23" s="507">
        <v>4</v>
      </c>
      <c r="I23" s="507">
        <v>2210394</v>
      </c>
      <c r="J23" s="507">
        <v>2602224</v>
      </c>
      <c r="K23" s="507">
        <v>11669</v>
      </c>
      <c r="L23" s="507">
        <v>1509</v>
      </c>
      <c r="M23" s="507">
        <v>3611</v>
      </c>
      <c r="N23" s="507">
        <v>294</v>
      </c>
      <c r="O23" s="507">
        <v>2619307</v>
      </c>
      <c r="P23" s="510">
        <v>1</v>
      </c>
      <c r="Q23" s="510">
        <v>0.18947338108187051</v>
      </c>
    </row>
    <row r="24" spans="2:18" x14ac:dyDescent="0.25">
      <c r="B24" s="1047" t="s">
        <v>867</v>
      </c>
      <c r="C24" s="1047"/>
      <c r="D24" s="1047"/>
      <c r="E24" s="1047"/>
      <c r="F24" s="1047"/>
      <c r="G24" s="1047"/>
      <c r="H24" s="1047"/>
      <c r="I24" s="1047"/>
      <c r="J24" s="1047"/>
      <c r="K24" s="1047"/>
      <c r="L24" s="1047"/>
      <c r="M24" s="1047"/>
      <c r="N24" s="1047"/>
      <c r="O24" s="1047"/>
      <c r="P24" s="1047"/>
      <c r="Q24" s="1047"/>
    </row>
    <row r="25" spans="2:18" x14ac:dyDescent="0.25">
      <c r="B25" s="873" t="s">
        <v>868</v>
      </c>
      <c r="C25" s="873"/>
      <c r="D25" s="873"/>
      <c r="E25" s="873"/>
      <c r="F25" s="873"/>
      <c r="G25" s="873"/>
      <c r="H25" s="873"/>
      <c r="I25" s="873"/>
      <c r="J25" s="873"/>
      <c r="K25" s="873"/>
      <c r="L25" s="873"/>
      <c r="M25" s="873"/>
      <c r="N25" s="873"/>
      <c r="O25" s="873"/>
      <c r="P25" s="873"/>
      <c r="Q25" s="873"/>
    </row>
    <row r="26" spans="2:18" x14ac:dyDescent="0.25">
      <c r="B26" s="873" t="s">
        <v>869</v>
      </c>
      <c r="C26" s="873"/>
      <c r="D26" s="873"/>
      <c r="E26" s="873"/>
      <c r="F26" s="873"/>
      <c r="G26" s="873"/>
      <c r="H26" s="873"/>
      <c r="I26" s="873"/>
      <c r="J26" s="873"/>
      <c r="K26" s="873"/>
      <c r="L26" s="873"/>
      <c r="M26" s="873"/>
      <c r="N26" s="873"/>
      <c r="O26" s="873"/>
      <c r="P26" s="873"/>
      <c r="Q26" s="873"/>
    </row>
    <row r="27" spans="2:18" x14ac:dyDescent="0.25">
      <c r="B27" s="873" t="s">
        <v>870</v>
      </c>
      <c r="C27" s="873"/>
      <c r="D27" s="873"/>
      <c r="E27" s="873"/>
      <c r="F27" s="873"/>
      <c r="G27" s="873"/>
      <c r="H27" s="873"/>
      <c r="I27" s="873"/>
      <c r="J27" s="873"/>
      <c r="K27" s="873"/>
      <c r="L27" s="873"/>
      <c r="M27" s="873"/>
      <c r="N27" s="873"/>
      <c r="O27" s="873"/>
      <c r="P27" s="873"/>
      <c r="Q27" s="873"/>
    </row>
    <row r="28" spans="2:18" x14ac:dyDescent="0.25">
      <c r="B28" s="873" t="s">
        <v>871</v>
      </c>
      <c r="C28" s="873"/>
      <c r="D28" s="873"/>
      <c r="E28" s="873"/>
      <c r="F28" s="873"/>
      <c r="G28" s="873"/>
      <c r="H28" s="873"/>
      <c r="I28" s="873"/>
      <c r="J28" s="873"/>
      <c r="K28" s="873"/>
      <c r="L28" s="873"/>
      <c r="M28" s="873"/>
      <c r="N28" s="873"/>
      <c r="O28" s="873"/>
      <c r="P28" s="873"/>
      <c r="Q28" s="873"/>
    </row>
    <row r="29" spans="2:18" x14ac:dyDescent="0.25">
      <c r="B29" s="572"/>
      <c r="C29" s="572"/>
      <c r="D29" s="572"/>
      <c r="E29" s="572"/>
      <c r="F29" s="572"/>
      <c r="G29" s="572"/>
      <c r="H29" s="572"/>
      <c r="I29" s="572"/>
      <c r="J29" s="572"/>
      <c r="K29" s="572"/>
      <c r="L29" s="572"/>
      <c r="M29" s="572"/>
      <c r="N29" s="572"/>
      <c r="O29" s="572"/>
      <c r="P29" s="572"/>
      <c r="Q29" s="572"/>
    </row>
    <row r="30" spans="2:18" x14ac:dyDescent="0.25">
      <c r="B30" s="568" t="s">
        <v>859</v>
      </c>
      <c r="C30" s="573"/>
      <c r="D30" s="573"/>
      <c r="E30" s="573"/>
      <c r="F30" s="573"/>
      <c r="G30" s="573"/>
      <c r="H30" s="573"/>
      <c r="I30" s="573"/>
      <c r="J30" s="573"/>
      <c r="K30" s="573"/>
      <c r="L30" s="573"/>
      <c r="M30" s="573"/>
      <c r="N30" s="573"/>
      <c r="O30" s="573"/>
      <c r="P30" s="572"/>
      <c r="Q30" s="572"/>
    </row>
    <row r="31" spans="2:18" x14ac:dyDescent="0.25">
      <c r="B31" s="574" t="s">
        <v>639</v>
      </c>
      <c r="C31" s="575"/>
      <c r="D31" s="575"/>
      <c r="E31" s="575"/>
      <c r="F31" s="575"/>
      <c r="G31" s="575"/>
      <c r="H31" s="575"/>
      <c r="I31" s="575"/>
      <c r="J31" s="575"/>
      <c r="K31" s="575"/>
      <c r="L31" s="575"/>
      <c r="M31" s="575"/>
      <c r="N31" s="575"/>
      <c r="O31" s="575"/>
      <c r="P31" s="575"/>
      <c r="Q31" s="575"/>
    </row>
    <row r="32" spans="2:18" x14ac:dyDescent="0.25">
      <c r="B32" s="575"/>
      <c r="C32" s="575"/>
      <c r="D32" s="575"/>
      <c r="E32" s="575"/>
      <c r="F32" s="575"/>
      <c r="G32" s="575"/>
      <c r="H32" s="575"/>
      <c r="I32" s="575"/>
      <c r="J32" s="575"/>
      <c r="K32" s="575"/>
      <c r="L32" s="575"/>
      <c r="M32" s="575"/>
      <c r="N32" s="575"/>
      <c r="O32" s="575"/>
      <c r="P32" s="575"/>
      <c r="Q32" s="575"/>
    </row>
    <row r="33" spans="2:17" x14ac:dyDescent="0.25">
      <c r="B33" s="1048" t="s">
        <v>443</v>
      </c>
      <c r="C33" s="1049">
        <v>2019</v>
      </c>
      <c r="D33" s="1050"/>
      <c r="E33" s="1050"/>
      <c r="F33" s="1050"/>
      <c r="G33" s="1050"/>
      <c r="H33" s="1050"/>
      <c r="I33" s="1051"/>
      <c r="J33" s="1049">
        <v>2020</v>
      </c>
      <c r="K33" s="1050"/>
      <c r="L33" s="1050"/>
      <c r="M33" s="1050"/>
      <c r="N33" s="1050"/>
      <c r="O33" s="1051"/>
      <c r="P33" s="1048" t="s">
        <v>861</v>
      </c>
      <c r="Q33" s="1048" t="s">
        <v>862</v>
      </c>
    </row>
    <row r="34" spans="2:17" ht="24" x14ac:dyDescent="0.25">
      <c r="B34" s="1048"/>
      <c r="C34" s="576" t="s">
        <v>477</v>
      </c>
      <c r="D34" s="576" t="s">
        <v>478</v>
      </c>
      <c r="E34" s="576" t="s">
        <v>479</v>
      </c>
      <c r="F34" s="576" t="s">
        <v>481</v>
      </c>
      <c r="G34" s="576" t="s">
        <v>480</v>
      </c>
      <c r="H34" s="576" t="s">
        <v>482</v>
      </c>
      <c r="I34" s="576" t="s">
        <v>80</v>
      </c>
      <c r="J34" s="576" t="s">
        <v>477</v>
      </c>
      <c r="K34" s="576" t="s">
        <v>478</v>
      </c>
      <c r="L34" s="576" t="s">
        <v>479</v>
      </c>
      <c r="M34" s="576" t="s">
        <v>481</v>
      </c>
      <c r="N34" s="576" t="s">
        <v>480</v>
      </c>
      <c r="O34" s="576" t="s">
        <v>80</v>
      </c>
      <c r="P34" s="1048"/>
      <c r="Q34" s="1048"/>
    </row>
    <row r="35" spans="2:17" x14ac:dyDescent="0.25">
      <c r="B35" s="577" t="s">
        <v>166</v>
      </c>
      <c r="C35" s="578">
        <v>221.83968879000037</v>
      </c>
      <c r="D35" s="578">
        <v>87.975566700000016</v>
      </c>
      <c r="E35" s="578">
        <v>11.214163270000002</v>
      </c>
      <c r="F35" s="578">
        <v>0.50030916000000003</v>
      </c>
      <c r="G35" s="578">
        <v>8.2227405099999995</v>
      </c>
      <c r="H35" s="578">
        <v>0</v>
      </c>
      <c r="I35" s="578">
        <v>329.75246843000042</v>
      </c>
      <c r="J35" s="579">
        <v>231.25700356000004</v>
      </c>
      <c r="K35" s="578">
        <v>45.537194949999986</v>
      </c>
      <c r="L35" s="580">
        <v>7.6864017199999992</v>
      </c>
      <c r="M35" s="578">
        <v>0.17037062</v>
      </c>
      <c r="N35" s="578">
        <v>6.4672910300000011</v>
      </c>
      <c r="O35" s="578">
        <v>291.11826188000015</v>
      </c>
      <c r="P35" s="581">
        <v>4.1407293429374858E-3</v>
      </c>
      <c r="Q35" s="581">
        <v>4.2450991620865297E-2</v>
      </c>
    </row>
    <row r="36" spans="2:17" x14ac:dyDescent="0.25">
      <c r="B36" s="577" t="s">
        <v>176</v>
      </c>
      <c r="C36" s="578">
        <v>733.42114256000059</v>
      </c>
      <c r="D36" s="578">
        <v>27.055130349999999</v>
      </c>
      <c r="E36" s="578">
        <v>1.7004817400000003</v>
      </c>
      <c r="F36" s="578">
        <v>0</v>
      </c>
      <c r="G36" s="578">
        <v>6.0026266999999986</v>
      </c>
      <c r="H36" s="578">
        <v>0</v>
      </c>
      <c r="I36" s="578">
        <v>768.17938135000043</v>
      </c>
      <c r="J36" s="579">
        <v>922.87776859999906</v>
      </c>
      <c r="K36" s="578">
        <v>33.403763790000006</v>
      </c>
      <c r="L36" s="580">
        <v>4.9781335500000026</v>
      </c>
      <c r="M36" s="578">
        <v>0</v>
      </c>
      <c r="N36" s="578">
        <v>5.6674330100000008</v>
      </c>
      <c r="O36" s="578">
        <v>966.92709894999905</v>
      </c>
      <c r="P36" s="581">
        <v>1.6524416547649426E-2</v>
      </c>
      <c r="Q36" s="581">
        <v>0.25831901351889264</v>
      </c>
    </row>
    <row r="37" spans="2:17" x14ac:dyDescent="0.25">
      <c r="B37" s="577" t="s">
        <v>183</v>
      </c>
      <c r="C37" s="578">
        <v>42.333968649999996</v>
      </c>
      <c r="D37" s="578">
        <v>27.928018250000001</v>
      </c>
      <c r="E37" s="578">
        <v>0</v>
      </c>
      <c r="F37" s="578">
        <v>0</v>
      </c>
      <c r="G37" s="578">
        <v>0</v>
      </c>
      <c r="H37" s="578">
        <v>0</v>
      </c>
      <c r="I37" s="578">
        <v>70.261986899999997</v>
      </c>
      <c r="J37" s="579">
        <v>41.148237739999999</v>
      </c>
      <c r="K37" s="578">
        <v>10.147028089999999</v>
      </c>
      <c r="L37" s="580">
        <v>0</v>
      </c>
      <c r="M37" s="578">
        <v>0</v>
      </c>
      <c r="N37" s="578">
        <v>0</v>
      </c>
      <c r="O37" s="578">
        <v>51.295265830000005</v>
      </c>
      <c r="P37" s="581">
        <v>7.3677213142640796E-4</v>
      </c>
      <c r="Q37" s="581">
        <v>-2.800897123071866E-2</v>
      </c>
    </row>
    <row r="38" spans="2:17" x14ac:dyDescent="0.25">
      <c r="B38" s="577" t="s">
        <v>152</v>
      </c>
      <c r="C38" s="578">
        <v>4862.9706686799882</v>
      </c>
      <c r="D38" s="578">
        <v>982.73165891000008</v>
      </c>
      <c r="E38" s="578">
        <v>4.2095444499999992</v>
      </c>
      <c r="F38" s="578">
        <v>0</v>
      </c>
      <c r="G38" s="578">
        <v>5.7065234700000005</v>
      </c>
      <c r="H38" s="578">
        <v>0</v>
      </c>
      <c r="I38" s="578">
        <v>5855.6183955099896</v>
      </c>
      <c r="J38" s="579">
        <v>4657.9784678200031</v>
      </c>
      <c r="K38" s="578">
        <v>714.55255538999995</v>
      </c>
      <c r="L38" s="580">
        <v>21.401866479999999</v>
      </c>
      <c r="M38" s="578">
        <v>0</v>
      </c>
      <c r="N38" s="578">
        <v>12.400125459999998</v>
      </c>
      <c r="O38" s="578">
        <v>5406.3330151500031</v>
      </c>
      <c r="P38" s="581">
        <v>8.3402568672775873E-2</v>
      </c>
      <c r="Q38" s="581">
        <v>-4.2153698803951145E-2</v>
      </c>
    </row>
    <row r="39" spans="2:17" x14ac:dyDescent="0.25">
      <c r="B39" s="577" t="s">
        <v>444</v>
      </c>
      <c r="C39" s="578">
        <v>373.31684883000003</v>
      </c>
      <c r="D39" s="578">
        <v>207.59535699</v>
      </c>
      <c r="E39" s="578">
        <v>7.6160000000000005E-2</v>
      </c>
      <c r="F39" s="578">
        <v>0</v>
      </c>
      <c r="G39" s="578">
        <v>0</v>
      </c>
      <c r="H39" s="578">
        <v>0</v>
      </c>
      <c r="I39" s="578">
        <v>580.98836582000013</v>
      </c>
      <c r="J39" s="579">
        <v>447.41932698999989</v>
      </c>
      <c r="K39" s="578">
        <v>131.96665630000001</v>
      </c>
      <c r="L39" s="580">
        <v>14.327771080000002</v>
      </c>
      <c r="M39" s="578">
        <v>0</v>
      </c>
      <c r="N39" s="578">
        <v>0</v>
      </c>
      <c r="O39" s="578">
        <v>593.71375436999972</v>
      </c>
      <c r="P39" s="581">
        <v>8.0111836932288318E-3</v>
      </c>
      <c r="Q39" s="581">
        <v>0.19849754542888154</v>
      </c>
    </row>
    <row r="40" spans="2:17" x14ac:dyDescent="0.25">
      <c r="B40" s="577" t="s">
        <v>154</v>
      </c>
      <c r="C40" s="578">
        <v>153.08087579000002</v>
      </c>
      <c r="D40" s="578">
        <v>87.985801370000004</v>
      </c>
      <c r="E40" s="578">
        <v>0</v>
      </c>
      <c r="F40" s="578">
        <v>0</v>
      </c>
      <c r="G40" s="578">
        <v>0</v>
      </c>
      <c r="H40" s="578">
        <v>0</v>
      </c>
      <c r="I40" s="578">
        <v>241.06667715999998</v>
      </c>
      <c r="J40" s="579">
        <v>85.736164639999998</v>
      </c>
      <c r="K40" s="578">
        <v>20.173354339999999</v>
      </c>
      <c r="L40" s="580">
        <v>0</v>
      </c>
      <c r="M40" s="578">
        <v>0</v>
      </c>
      <c r="N40" s="578">
        <v>0</v>
      </c>
      <c r="O40" s="578">
        <v>105.90951898000002</v>
      </c>
      <c r="P40" s="581">
        <v>1.5351329785074346E-3</v>
      </c>
      <c r="Q40" s="581">
        <v>-0.43992896436250528</v>
      </c>
    </row>
    <row r="41" spans="2:17" x14ac:dyDescent="0.25">
      <c r="B41" s="577" t="s">
        <v>445</v>
      </c>
      <c r="C41" s="578">
        <v>4615.7257066900102</v>
      </c>
      <c r="D41" s="578">
        <v>172.74830526999989</v>
      </c>
      <c r="E41" s="578">
        <v>23.625331710000012</v>
      </c>
      <c r="F41" s="578">
        <v>0</v>
      </c>
      <c r="G41" s="578">
        <v>25.063591550000005</v>
      </c>
      <c r="H41" s="578">
        <v>0</v>
      </c>
      <c r="I41" s="578">
        <v>4837.1629352200016</v>
      </c>
      <c r="J41" s="579">
        <v>4435.0140293500035</v>
      </c>
      <c r="K41" s="578">
        <v>129.71237621</v>
      </c>
      <c r="L41" s="580">
        <v>9.9267531899999977</v>
      </c>
      <c r="M41" s="578">
        <v>0.13884761000000001</v>
      </c>
      <c r="N41" s="578">
        <v>14.542883029999992</v>
      </c>
      <c r="O41" s="578">
        <v>4589.3348893900047</v>
      </c>
      <c r="P41" s="581">
        <v>7.9410320314490926E-2</v>
      </c>
      <c r="Q41" s="581">
        <v>-3.9151303353681555E-2</v>
      </c>
    </row>
    <row r="42" spans="2:17" x14ac:dyDescent="0.25">
      <c r="B42" s="577" t="s">
        <v>155</v>
      </c>
      <c r="C42" s="578">
        <v>14798.420991799871</v>
      </c>
      <c r="D42" s="578">
        <v>2462.2976983599992</v>
      </c>
      <c r="E42" s="578">
        <v>51.853514910000008</v>
      </c>
      <c r="F42" s="578">
        <v>12.113825229999998</v>
      </c>
      <c r="G42" s="578">
        <v>10.663479000000008</v>
      </c>
      <c r="H42" s="578">
        <v>0</v>
      </c>
      <c r="I42" s="578">
        <v>17335.349509299871</v>
      </c>
      <c r="J42" s="579">
        <v>9511.7818537100247</v>
      </c>
      <c r="K42" s="578">
        <v>1685.4910444700015</v>
      </c>
      <c r="L42" s="580">
        <v>48.56549892000001</v>
      </c>
      <c r="M42" s="578">
        <v>4.0490357900000014</v>
      </c>
      <c r="N42" s="578">
        <v>8.6246743899999991</v>
      </c>
      <c r="O42" s="578">
        <v>11258.512107280041</v>
      </c>
      <c r="P42" s="581">
        <v>0.1703114440599362</v>
      </c>
      <c r="Q42" s="581">
        <v>-0.35724346138140606</v>
      </c>
    </row>
    <row r="43" spans="2:17" x14ac:dyDescent="0.25">
      <c r="B43" s="577" t="s">
        <v>203</v>
      </c>
      <c r="C43" s="578">
        <v>22320.913830269732</v>
      </c>
      <c r="D43" s="578">
        <v>1981.084202159996</v>
      </c>
      <c r="E43" s="578">
        <v>113.21036767999998</v>
      </c>
      <c r="F43" s="578">
        <v>20.531223760000007</v>
      </c>
      <c r="G43" s="578">
        <v>53.462792590000014</v>
      </c>
      <c r="H43" s="578">
        <v>0</v>
      </c>
      <c r="I43" s="578">
        <v>24489.202416459626</v>
      </c>
      <c r="J43" s="579">
        <v>19812.650867870012</v>
      </c>
      <c r="K43" s="578">
        <v>1180.3715662100008</v>
      </c>
      <c r="L43" s="580">
        <v>93.644910540000041</v>
      </c>
      <c r="M43" s="578">
        <v>11.073706529999999</v>
      </c>
      <c r="N43" s="578">
        <v>40.705393129999997</v>
      </c>
      <c r="O43" s="578">
        <v>21138.446444280005</v>
      </c>
      <c r="P43" s="581">
        <v>0.3547517417723528</v>
      </c>
      <c r="Q43" s="581">
        <v>-0.11237277207702068</v>
      </c>
    </row>
    <row r="44" spans="2:17" x14ac:dyDescent="0.25">
      <c r="B44" s="577" t="s">
        <v>156</v>
      </c>
      <c r="C44" s="578">
        <v>9054.65719016002</v>
      </c>
      <c r="D44" s="578">
        <v>74.915188019999988</v>
      </c>
      <c r="E44" s="578">
        <v>218.42908138999988</v>
      </c>
      <c r="F44" s="578">
        <v>360.56715626000005</v>
      </c>
      <c r="G44" s="578">
        <v>84.639684559999907</v>
      </c>
      <c r="H44" s="578">
        <v>2.175113E-2</v>
      </c>
      <c r="I44" s="578">
        <v>9793.2300515199895</v>
      </c>
      <c r="J44" s="579">
        <v>9287.6925827900977</v>
      </c>
      <c r="K44" s="578">
        <v>53.036139420000019</v>
      </c>
      <c r="L44" s="580">
        <v>150.98831841999993</v>
      </c>
      <c r="M44" s="578">
        <v>0.32220031999999998</v>
      </c>
      <c r="N44" s="578">
        <v>68.10498361999997</v>
      </c>
      <c r="O44" s="578">
        <v>9560.1442245700764</v>
      </c>
      <c r="P44" s="581">
        <v>0.16629905522305122</v>
      </c>
      <c r="Q44" s="581">
        <v>2.57365229556481E-2</v>
      </c>
    </row>
    <row r="45" spans="2:17" x14ac:dyDescent="0.25">
      <c r="B45" s="577" t="s">
        <v>215</v>
      </c>
      <c r="C45" s="578">
        <v>6656.5726624499775</v>
      </c>
      <c r="D45" s="578">
        <v>806.59962028999951</v>
      </c>
      <c r="E45" s="578">
        <v>57.724715079999996</v>
      </c>
      <c r="F45" s="578">
        <v>0</v>
      </c>
      <c r="G45" s="578">
        <v>43.213365209999985</v>
      </c>
      <c r="H45" s="578">
        <v>0</v>
      </c>
      <c r="I45" s="578">
        <v>7564.1103630299785</v>
      </c>
      <c r="J45" s="579">
        <v>5672.5356412200117</v>
      </c>
      <c r="K45" s="578">
        <v>777.83618945999933</v>
      </c>
      <c r="L45" s="580">
        <v>63.463038439999998</v>
      </c>
      <c r="M45" s="578">
        <v>6.2677190000000008E-2</v>
      </c>
      <c r="N45" s="578">
        <v>10.706249619999998</v>
      </c>
      <c r="O45" s="578">
        <v>6524.6037959300065</v>
      </c>
      <c r="P45" s="581">
        <v>0.10156853378221815</v>
      </c>
      <c r="Q45" s="581">
        <v>-0.14782938174489746</v>
      </c>
    </row>
    <row r="46" spans="2:17" x14ac:dyDescent="0.25">
      <c r="B46" s="577" t="s">
        <v>446</v>
      </c>
      <c r="C46" s="578">
        <v>42.417652060000016</v>
      </c>
      <c r="D46" s="578">
        <v>0.23239960999999998</v>
      </c>
      <c r="E46" s="578">
        <v>0</v>
      </c>
      <c r="F46" s="578">
        <v>0</v>
      </c>
      <c r="G46" s="578">
        <v>0.30572024000000003</v>
      </c>
      <c r="H46" s="578">
        <v>0</v>
      </c>
      <c r="I46" s="578">
        <v>42.955771910000017</v>
      </c>
      <c r="J46" s="579">
        <v>44.451055909999994</v>
      </c>
      <c r="K46" s="578">
        <v>6.9803420000000005E-2</v>
      </c>
      <c r="L46" s="580">
        <v>0</v>
      </c>
      <c r="M46" s="578">
        <v>0</v>
      </c>
      <c r="N46" s="578">
        <v>0.12177211</v>
      </c>
      <c r="O46" s="578">
        <v>44.642631440000002</v>
      </c>
      <c r="P46" s="581">
        <v>7.9591012898053517E-4</v>
      </c>
      <c r="Q46" s="581">
        <v>4.7937680452555753E-2</v>
      </c>
    </row>
    <row r="47" spans="2:17" x14ac:dyDescent="0.25">
      <c r="B47" s="577" t="s">
        <v>226</v>
      </c>
      <c r="C47" s="578">
        <v>442.32761189999985</v>
      </c>
      <c r="D47" s="578">
        <v>120.49076581000003</v>
      </c>
      <c r="E47" s="578">
        <v>25.35847614</v>
      </c>
      <c r="F47" s="578">
        <v>0</v>
      </c>
      <c r="G47" s="578">
        <v>1.3663131400000001</v>
      </c>
      <c r="H47" s="578">
        <v>0</v>
      </c>
      <c r="I47" s="578">
        <v>589.54316698999992</v>
      </c>
      <c r="J47" s="579">
        <v>567.0969178900001</v>
      </c>
      <c r="K47" s="578">
        <v>156.40538494999996</v>
      </c>
      <c r="L47" s="580">
        <v>3.37144661</v>
      </c>
      <c r="M47" s="578">
        <v>0</v>
      </c>
      <c r="N47" s="578">
        <v>1.3666791299999999</v>
      </c>
      <c r="O47" s="578">
        <v>728.24042858000018</v>
      </c>
      <c r="P47" s="581">
        <v>1.0154048578197071E-2</v>
      </c>
      <c r="Q47" s="581">
        <v>0.28207442319519438</v>
      </c>
    </row>
    <row r="48" spans="2:17" x14ac:dyDescent="0.25">
      <c r="B48" s="577" t="s">
        <v>447</v>
      </c>
      <c r="C48" s="578">
        <v>2.4363632900000005</v>
      </c>
      <c r="D48" s="578">
        <v>0.25397558999999997</v>
      </c>
      <c r="E48" s="578">
        <v>0</v>
      </c>
      <c r="F48" s="578">
        <v>0</v>
      </c>
      <c r="G48" s="578">
        <v>0.25397558999999997</v>
      </c>
      <c r="H48" s="578">
        <v>0</v>
      </c>
      <c r="I48" s="578">
        <v>2.9443144700000001</v>
      </c>
      <c r="J48" s="579">
        <v>2.4541628799999997</v>
      </c>
      <c r="K48" s="578">
        <v>0</v>
      </c>
      <c r="L48" s="580">
        <v>0</v>
      </c>
      <c r="M48" s="578">
        <v>0</v>
      </c>
      <c r="N48" s="578">
        <v>0</v>
      </c>
      <c r="O48" s="578">
        <v>2.4541628799999997</v>
      </c>
      <c r="P48" s="581">
        <v>4.3942557817183734E-5</v>
      </c>
      <c r="Q48" s="581">
        <v>7.3058029042947226E-3</v>
      </c>
    </row>
    <row r="49" spans="2:17" x14ac:dyDescent="0.25">
      <c r="B49" s="577" t="s">
        <v>476</v>
      </c>
      <c r="C49" s="578">
        <v>1.4769203800000001</v>
      </c>
      <c r="D49" s="578">
        <v>0</v>
      </c>
      <c r="E49" s="578">
        <v>0</v>
      </c>
      <c r="F49" s="578">
        <v>0</v>
      </c>
      <c r="G49" s="578">
        <v>0.45345969000000008</v>
      </c>
      <c r="H49" s="578">
        <v>0</v>
      </c>
      <c r="I49" s="578">
        <v>1.9303800700000002</v>
      </c>
      <c r="J49" s="579">
        <v>0.76203456000000014</v>
      </c>
      <c r="K49" s="578">
        <v>0</v>
      </c>
      <c r="L49" s="580">
        <v>0</v>
      </c>
      <c r="M49" s="578">
        <v>0</v>
      </c>
      <c r="N49" s="578">
        <v>1.499252E-2</v>
      </c>
      <c r="O49" s="578">
        <v>0.7770270800000002</v>
      </c>
      <c r="P49" s="581">
        <v>1.3644468337607721E-5</v>
      </c>
      <c r="Q49" s="581">
        <v>-0.48403815783217774</v>
      </c>
    </row>
    <row r="50" spans="2:17" x14ac:dyDescent="0.25">
      <c r="B50" s="577" t="s">
        <v>238</v>
      </c>
      <c r="C50" s="578">
        <v>235.32109281000004</v>
      </c>
      <c r="D50" s="578">
        <v>0.10165929000000003</v>
      </c>
      <c r="E50" s="578">
        <v>9.4213264500000005</v>
      </c>
      <c r="F50" s="578">
        <v>0</v>
      </c>
      <c r="G50" s="578">
        <v>0.51479062999999992</v>
      </c>
      <c r="H50" s="578">
        <v>0</v>
      </c>
      <c r="I50" s="578">
        <v>245.35886918000003</v>
      </c>
      <c r="J50" s="579">
        <v>128.48452163000007</v>
      </c>
      <c r="K50" s="578">
        <v>1.4940724999999999</v>
      </c>
      <c r="L50" s="580">
        <v>1.3222306299999997</v>
      </c>
      <c r="M50" s="578">
        <v>0</v>
      </c>
      <c r="N50" s="578">
        <v>2.1617220800000001</v>
      </c>
      <c r="O50" s="578">
        <v>133.46254684000013</v>
      </c>
      <c r="P50" s="581">
        <v>2.3005557480925932E-3</v>
      </c>
      <c r="Q50" s="581">
        <v>-0.45400337855077266</v>
      </c>
    </row>
    <row r="51" spans="2:17" x14ac:dyDescent="0.25">
      <c r="B51" s="582" t="s">
        <v>42</v>
      </c>
      <c r="C51" s="583">
        <v>64557.233215108943</v>
      </c>
      <c r="D51" s="583">
        <v>7039.9953469700058</v>
      </c>
      <c r="E51" s="583">
        <v>516.82316281999999</v>
      </c>
      <c r="F51" s="583">
        <v>393.71251441000004</v>
      </c>
      <c r="G51" s="583">
        <v>239.86906287999966</v>
      </c>
      <c r="H51" s="583">
        <v>2.175113E-2</v>
      </c>
      <c r="I51" s="583">
        <v>72747.655053319468</v>
      </c>
      <c r="J51" s="583">
        <v>55849.340637160167</v>
      </c>
      <c r="K51" s="583">
        <v>4940.1971295000149</v>
      </c>
      <c r="L51" s="584">
        <v>419.67636958000037</v>
      </c>
      <c r="M51" s="583">
        <v>15.81683806</v>
      </c>
      <c r="N51" s="583">
        <v>170.88419913000044</v>
      </c>
      <c r="O51" s="583">
        <v>61395.915173430134</v>
      </c>
      <c r="P51" s="585">
        <v>1</v>
      </c>
      <c r="Q51" s="585">
        <v>-0.13488639683385295</v>
      </c>
    </row>
    <row r="52" spans="2:17" x14ac:dyDescent="0.25">
      <c r="B52" s="1052" t="s">
        <v>867</v>
      </c>
      <c r="C52" s="1052"/>
      <c r="D52" s="1052"/>
      <c r="E52" s="1052"/>
      <c r="F52" s="1052"/>
      <c r="G52" s="1052"/>
      <c r="H52" s="1052"/>
      <c r="I52" s="1052"/>
      <c r="J52" s="1052"/>
      <c r="K52" s="1052"/>
      <c r="L52" s="1052"/>
      <c r="M52" s="1052"/>
      <c r="N52" s="1052"/>
      <c r="O52" s="1052"/>
      <c r="P52" s="1052"/>
      <c r="Q52" s="1052"/>
    </row>
    <row r="53" spans="2:17" x14ac:dyDescent="0.25">
      <c r="B53" s="873" t="s">
        <v>868</v>
      </c>
      <c r="C53" s="873"/>
      <c r="D53" s="873"/>
      <c r="E53" s="873"/>
      <c r="F53" s="873"/>
      <c r="G53" s="873"/>
      <c r="H53" s="873"/>
      <c r="I53" s="873"/>
      <c r="J53" s="873"/>
      <c r="K53" s="873"/>
      <c r="L53" s="873"/>
      <c r="M53" s="873"/>
      <c r="N53" s="873"/>
      <c r="O53" s="873"/>
      <c r="P53" s="873"/>
      <c r="Q53" s="873"/>
    </row>
    <row r="54" spans="2:17" x14ac:dyDescent="0.25">
      <c r="B54" s="873" t="s">
        <v>869</v>
      </c>
      <c r="C54" s="873"/>
      <c r="D54" s="873"/>
      <c r="E54" s="873"/>
      <c r="F54" s="873"/>
      <c r="G54" s="873"/>
      <c r="H54" s="873"/>
      <c r="I54" s="873"/>
      <c r="J54" s="873"/>
      <c r="K54" s="873"/>
      <c r="L54" s="873"/>
      <c r="M54" s="873"/>
      <c r="N54" s="873"/>
      <c r="O54" s="873"/>
      <c r="P54" s="873"/>
      <c r="Q54" s="873"/>
    </row>
    <row r="55" spans="2:17" x14ac:dyDescent="0.25">
      <c r="B55" s="873" t="s">
        <v>870</v>
      </c>
      <c r="C55" s="873"/>
      <c r="D55" s="873"/>
      <c r="E55" s="873"/>
      <c r="F55" s="873"/>
      <c r="G55" s="873"/>
      <c r="H55" s="873"/>
      <c r="I55" s="873"/>
      <c r="J55" s="873"/>
      <c r="K55" s="873"/>
      <c r="L55" s="873"/>
      <c r="M55" s="873"/>
      <c r="N55" s="873"/>
      <c r="O55" s="873"/>
      <c r="P55" s="873"/>
      <c r="Q55" s="873"/>
    </row>
    <row r="56" spans="2:17" x14ac:dyDescent="0.25">
      <c r="B56" s="873" t="s">
        <v>871</v>
      </c>
      <c r="C56" s="873"/>
      <c r="D56" s="873"/>
      <c r="E56" s="873"/>
      <c r="F56" s="873"/>
      <c r="G56" s="873"/>
      <c r="H56" s="873"/>
      <c r="I56" s="873"/>
      <c r="J56" s="873"/>
      <c r="K56" s="873"/>
      <c r="L56" s="873"/>
      <c r="M56" s="873"/>
      <c r="N56" s="873"/>
      <c r="O56" s="873"/>
      <c r="P56" s="873"/>
      <c r="Q56" s="873"/>
    </row>
    <row r="57" spans="2:17" x14ac:dyDescent="0.25">
      <c r="B57" s="857" t="s">
        <v>872</v>
      </c>
      <c r="C57" s="857"/>
      <c r="D57" s="857"/>
      <c r="E57" s="857"/>
      <c r="F57" s="857"/>
      <c r="G57" s="857"/>
      <c r="H57" s="857"/>
      <c r="I57" s="857"/>
      <c r="J57" s="857"/>
      <c r="K57" s="857"/>
      <c r="L57" s="857"/>
      <c r="M57" s="857"/>
      <c r="N57" s="857"/>
      <c r="O57" s="857"/>
      <c r="P57" s="857"/>
      <c r="Q57" s="857"/>
    </row>
  </sheetData>
  <mergeCells count="21">
    <mergeCell ref="B57:Q57"/>
    <mergeCell ref="B52:Q52"/>
    <mergeCell ref="B53:Q53"/>
    <mergeCell ref="B54:Q54"/>
    <mergeCell ref="B55:Q55"/>
    <mergeCell ref="B56:Q56"/>
    <mergeCell ref="B27:Q27"/>
    <mergeCell ref="B28:Q28"/>
    <mergeCell ref="B33:B34"/>
    <mergeCell ref="C33:I33"/>
    <mergeCell ref="J33:O33"/>
    <mergeCell ref="P33:P34"/>
    <mergeCell ref="Q33:Q34"/>
    <mergeCell ref="B26:Q26"/>
    <mergeCell ref="J5:O5"/>
    <mergeCell ref="P5:P6"/>
    <mergeCell ref="Q5:Q6"/>
    <mergeCell ref="B24:Q24"/>
    <mergeCell ref="B25:Q25"/>
    <mergeCell ref="B5:B6"/>
    <mergeCell ref="C5:I5"/>
  </mergeCells>
  <pageMargins left="0.7" right="0.7" top="0.75" bottom="0.75" header="0.3" footer="0.3"/>
  <pageSetup paperSize="183" scale="6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3"/>
  <sheetViews>
    <sheetView workbookViewId="0">
      <selection activeCell="E16" sqref="E16"/>
    </sheetView>
  </sheetViews>
  <sheetFormatPr baseColWidth="10" defaultRowHeight="15" x14ac:dyDescent="0.25"/>
  <cols>
    <col min="1" max="1" width="11.42578125" style="120"/>
    <col min="2" max="2" width="7.140625" style="592" customWidth="1"/>
    <col min="3" max="3" width="11.85546875" style="592" customWidth="1"/>
    <col min="4" max="4" width="13.140625" style="592" bestFit="1" customWidth="1"/>
    <col min="5" max="5" width="11.5703125" style="592" bestFit="1" customWidth="1"/>
    <col min="6" max="6" width="13.140625" style="592" bestFit="1" customWidth="1"/>
    <col min="7" max="9" width="11.5703125" style="592" bestFit="1" customWidth="1"/>
    <col min="10" max="10" width="11.5703125" style="592" customWidth="1"/>
    <col min="11" max="12" width="11.42578125" style="592"/>
    <col min="13" max="13" width="12.7109375" style="592" customWidth="1"/>
    <col min="14" max="16384" width="11.42578125" style="120"/>
  </cols>
  <sheetData>
    <row r="2" spans="2:13" x14ac:dyDescent="0.25">
      <c r="B2" s="991" t="s">
        <v>873</v>
      </c>
      <c r="C2" s="991"/>
      <c r="D2" s="991"/>
      <c r="E2" s="991"/>
      <c r="F2" s="991"/>
      <c r="G2" s="991"/>
      <c r="H2" s="991"/>
      <c r="I2" s="991"/>
      <c r="J2" s="991"/>
      <c r="K2" s="991"/>
      <c r="L2" s="991"/>
      <c r="M2" s="991"/>
    </row>
    <row r="3" spans="2:13" x14ac:dyDescent="0.25">
      <c r="B3" s="480" t="s">
        <v>792</v>
      </c>
      <c r="C3" s="586"/>
      <c r="D3" s="586"/>
      <c r="E3" s="586"/>
      <c r="F3" s="586"/>
      <c r="G3" s="586"/>
      <c r="H3" s="586"/>
      <c r="I3" s="586"/>
      <c r="J3" s="586"/>
      <c r="K3" s="586"/>
      <c r="L3" s="586"/>
      <c r="M3" s="586"/>
    </row>
    <row r="4" spans="2:13" x14ac:dyDescent="0.25">
      <c r="B4" s="480"/>
      <c r="C4" s="586"/>
      <c r="D4" s="586"/>
      <c r="E4" s="586"/>
      <c r="F4" s="586"/>
      <c r="G4" s="586"/>
      <c r="H4" s="586"/>
      <c r="I4" s="586"/>
      <c r="J4" s="586"/>
      <c r="K4" s="586"/>
      <c r="L4" s="586"/>
      <c r="M4" s="586"/>
    </row>
    <row r="5" spans="2:13" x14ac:dyDescent="0.25">
      <c r="B5" s="1053" t="s">
        <v>443</v>
      </c>
      <c r="C5" s="1054"/>
      <c r="D5" s="1059" t="s">
        <v>793</v>
      </c>
      <c r="E5" s="1060"/>
      <c r="F5" s="1061"/>
      <c r="G5" s="1059" t="s">
        <v>794</v>
      </c>
      <c r="H5" s="1060"/>
      <c r="I5" s="1061"/>
      <c r="J5" s="1062" t="s">
        <v>795</v>
      </c>
      <c r="K5" s="1062" t="s">
        <v>796</v>
      </c>
      <c r="L5" s="1062" t="s">
        <v>797</v>
      </c>
      <c r="M5" s="1062" t="s">
        <v>798</v>
      </c>
    </row>
    <row r="6" spans="2:13" x14ac:dyDescent="0.25">
      <c r="B6" s="1055"/>
      <c r="C6" s="1056"/>
      <c r="D6" s="1065" t="s">
        <v>799</v>
      </c>
      <c r="E6" s="1065" t="s">
        <v>800</v>
      </c>
      <c r="F6" s="1067" t="s">
        <v>80</v>
      </c>
      <c r="G6" s="1065" t="s">
        <v>799</v>
      </c>
      <c r="H6" s="1065" t="s">
        <v>800</v>
      </c>
      <c r="I6" s="1067" t="s">
        <v>80</v>
      </c>
      <c r="J6" s="1063"/>
      <c r="K6" s="1063"/>
      <c r="L6" s="1063"/>
      <c r="M6" s="1063"/>
    </row>
    <row r="7" spans="2:13" x14ac:dyDescent="0.25">
      <c r="B7" s="1057"/>
      <c r="C7" s="1058"/>
      <c r="D7" s="1065"/>
      <c r="E7" s="1065"/>
      <c r="F7" s="1068"/>
      <c r="G7" s="1065"/>
      <c r="H7" s="1065"/>
      <c r="I7" s="1068"/>
      <c r="J7" s="1064"/>
      <c r="K7" s="1064"/>
      <c r="L7" s="1064"/>
      <c r="M7" s="1064"/>
    </row>
    <row r="8" spans="2:13" x14ac:dyDescent="0.25">
      <c r="B8" s="1066" t="s">
        <v>166</v>
      </c>
      <c r="C8" s="1066"/>
      <c r="D8" s="587">
        <v>839644</v>
      </c>
      <c r="E8" s="587">
        <v>455617</v>
      </c>
      <c r="F8" s="587">
        <v>1295261</v>
      </c>
      <c r="G8" s="588">
        <v>193175</v>
      </c>
      <c r="H8" s="588">
        <v>101968</v>
      </c>
      <c r="I8" s="588">
        <v>295143</v>
      </c>
      <c r="J8" s="589">
        <v>0.36405406605551666</v>
      </c>
      <c r="K8" s="491">
        <v>-0.7699322570041589</v>
      </c>
      <c r="L8" s="491">
        <v>-0.77619799085635521</v>
      </c>
      <c r="M8" s="589">
        <v>-0.77213627214901093</v>
      </c>
    </row>
    <row r="9" spans="2:13" x14ac:dyDescent="0.25">
      <c r="B9" s="1066" t="s">
        <v>176</v>
      </c>
      <c r="C9" s="1066"/>
      <c r="D9" s="587">
        <v>21089</v>
      </c>
      <c r="E9" s="587">
        <v>25928</v>
      </c>
      <c r="F9" s="587">
        <v>47017</v>
      </c>
      <c r="G9" s="588">
        <v>7437</v>
      </c>
      <c r="H9" s="588">
        <v>6021</v>
      </c>
      <c r="I9" s="588">
        <v>13458</v>
      </c>
      <c r="J9" s="589">
        <v>1.6600223013844621E-2</v>
      </c>
      <c r="K9" s="491">
        <v>-0.64735169993835651</v>
      </c>
      <c r="L9" s="491">
        <v>-0.76778000617093489</v>
      </c>
      <c r="M9" s="589">
        <v>-0.71376310696131184</v>
      </c>
    </row>
    <row r="10" spans="2:13" x14ac:dyDescent="0.25">
      <c r="B10" s="1066" t="s">
        <v>152</v>
      </c>
      <c r="C10" s="1066"/>
      <c r="D10" s="587">
        <v>41910</v>
      </c>
      <c r="E10" s="587">
        <v>4513</v>
      </c>
      <c r="F10" s="587">
        <v>46423</v>
      </c>
      <c r="G10" s="588">
        <v>14417</v>
      </c>
      <c r="H10" s="588">
        <v>1194</v>
      </c>
      <c r="I10" s="588">
        <v>15611</v>
      </c>
      <c r="J10" s="589">
        <v>1.9255913320636676E-2</v>
      </c>
      <c r="K10" s="491">
        <v>-0.65600095442615125</v>
      </c>
      <c r="L10" s="491">
        <v>-0.73543097717704409</v>
      </c>
      <c r="M10" s="589">
        <v>-0.66372272364991491</v>
      </c>
    </row>
    <row r="11" spans="2:13" x14ac:dyDescent="0.25">
      <c r="B11" s="1066" t="s">
        <v>444</v>
      </c>
      <c r="C11" s="1066"/>
      <c r="D11" s="587">
        <v>4558</v>
      </c>
      <c r="E11" s="587">
        <v>33</v>
      </c>
      <c r="F11" s="587">
        <v>4591</v>
      </c>
      <c r="G11" s="588">
        <v>1819</v>
      </c>
      <c r="H11" s="588">
        <v>10</v>
      </c>
      <c r="I11" s="588">
        <v>1829</v>
      </c>
      <c r="J11" s="589">
        <v>2.2560416029366779E-3</v>
      </c>
      <c r="K11" s="491">
        <v>-0.60092145677928921</v>
      </c>
      <c r="L11" s="491">
        <v>-0.69696969696969702</v>
      </c>
      <c r="M11" s="589">
        <v>-0.60161184927031153</v>
      </c>
    </row>
    <row r="12" spans="2:13" x14ac:dyDescent="0.25">
      <c r="B12" s="1066" t="s">
        <v>154</v>
      </c>
      <c r="C12" s="1066"/>
      <c r="D12" s="587">
        <v>13326</v>
      </c>
      <c r="E12" s="587">
        <v>77</v>
      </c>
      <c r="F12" s="587">
        <v>13403</v>
      </c>
      <c r="G12" s="588">
        <v>7848</v>
      </c>
      <c r="H12" s="588">
        <v>21</v>
      </c>
      <c r="I12" s="588">
        <v>7869</v>
      </c>
      <c r="J12" s="589">
        <v>9.7062828723393762E-3</v>
      </c>
      <c r="K12" s="491">
        <v>-0.4110760918505178</v>
      </c>
      <c r="L12" s="491">
        <v>-0.72727272727272729</v>
      </c>
      <c r="M12" s="589">
        <v>-0.41289263597702008</v>
      </c>
    </row>
    <row r="13" spans="2:13" x14ac:dyDescent="0.25">
      <c r="B13" s="1066" t="s">
        <v>445</v>
      </c>
      <c r="C13" s="1066"/>
      <c r="D13" s="587">
        <v>311660</v>
      </c>
      <c r="E13" s="587">
        <v>20864</v>
      </c>
      <c r="F13" s="587">
        <v>332524</v>
      </c>
      <c r="G13" s="588">
        <v>97027</v>
      </c>
      <c r="H13" s="588">
        <v>5320</v>
      </c>
      <c r="I13" s="588">
        <v>102347</v>
      </c>
      <c r="J13" s="589">
        <v>0.12624335152310562</v>
      </c>
      <c r="K13" s="491">
        <v>-0.68867676313931847</v>
      </c>
      <c r="L13" s="491">
        <v>-0.74501533742331283</v>
      </c>
      <c r="M13" s="589">
        <v>-0.69221168998327942</v>
      </c>
    </row>
    <row r="14" spans="2:13" x14ac:dyDescent="0.25">
      <c r="B14" s="1066" t="s">
        <v>215</v>
      </c>
      <c r="C14" s="1066"/>
      <c r="D14" s="587">
        <v>203326</v>
      </c>
      <c r="E14" s="587">
        <v>4999</v>
      </c>
      <c r="F14" s="587">
        <v>208325</v>
      </c>
      <c r="G14" s="588">
        <v>80949</v>
      </c>
      <c r="H14" s="588">
        <v>1370</v>
      </c>
      <c r="I14" s="588">
        <v>82319</v>
      </c>
      <c r="J14" s="589">
        <v>0.10153914090330475</v>
      </c>
      <c r="K14" s="491">
        <v>-0.60187580535691454</v>
      </c>
      <c r="L14" s="491">
        <v>-0.72594518903780758</v>
      </c>
      <c r="M14" s="589">
        <v>-0.60485299411976479</v>
      </c>
    </row>
    <row r="15" spans="2:13" x14ac:dyDescent="0.25">
      <c r="B15" s="1066" t="s">
        <v>446</v>
      </c>
      <c r="C15" s="1066"/>
      <c r="D15" s="587">
        <v>192554</v>
      </c>
      <c r="E15" s="587">
        <v>6715</v>
      </c>
      <c r="F15" s="587">
        <v>199269</v>
      </c>
      <c r="G15" s="588">
        <v>78430</v>
      </c>
      <c r="H15" s="588">
        <v>1928</v>
      </c>
      <c r="I15" s="588">
        <v>80358</v>
      </c>
      <c r="J15" s="589">
        <v>9.9120279458056626E-2</v>
      </c>
      <c r="K15" s="491">
        <v>-0.59268568817059109</v>
      </c>
      <c r="L15" s="491">
        <v>-0.7128816083395384</v>
      </c>
      <c r="M15" s="589">
        <v>-0.59673607033708198</v>
      </c>
    </row>
    <row r="16" spans="2:13" x14ac:dyDescent="0.25">
      <c r="B16" s="1066" t="s">
        <v>226</v>
      </c>
      <c r="C16" s="1066"/>
      <c r="D16" s="587">
        <v>62705</v>
      </c>
      <c r="E16" s="587">
        <v>2740</v>
      </c>
      <c r="F16" s="587">
        <v>65445</v>
      </c>
      <c r="G16" s="588">
        <v>23024</v>
      </c>
      <c r="H16" s="588">
        <v>726</v>
      </c>
      <c r="I16" s="588">
        <v>23750</v>
      </c>
      <c r="J16" s="589">
        <v>2.9295236779522199E-2</v>
      </c>
      <c r="K16" s="491">
        <v>-0.63282034925444541</v>
      </c>
      <c r="L16" s="491">
        <v>-0.73503649635036494</v>
      </c>
      <c r="M16" s="589">
        <v>-0.63709985483994191</v>
      </c>
    </row>
    <row r="17" spans="2:13" x14ac:dyDescent="0.25">
      <c r="B17" s="1066" t="s">
        <v>447</v>
      </c>
      <c r="C17" s="1066"/>
      <c r="D17" s="587">
        <v>112235</v>
      </c>
      <c r="E17" s="587">
        <v>3006</v>
      </c>
      <c r="F17" s="587">
        <v>115241</v>
      </c>
      <c r="G17" s="588">
        <v>36406</v>
      </c>
      <c r="H17" s="588">
        <v>1241</v>
      </c>
      <c r="I17" s="588">
        <v>37647</v>
      </c>
      <c r="J17" s="589">
        <v>4.6436959117417777E-2</v>
      </c>
      <c r="K17" s="491">
        <v>-0.67562703256559897</v>
      </c>
      <c r="L17" s="491">
        <v>-0.58715901530272785</v>
      </c>
      <c r="M17" s="589">
        <v>-0.67331939153599851</v>
      </c>
    </row>
    <row r="18" spans="2:13" x14ac:dyDescent="0.25">
      <c r="B18" s="1066" t="s">
        <v>238</v>
      </c>
      <c r="C18" s="1066"/>
      <c r="D18" s="587">
        <v>383789</v>
      </c>
      <c r="E18" s="587">
        <v>22253</v>
      </c>
      <c r="F18" s="587">
        <v>406042</v>
      </c>
      <c r="G18" s="588">
        <v>142172</v>
      </c>
      <c r="H18" s="588">
        <v>8209</v>
      </c>
      <c r="I18" s="588">
        <v>150381</v>
      </c>
      <c r="J18" s="589">
        <v>0.18549250535331907</v>
      </c>
      <c r="K18" s="491">
        <v>-0.62955686588203419</v>
      </c>
      <c r="L18" s="491">
        <v>-0.6311059183031501</v>
      </c>
      <c r="M18" s="589">
        <v>-0.62964176119711757</v>
      </c>
    </row>
    <row r="19" spans="2:13" x14ac:dyDescent="0.25">
      <c r="B19" s="1070" t="s">
        <v>839</v>
      </c>
      <c r="C19" s="1070"/>
      <c r="D19" s="590">
        <v>2186796</v>
      </c>
      <c r="E19" s="590">
        <v>546745</v>
      </c>
      <c r="F19" s="590">
        <v>2733541</v>
      </c>
      <c r="G19" s="590">
        <v>682704</v>
      </c>
      <c r="H19" s="590">
        <v>128008</v>
      </c>
      <c r="I19" s="590">
        <v>810712</v>
      </c>
      <c r="J19" s="591">
        <v>1</v>
      </c>
      <c r="K19" s="591">
        <v>-0.68780626999500638</v>
      </c>
      <c r="L19" s="591">
        <v>-0.76587257313738577</v>
      </c>
      <c r="M19" s="591">
        <v>-0.7034205815826432</v>
      </c>
    </row>
    <row r="20" spans="2:13" x14ac:dyDescent="0.25">
      <c r="B20" s="1071" t="s">
        <v>802</v>
      </c>
      <c r="C20" s="1071"/>
      <c r="D20" s="1071"/>
      <c r="E20" s="1071"/>
      <c r="F20" s="1071"/>
      <c r="G20" s="1071"/>
      <c r="H20" s="1071"/>
      <c r="I20" s="1071"/>
      <c r="J20" s="1071"/>
      <c r="K20" s="1071"/>
      <c r="L20" s="1071"/>
      <c r="M20" s="1071"/>
    </row>
    <row r="21" spans="2:13" x14ac:dyDescent="0.25">
      <c r="B21" s="1003" t="s">
        <v>803</v>
      </c>
      <c r="C21" s="1003"/>
      <c r="D21" s="1003"/>
      <c r="E21" s="1003"/>
      <c r="F21" s="1003"/>
      <c r="G21" s="1003"/>
      <c r="H21" s="1003"/>
      <c r="I21" s="1003"/>
      <c r="J21" s="1003"/>
      <c r="K21" s="1003"/>
      <c r="L21" s="1003"/>
      <c r="M21" s="1003"/>
    </row>
    <row r="22" spans="2:13" x14ac:dyDescent="0.25">
      <c r="B22" s="1003" t="s">
        <v>804</v>
      </c>
      <c r="C22" s="1003"/>
      <c r="D22" s="1003"/>
      <c r="E22" s="1003"/>
      <c r="F22" s="1003"/>
      <c r="G22" s="1003"/>
      <c r="H22" s="1003"/>
      <c r="I22" s="1003"/>
      <c r="J22" s="1003"/>
      <c r="K22" s="1003"/>
      <c r="L22" s="1003"/>
      <c r="M22" s="1003"/>
    </row>
    <row r="23" spans="2:13" x14ac:dyDescent="0.25">
      <c r="B23" s="1069"/>
      <c r="C23" s="1069"/>
      <c r="D23" s="1069"/>
      <c r="E23" s="1069"/>
      <c r="F23" s="1069"/>
      <c r="G23" s="1069"/>
      <c r="H23" s="1069"/>
      <c r="I23" s="1069"/>
      <c r="J23" s="1069"/>
      <c r="K23" s="1069"/>
      <c r="L23" s="1069"/>
      <c r="M23" s="1069"/>
    </row>
    <row r="24" spans="2:13" x14ac:dyDescent="0.25">
      <c r="D24" s="593"/>
      <c r="E24" s="593"/>
      <c r="F24" s="593"/>
      <c r="G24" s="593"/>
      <c r="H24" s="593"/>
      <c r="I24" s="593"/>
      <c r="J24" s="593"/>
    </row>
    <row r="25" spans="2:13" x14ac:dyDescent="0.25">
      <c r="D25" s="593"/>
      <c r="E25" s="593"/>
      <c r="F25" s="593"/>
      <c r="G25" s="593"/>
      <c r="H25" s="593"/>
      <c r="I25" s="593"/>
      <c r="J25" s="593"/>
    </row>
    <row r="26" spans="2:13" x14ac:dyDescent="0.25">
      <c r="D26" s="593"/>
      <c r="E26" s="593"/>
      <c r="F26" s="593"/>
      <c r="G26" s="593"/>
      <c r="H26" s="593"/>
      <c r="I26" s="593"/>
      <c r="J26" s="593"/>
    </row>
    <row r="27" spans="2:13" x14ac:dyDescent="0.25">
      <c r="D27" s="593"/>
      <c r="E27" s="593"/>
      <c r="F27" s="593"/>
      <c r="G27" s="593"/>
      <c r="H27" s="593"/>
      <c r="I27" s="593"/>
      <c r="J27" s="593"/>
    </row>
    <row r="28" spans="2:13" x14ac:dyDescent="0.25">
      <c r="D28" s="593"/>
      <c r="E28" s="593"/>
      <c r="F28" s="593"/>
      <c r="G28" s="593"/>
      <c r="H28" s="593"/>
      <c r="I28" s="593"/>
      <c r="J28" s="593"/>
    </row>
    <row r="29" spans="2:13" x14ac:dyDescent="0.25">
      <c r="D29" s="593"/>
      <c r="E29" s="593"/>
      <c r="F29" s="593"/>
      <c r="G29" s="593"/>
      <c r="H29" s="593"/>
      <c r="I29" s="593"/>
      <c r="J29" s="593"/>
    </row>
    <row r="30" spans="2:13" x14ac:dyDescent="0.25">
      <c r="D30" s="593"/>
      <c r="E30" s="593"/>
      <c r="F30" s="593"/>
      <c r="G30" s="593"/>
      <c r="H30" s="593"/>
      <c r="I30" s="593"/>
      <c r="J30" s="593"/>
    </row>
    <row r="31" spans="2:13" x14ac:dyDescent="0.25">
      <c r="D31" s="593"/>
      <c r="E31" s="593"/>
      <c r="F31" s="593"/>
      <c r="G31" s="593"/>
      <c r="H31" s="593"/>
      <c r="I31" s="593"/>
      <c r="J31" s="593"/>
    </row>
    <row r="32" spans="2:13" x14ac:dyDescent="0.25">
      <c r="D32" s="593"/>
      <c r="E32" s="593"/>
      <c r="F32" s="593"/>
      <c r="G32" s="593"/>
      <c r="H32" s="593"/>
      <c r="I32" s="593"/>
      <c r="J32" s="593"/>
    </row>
    <row r="33" spans="4:10" x14ac:dyDescent="0.25">
      <c r="D33" s="593"/>
      <c r="E33" s="593"/>
      <c r="F33" s="593"/>
      <c r="G33" s="593"/>
      <c r="H33" s="593"/>
      <c r="I33" s="593"/>
      <c r="J33" s="593"/>
    </row>
    <row r="34" spans="4:10" x14ac:dyDescent="0.25">
      <c r="D34" s="593"/>
      <c r="E34" s="593"/>
      <c r="F34" s="593"/>
      <c r="G34" s="593"/>
      <c r="H34" s="593"/>
      <c r="I34" s="593"/>
      <c r="J34" s="593"/>
    </row>
    <row r="35" spans="4:10" x14ac:dyDescent="0.25">
      <c r="D35" s="593"/>
      <c r="E35" s="593"/>
      <c r="F35" s="593"/>
      <c r="G35" s="593"/>
      <c r="H35" s="593"/>
      <c r="I35" s="593"/>
      <c r="J35" s="593"/>
    </row>
    <row r="36" spans="4:10" x14ac:dyDescent="0.25">
      <c r="D36" s="593"/>
      <c r="E36" s="593"/>
      <c r="F36" s="593"/>
      <c r="G36" s="593"/>
      <c r="H36" s="593"/>
      <c r="I36" s="593"/>
      <c r="J36" s="593"/>
    </row>
    <row r="37" spans="4:10" x14ac:dyDescent="0.25">
      <c r="D37" s="593"/>
      <c r="E37" s="593"/>
      <c r="F37" s="593"/>
      <c r="G37" s="593"/>
      <c r="H37" s="593"/>
      <c r="I37" s="593"/>
      <c r="J37" s="593"/>
    </row>
    <row r="38" spans="4:10" x14ac:dyDescent="0.25">
      <c r="D38" s="593"/>
      <c r="E38" s="593"/>
      <c r="F38" s="593"/>
      <c r="G38" s="593"/>
      <c r="H38" s="593"/>
      <c r="I38" s="593"/>
      <c r="J38" s="593"/>
    </row>
    <row r="39" spans="4:10" x14ac:dyDescent="0.25">
      <c r="D39" s="593"/>
      <c r="E39" s="593"/>
      <c r="F39" s="593"/>
      <c r="G39" s="593"/>
      <c r="H39" s="593"/>
      <c r="I39" s="593"/>
      <c r="J39" s="593"/>
    </row>
    <row r="40" spans="4:10" x14ac:dyDescent="0.25">
      <c r="D40" s="593"/>
      <c r="E40" s="593"/>
      <c r="F40" s="593"/>
      <c r="G40" s="593"/>
      <c r="H40" s="593"/>
      <c r="I40" s="593"/>
      <c r="J40" s="593"/>
    </row>
    <row r="41" spans="4:10" x14ac:dyDescent="0.25">
      <c r="D41" s="593"/>
      <c r="E41" s="593"/>
      <c r="F41" s="593"/>
      <c r="G41" s="593"/>
      <c r="H41" s="593"/>
      <c r="I41" s="593"/>
      <c r="J41" s="593"/>
    </row>
    <row r="42" spans="4:10" x14ac:dyDescent="0.25">
      <c r="D42" s="593"/>
      <c r="E42" s="593"/>
      <c r="F42" s="593"/>
      <c r="G42" s="593"/>
      <c r="H42" s="593"/>
      <c r="I42" s="593"/>
      <c r="J42" s="593"/>
    </row>
    <row r="43" spans="4:10" x14ac:dyDescent="0.25">
      <c r="D43" s="593"/>
      <c r="E43" s="593"/>
      <c r="F43" s="593"/>
      <c r="G43" s="593"/>
      <c r="H43" s="593"/>
      <c r="I43" s="593"/>
      <c r="J43" s="593"/>
    </row>
    <row r="44" spans="4:10" x14ac:dyDescent="0.25">
      <c r="D44" s="593"/>
      <c r="E44" s="593"/>
      <c r="F44" s="593"/>
      <c r="G44" s="593"/>
      <c r="H44" s="593"/>
      <c r="I44" s="593"/>
      <c r="J44" s="593"/>
    </row>
    <row r="45" spans="4:10" x14ac:dyDescent="0.25">
      <c r="D45" s="593"/>
      <c r="E45" s="593"/>
      <c r="F45" s="593"/>
      <c r="G45" s="593"/>
      <c r="H45" s="593"/>
      <c r="I45" s="593"/>
      <c r="J45" s="593"/>
    </row>
    <row r="46" spans="4:10" x14ac:dyDescent="0.25">
      <c r="D46" s="593"/>
      <c r="E46" s="593"/>
      <c r="F46" s="593"/>
      <c r="G46" s="593"/>
      <c r="H46" s="593"/>
      <c r="I46" s="593"/>
      <c r="J46" s="593"/>
    </row>
    <row r="47" spans="4:10" x14ac:dyDescent="0.25">
      <c r="D47" s="593"/>
      <c r="E47" s="593"/>
      <c r="F47" s="593"/>
      <c r="G47" s="593"/>
      <c r="H47" s="593"/>
      <c r="I47" s="593"/>
      <c r="J47" s="593"/>
    </row>
    <row r="48" spans="4:10" x14ac:dyDescent="0.25">
      <c r="D48" s="593"/>
      <c r="E48" s="593"/>
      <c r="F48" s="593"/>
      <c r="G48" s="593"/>
      <c r="H48" s="593"/>
      <c r="I48" s="593"/>
      <c r="J48" s="593"/>
    </row>
    <row r="49" spans="4:10" x14ac:dyDescent="0.25">
      <c r="D49" s="593"/>
      <c r="E49" s="593"/>
      <c r="F49" s="593"/>
      <c r="G49" s="593"/>
      <c r="H49" s="593"/>
      <c r="I49" s="593"/>
      <c r="J49" s="593"/>
    </row>
    <row r="50" spans="4:10" x14ac:dyDescent="0.25">
      <c r="D50" s="593"/>
      <c r="E50" s="593"/>
      <c r="F50" s="593"/>
      <c r="G50" s="593"/>
      <c r="H50" s="593"/>
      <c r="I50" s="593"/>
      <c r="J50" s="593"/>
    </row>
    <row r="51" spans="4:10" x14ac:dyDescent="0.25">
      <c r="D51" s="593"/>
      <c r="E51" s="593"/>
      <c r="F51" s="593"/>
      <c r="G51" s="593"/>
      <c r="H51" s="593"/>
      <c r="I51" s="593"/>
      <c r="J51" s="593"/>
    </row>
    <row r="52" spans="4:10" x14ac:dyDescent="0.25">
      <c r="D52" s="593"/>
      <c r="E52" s="593"/>
      <c r="F52" s="593"/>
      <c r="G52" s="593"/>
      <c r="H52" s="593"/>
      <c r="I52" s="593"/>
      <c r="J52" s="593"/>
    </row>
    <row r="53" spans="4:10" x14ac:dyDescent="0.25">
      <c r="D53" s="593"/>
      <c r="E53" s="593"/>
      <c r="F53" s="593"/>
      <c r="G53" s="593"/>
      <c r="H53" s="593"/>
      <c r="I53" s="593"/>
      <c r="J53" s="593"/>
    </row>
    <row r="54" spans="4:10" x14ac:dyDescent="0.25">
      <c r="D54" s="593"/>
      <c r="E54" s="593"/>
      <c r="F54" s="593"/>
      <c r="G54" s="593"/>
      <c r="H54" s="593"/>
      <c r="I54" s="593"/>
      <c r="J54" s="593"/>
    </row>
    <row r="55" spans="4:10" x14ac:dyDescent="0.25">
      <c r="D55" s="593"/>
      <c r="E55" s="593"/>
      <c r="F55" s="593"/>
      <c r="G55" s="593"/>
      <c r="H55" s="593"/>
      <c r="I55" s="593"/>
      <c r="J55" s="593"/>
    </row>
    <row r="56" spans="4:10" x14ac:dyDescent="0.25">
      <c r="D56" s="593"/>
      <c r="E56" s="593"/>
      <c r="F56" s="593"/>
      <c r="G56" s="593"/>
      <c r="H56" s="593"/>
      <c r="I56" s="593"/>
      <c r="J56" s="593"/>
    </row>
    <row r="57" spans="4:10" x14ac:dyDescent="0.25">
      <c r="D57" s="593"/>
      <c r="E57" s="593"/>
      <c r="F57" s="593"/>
      <c r="G57" s="593"/>
      <c r="H57" s="593"/>
      <c r="I57" s="593"/>
      <c r="J57" s="593"/>
    </row>
    <row r="58" spans="4:10" x14ac:dyDescent="0.25">
      <c r="D58" s="593"/>
      <c r="E58" s="593"/>
      <c r="F58" s="593"/>
      <c r="G58" s="593"/>
      <c r="H58" s="593"/>
      <c r="I58" s="593"/>
      <c r="J58" s="593"/>
    </row>
    <row r="59" spans="4:10" x14ac:dyDescent="0.25">
      <c r="D59" s="593"/>
      <c r="E59" s="593"/>
      <c r="F59" s="593"/>
      <c r="G59" s="593"/>
      <c r="H59" s="593"/>
      <c r="I59" s="593"/>
      <c r="J59" s="593"/>
    </row>
    <row r="60" spans="4:10" x14ac:dyDescent="0.25">
      <c r="D60" s="593"/>
      <c r="E60" s="593"/>
      <c r="F60" s="593"/>
      <c r="G60" s="593"/>
      <c r="H60" s="593"/>
      <c r="I60" s="593"/>
      <c r="J60" s="593"/>
    </row>
    <row r="61" spans="4:10" x14ac:dyDescent="0.25">
      <c r="D61" s="593"/>
      <c r="E61" s="593"/>
      <c r="F61" s="593"/>
      <c r="G61" s="593"/>
      <c r="H61" s="593"/>
      <c r="I61" s="593"/>
      <c r="J61" s="593"/>
    </row>
    <row r="62" spans="4:10" x14ac:dyDescent="0.25">
      <c r="D62" s="593"/>
      <c r="E62" s="593"/>
      <c r="F62" s="593"/>
      <c r="G62" s="593"/>
      <c r="H62" s="593"/>
      <c r="I62" s="593"/>
      <c r="J62" s="593"/>
    </row>
    <row r="63" spans="4:10" x14ac:dyDescent="0.25">
      <c r="D63" s="593"/>
      <c r="E63" s="593"/>
      <c r="F63" s="593"/>
      <c r="G63" s="593"/>
      <c r="H63" s="593"/>
      <c r="I63" s="593"/>
      <c r="J63" s="593"/>
    </row>
    <row r="64" spans="4:10" x14ac:dyDescent="0.25">
      <c r="D64" s="593"/>
      <c r="E64" s="593"/>
      <c r="F64" s="593"/>
      <c r="G64" s="593"/>
      <c r="H64" s="593"/>
      <c r="I64" s="593"/>
      <c r="J64" s="593"/>
    </row>
    <row r="65" spans="4:10" x14ac:dyDescent="0.25">
      <c r="D65" s="593"/>
      <c r="E65" s="593"/>
      <c r="F65" s="593"/>
      <c r="G65" s="593"/>
      <c r="H65" s="593"/>
      <c r="I65" s="593"/>
      <c r="J65" s="593"/>
    </row>
    <row r="66" spans="4:10" x14ac:dyDescent="0.25">
      <c r="D66" s="593"/>
      <c r="E66" s="593"/>
      <c r="F66" s="593"/>
      <c r="G66" s="593"/>
      <c r="H66" s="593"/>
      <c r="I66" s="593"/>
      <c r="J66" s="593"/>
    </row>
    <row r="67" spans="4:10" x14ac:dyDescent="0.25">
      <c r="D67" s="593"/>
      <c r="E67" s="593"/>
      <c r="F67" s="593"/>
      <c r="G67" s="593"/>
      <c r="H67" s="593"/>
      <c r="I67" s="593"/>
      <c r="J67" s="593"/>
    </row>
    <row r="68" spans="4:10" x14ac:dyDescent="0.25">
      <c r="D68" s="593"/>
      <c r="E68" s="593"/>
      <c r="F68" s="593"/>
      <c r="G68" s="593"/>
      <c r="H68" s="593"/>
      <c r="I68" s="593"/>
      <c r="J68" s="593"/>
    </row>
    <row r="69" spans="4:10" x14ac:dyDescent="0.25">
      <c r="D69" s="593"/>
      <c r="E69" s="593"/>
      <c r="F69" s="593"/>
      <c r="G69" s="593"/>
      <c r="H69" s="593"/>
      <c r="I69" s="593"/>
      <c r="J69" s="593"/>
    </row>
    <row r="70" spans="4:10" x14ac:dyDescent="0.25">
      <c r="D70" s="593"/>
      <c r="E70" s="593"/>
      <c r="F70" s="593"/>
      <c r="G70" s="593"/>
      <c r="H70" s="593"/>
      <c r="I70" s="593"/>
      <c r="J70" s="593"/>
    </row>
    <row r="71" spans="4:10" x14ac:dyDescent="0.25">
      <c r="D71" s="593"/>
      <c r="E71" s="593"/>
      <c r="F71" s="593"/>
      <c r="G71" s="593"/>
      <c r="H71" s="593"/>
      <c r="I71" s="593"/>
      <c r="J71" s="593"/>
    </row>
    <row r="72" spans="4:10" x14ac:dyDescent="0.25">
      <c r="D72" s="593"/>
      <c r="E72" s="593"/>
      <c r="F72" s="593"/>
      <c r="G72" s="593"/>
      <c r="H72" s="593"/>
      <c r="I72" s="593"/>
      <c r="J72" s="593"/>
    </row>
    <row r="73" spans="4:10" x14ac:dyDescent="0.25">
      <c r="D73" s="593"/>
      <c r="E73" s="593"/>
      <c r="F73" s="593"/>
      <c r="G73" s="593"/>
      <c r="H73" s="593"/>
      <c r="I73" s="593"/>
      <c r="J73" s="593"/>
    </row>
    <row r="74" spans="4:10" x14ac:dyDescent="0.25">
      <c r="D74" s="593"/>
      <c r="E74" s="593"/>
      <c r="F74" s="593"/>
      <c r="G74" s="593"/>
      <c r="H74" s="593"/>
      <c r="I74" s="593"/>
      <c r="J74" s="593"/>
    </row>
    <row r="75" spans="4:10" x14ac:dyDescent="0.25">
      <c r="D75" s="593"/>
      <c r="E75" s="593"/>
      <c r="F75" s="593"/>
      <c r="G75" s="593"/>
      <c r="H75" s="593"/>
      <c r="I75" s="593"/>
      <c r="J75" s="593"/>
    </row>
    <row r="76" spans="4:10" x14ac:dyDescent="0.25">
      <c r="D76" s="593"/>
      <c r="E76" s="593"/>
      <c r="F76" s="593"/>
      <c r="G76" s="593"/>
      <c r="H76" s="593"/>
      <c r="I76" s="593"/>
      <c r="J76" s="593"/>
    </row>
    <row r="77" spans="4:10" x14ac:dyDescent="0.25">
      <c r="D77" s="593"/>
      <c r="E77" s="593"/>
      <c r="F77" s="593"/>
      <c r="G77" s="593"/>
      <c r="H77" s="593"/>
      <c r="I77" s="593"/>
      <c r="J77" s="593"/>
    </row>
    <row r="78" spans="4:10" x14ac:dyDescent="0.25">
      <c r="D78" s="593"/>
      <c r="E78" s="593"/>
      <c r="F78" s="593"/>
      <c r="G78" s="593"/>
      <c r="H78" s="593"/>
      <c r="I78" s="593"/>
      <c r="J78" s="593"/>
    </row>
    <row r="79" spans="4:10" x14ac:dyDescent="0.25">
      <c r="D79" s="593"/>
      <c r="E79" s="593"/>
      <c r="F79" s="593"/>
      <c r="G79" s="593"/>
      <c r="H79" s="593"/>
      <c r="I79" s="593"/>
      <c r="J79" s="593"/>
    </row>
    <row r="80" spans="4:10" x14ac:dyDescent="0.25">
      <c r="D80" s="593"/>
      <c r="E80" s="593"/>
      <c r="F80" s="593"/>
      <c r="G80" s="593"/>
      <c r="H80" s="593"/>
      <c r="I80" s="593"/>
      <c r="J80" s="593"/>
    </row>
    <row r="81" spans="4:10" x14ac:dyDescent="0.25">
      <c r="D81" s="593"/>
      <c r="E81" s="593"/>
      <c r="F81" s="593"/>
      <c r="G81" s="593"/>
      <c r="H81" s="593"/>
      <c r="I81" s="593"/>
      <c r="J81" s="593"/>
    </row>
    <row r="82" spans="4:10" x14ac:dyDescent="0.25">
      <c r="D82" s="593"/>
      <c r="E82" s="593"/>
      <c r="F82" s="593"/>
      <c r="G82" s="593"/>
      <c r="H82" s="593"/>
      <c r="I82" s="593"/>
      <c r="J82" s="593"/>
    </row>
    <row r="83" spans="4:10" x14ac:dyDescent="0.25">
      <c r="D83" s="593"/>
      <c r="E83" s="593"/>
      <c r="F83" s="593"/>
      <c r="G83" s="593"/>
      <c r="H83" s="593"/>
      <c r="I83" s="593"/>
      <c r="J83" s="593"/>
    </row>
    <row r="84" spans="4:10" x14ac:dyDescent="0.25">
      <c r="D84" s="593"/>
      <c r="E84" s="593"/>
      <c r="F84" s="593"/>
      <c r="G84" s="593"/>
      <c r="H84" s="593"/>
      <c r="I84" s="593"/>
      <c r="J84" s="593"/>
    </row>
    <row r="85" spans="4:10" x14ac:dyDescent="0.25">
      <c r="D85" s="593"/>
      <c r="E85" s="593"/>
      <c r="F85" s="593"/>
      <c r="G85" s="593"/>
      <c r="H85" s="593"/>
      <c r="I85" s="593"/>
      <c r="J85" s="593"/>
    </row>
    <row r="86" spans="4:10" x14ac:dyDescent="0.25">
      <c r="D86" s="593"/>
      <c r="E86" s="593"/>
      <c r="F86" s="593"/>
      <c r="G86" s="593"/>
      <c r="H86" s="593"/>
      <c r="I86" s="593"/>
      <c r="J86" s="593"/>
    </row>
    <row r="87" spans="4:10" x14ac:dyDescent="0.25">
      <c r="D87" s="593"/>
      <c r="E87" s="593"/>
      <c r="F87" s="593"/>
      <c r="G87" s="593"/>
      <c r="H87" s="593"/>
      <c r="I87" s="593"/>
      <c r="J87" s="593"/>
    </row>
    <row r="88" spans="4:10" x14ac:dyDescent="0.25">
      <c r="D88" s="593"/>
      <c r="E88" s="593"/>
      <c r="F88" s="593"/>
      <c r="G88" s="593"/>
      <c r="H88" s="593"/>
      <c r="I88" s="593"/>
      <c r="J88" s="593"/>
    </row>
    <row r="89" spans="4:10" x14ac:dyDescent="0.25">
      <c r="D89" s="593"/>
      <c r="E89" s="593"/>
      <c r="F89" s="593"/>
      <c r="G89" s="593"/>
      <c r="H89" s="593"/>
      <c r="I89" s="593"/>
      <c r="J89" s="593"/>
    </row>
    <row r="90" spans="4:10" x14ac:dyDescent="0.25">
      <c r="D90" s="593"/>
      <c r="E90" s="593"/>
      <c r="F90" s="593"/>
      <c r="G90" s="593"/>
      <c r="H90" s="593"/>
      <c r="I90" s="593"/>
      <c r="J90" s="593"/>
    </row>
    <row r="91" spans="4:10" x14ac:dyDescent="0.25">
      <c r="D91" s="593"/>
      <c r="E91" s="593"/>
      <c r="F91" s="593"/>
      <c r="G91" s="593"/>
      <c r="H91" s="593"/>
      <c r="I91" s="593"/>
      <c r="J91" s="593"/>
    </row>
    <row r="92" spans="4:10" x14ac:dyDescent="0.25">
      <c r="D92" s="593"/>
      <c r="E92" s="593"/>
      <c r="F92" s="593"/>
      <c r="G92" s="593"/>
      <c r="H92" s="593"/>
      <c r="I92" s="593"/>
      <c r="J92" s="593"/>
    </row>
    <row r="93" spans="4:10" x14ac:dyDescent="0.25">
      <c r="D93" s="593"/>
      <c r="E93" s="593"/>
      <c r="F93" s="593"/>
      <c r="G93" s="593"/>
      <c r="H93" s="593"/>
      <c r="I93" s="593"/>
      <c r="J93" s="593"/>
    </row>
    <row r="94" spans="4:10" x14ac:dyDescent="0.25">
      <c r="D94" s="593"/>
      <c r="E94" s="593"/>
      <c r="F94" s="593"/>
      <c r="G94" s="593"/>
      <c r="H94" s="593"/>
      <c r="I94" s="593"/>
      <c r="J94" s="593"/>
    </row>
    <row r="95" spans="4:10" x14ac:dyDescent="0.25">
      <c r="D95" s="593"/>
      <c r="E95" s="593"/>
      <c r="F95" s="593"/>
      <c r="G95" s="593"/>
      <c r="H95" s="593"/>
      <c r="I95" s="593"/>
      <c r="J95" s="593"/>
    </row>
    <row r="96" spans="4:10" x14ac:dyDescent="0.25">
      <c r="D96" s="593"/>
      <c r="E96" s="593"/>
      <c r="F96" s="593"/>
      <c r="G96" s="593"/>
      <c r="H96" s="593"/>
      <c r="I96" s="593"/>
      <c r="J96" s="593"/>
    </row>
    <row r="97" spans="4:10" x14ac:dyDescent="0.25">
      <c r="D97" s="593"/>
      <c r="E97" s="593"/>
      <c r="F97" s="593"/>
      <c r="G97" s="593"/>
      <c r="H97" s="593"/>
      <c r="I97" s="593"/>
      <c r="J97" s="593"/>
    </row>
    <row r="98" spans="4:10" x14ac:dyDescent="0.25">
      <c r="D98" s="593"/>
      <c r="E98" s="593"/>
      <c r="F98" s="593"/>
      <c r="G98" s="593"/>
      <c r="H98" s="593"/>
      <c r="I98" s="593"/>
      <c r="J98" s="593"/>
    </row>
    <row r="99" spans="4:10" x14ac:dyDescent="0.25">
      <c r="D99" s="593"/>
      <c r="E99" s="593"/>
      <c r="F99" s="593"/>
      <c r="G99" s="593"/>
      <c r="H99" s="593"/>
      <c r="I99" s="593"/>
      <c r="J99" s="593"/>
    </row>
    <row r="100" spans="4:10" x14ac:dyDescent="0.25">
      <c r="D100" s="593"/>
      <c r="E100" s="593"/>
      <c r="F100" s="593"/>
      <c r="G100" s="593"/>
      <c r="H100" s="593"/>
      <c r="I100" s="593"/>
      <c r="J100" s="593"/>
    </row>
    <row r="101" spans="4:10" x14ac:dyDescent="0.25">
      <c r="D101" s="593"/>
      <c r="E101" s="593"/>
      <c r="F101" s="593"/>
      <c r="G101" s="593"/>
      <c r="H101" s="593"/>
      <c r="I101" s="593"/>
      <c r="J101" s="593"/>
    </row>
    <row r="102" spans="4:10" x14ac:dyDescent="0.25">
      <c r="D102" s="593"/>
      <c r="E102" s="593"/>
      <c r="F102" s="593"/>
      <c r="G102" s="593"/>
      <c r="H102" s="593"/>
      <c r="I102" s="593"/>
      <c r="J102" s="593"/>
    </row>
    <row r="103" spans="4:10" x14ac:dyDescent="0.25">
      <c r="D103" s="593"/>
      <c r="E103" s="593"/>
      <c r="F103" s="593"/>
      <c r="G103" s="593"/>
      <c r="H103" s="593"/>
      <c r="I103" s="593"/>
      <c r="J103" s="593"/>
    </row>
    <row r="104" spans="4:10" x14ac:dyDescent="0.25">
      <c r="D104" s="593"/>
      <c r="E104" s="593"/>
      <c r="F104" s="593"/>
      <c r="G104" s="593"/>
      <c r="H104" s="593"/>
      <c r="I104" s="593"/>
      <c r="J104" s="593"/>
    </row>
    <row r="105" spans="4:10" x14ac:dyDescent="0.25">
      <c r="D105" s="593"/>
      <c r="E105" s="593"/>
      <c r="F105" s="593"/>
      <c r="G105" s="593"/>
      <c r="H105" s="593"/>
      <c r="I105" s="593"/>
      <c r="J105" s="593"/>
    </row>
    <row r="106" spans="4:10" x14ac:dyDescent="0.25">
      <c r="D106" s="593"/>
      <c r="E106" s="593"/>
      <c r="F106" s="593"/>
      <c r="G106" s="593"/>
      <c r="H106" s="593"/>
      <c r="I106" s="593"/>
      <c r="J106" s="593"/>
    </row>
    <row r="107" spans="4:10" x14ac:dyDescent="0.25">
      <c r="D107" s="593"/>
      <c r="E107" s="593"/>
      <c r="F107" s="593"/>
      <c r="G107" s="593"/>
      <c r="H107" s="593"/>
      <c r="I107" s="593"/>
      <c r="J107" s="593"/>
    </row>
    <row r="108" spans="4:10" x14ac:dyDescent="0.25">
      <c r="D108" s="593"/>
      <c r="E108" s="593"/>
      <c r="F108" s="593"/>
      <c r="G108" s="593"/>
      <c r="H108" s="593"/>
      <c r="I108" s="593"/>
      <c r="J108" s="593"/>
    </row>
    <row r="109" spans="4:10" x14ac:dyDescent="0.25">
      <c r="D109" s="593"/>
      <c r="E109" s="593"/>
      <c r="F109" s="593"/>
      <c r="G109" s="593"/>
      <c r="H109" s="593"/>
      <c r="I109" s="593"/>
      <c r="J109" s="593"/>
    </row>
    <row r="110" spans="4:10" x14ac:dyDescent="0.25">
      <c r="D110" s="593"/>
      <c r="E110" s="593"/>
      <c r="F110" s="593"/>
      <c r="G110" s="593"/>
      <c r="H110" s="593"/>
      <c r="I110" s="593"/>
      <c r="J110" s="593"/>
    </row>
    <row r="111" spans="4:10" x14ac:dyDescent="0.25">
      <c r="D111" s="593"/>
      <c r="E111" s="593"/>
      <c r="F111" s="593"/>
      <c r="G111" s="593"/>
      <c r="H111" s="593"/>
      <c r="I111" s="593"/>
      <c r="J111" s="593"/>
    </row>
    <row r="112" spans="4:10" x14ac:dyDescent="0.25">
      <c r="D112" s="593"/>
      <c r="E112" s="593"/>
      <c r="F112" s="593"/>
      <c r="G112" s="593"/>
      <c r="H112" s="593"/>
      <c r="I112" s="593"/>
      <c r="J112" s="593"/>
    </row>
    <row r="113" spans="4:10" x14ac:dyDescent="0.25">
      <c r="D113" s="593"/>
      <c r="E113" s="593"/>
      <c r="F113" s="593"/>
      <c r="G113" s="593"/>
      <c r="H113" s="593"/>
      <c r="I113" s="593"/>
      <c r="J113" s="593"/>
    </row>
    <row r="114" spans="4:10" x14ac:dyDescent="0.25">
      <c r="D114" s="593"/>
      <c r="E114" s="593"/>
      <c r="F114" s="593"/>
      <c r="G114" s="593"/>
      <c r="H114" s="593"/>
      <c r="I114" s="593"/>
      <c r="J114" s="593"/>
    </row>
    <row r="115" spans="4:10" x14ac:dyDescent="0.25">
      <c r="D115" s="593"/>
      <c r="E115" s="593"/>
      <c r="F115" s="593"/>
      <c r="G115" s="593"/>
      <c r="H115" s="593"/>
      <c r="I115" s="593"/>
      <c r="J115" s="593"/>
    </row>
    <row r="116" spans="4:10" x14ac:dyDescent="0.25">
      <c r="D116" s="593"/>
      <c r="E116" s="593"/>
      <c r="F116" s="593"/>
      <c r="G116" s="593"/>
      <c r="H116" s="593"/>
      <c r="I116" s="593"/>
      <c r="J116" s="593"/>
    </row>
    <row r="117" spans="4:10" x14ac:dyDescent="0.25">
      <c r="D117" s="593"/>
      <c r="E117" s="593"/>
      <c r="F117" s="593"/>
      <c r="G117" s="593"/>
      <c r="H117" s="593"/>
      <c r="I117" s="593"/>
      <c r="J117" s="593"/>
    </row>
    <row r="118" spans="4:10" x14ac:dyDescent="0.25">
      <c r="D118" s="593"/>
      <c r="E118" s="593"/>
      <c r="F118" s="593"/>
      <c r="G118" s="593"/>
      <c r="H118" s="593"/>
      <c r="I118" s="593"/>
      <c r="J118" s="593"/>
    </row>
    <row r="119" spans="4:10" x14ac:dyDescent="0.25">
      <c r="D119" s="593"/>
      <c r="E119" s="593"/>
      <c r="F119" s="593"/>
      <c r="G119" s="593"/>
      <c r="H119" s="593"/>
      <c r="I119" s="593"/>
      <c r="J119" s="593"/>
    </row>
    <row r="120" spans="4:10" x14ac:dyDescent="0.25">
      <c r="D120" s="593"/>
      <c r="E120" s="593"/>
      <c r="F120" s="593"/>
      <c r="G120" s="593"/>
      <c r="H120" s="593"/>
      <c r="I120" s="593"/>
      <c r="J120" s="593"/>
    </row>
    <row r="121" spans="4:10" x14ac:dyDescent="0.25">
      <c r="D121" s="593"/>
      <c r="E121" s="593"/>
      <c r="F121" s="593"/>
      <c r="G121" s="593"/>
      <c r="H121" s="593"/>
      <c r="I121" s="593"/>
      <c r="J121" s="593"/>
    </row>
    <row r="122" spans="4:10" x14ac:dyDescent="0.25">
      <c r="D122" s="593"/>
      <c r="E122" s="593"/>
      <c r="F122" s="593"/>
      <c r="G122" s="593"/>
      <c r="H122" s="593"/>
      <c r="I122" s="593"/>
      <c r="J122" s="593"/>
    </row>
    <row r="123" spans="4:10" x14ac:dyDescent="0.25">
      <c r="D123" s="593"/>
      <c r="E123" s="593"/>
      <c r="F123" s="593"/>
      <c r="G123" s="593"/>
      <c r="H123" s="593"/>
      <c r="I123" s="593"/>
      <c r="J123" s="593"/>
    </row>
    <row r="124" spans="4:10" x14ac:dyDescent="0.25">
      <c r="D124" s="593"/>
      <c r="E124" s="593"/>
      <c r="F124" s="593"/>
      <c r="G124" s="593"/>
      <c r="H124" s="593"/>
      <c r="I124" s="593"/>
      <c r="J124" s="593"/>
    </row>
    <row r="125" spans="4:10" x14ac:dyDescent="0.25">
      <c r="D125" s="593"/>
      <c r="E125" s="593"/>
      <c r="F125" s="593"/>
      <c r="G125" s="593"/>
      <c r="H125" s="593"/>
      <c r="I125" s="593"/>
      <c r="J125" s="593"/>
    </row>
    <row r="126" spans="4:10" x14ac:dyDescent="0.25">
      <c r="D126" s="593"/>
      <c r="E126" s="593"/>
      <c r="F126" s="593"/>
      <c r="G126" s="593"/>
      <c r="H126" s="593"/>
      <c r="I126" s="593"/>
      <c r="J126" s="593"/>
    </row>
    <row r="127" spans="4:10" x14ac:dyDescent="0.25">
      <c r="D127" s="593"/>
      <c r="E127" s="593"/>
      <c r="F127" s="593"/>
      <c r="G127" s="593"/>
      <c r="H127" s="593"/>
      <c r="I127" s="593"/>
      <c r="J127" s="593"/>
    </row>
    <row r="128" spans="4:10" x14ac:dyDescent="0.25">
      <c r="D128" s="593"/>
      <c r="E128" s="593"/>
      <c r="F128" s="593"/>
      <c r="G128" s="593"/>
      <c r="H128" s="593"/>
      <c r="I128" s="593"/>
      <c r="J128" s="593"/>
    </row>
    <row r="129" spans="4:10" x14ac:dyDescent="0.25">
      <c r="D129" s="593"/>
      <c r="E129" s="593"/>
      <c r="F129" s="593"/>
      <c r="G129" s="593"/>
      <c r="H129" s="593"/>
      <c r="I129" s="593"/>
      <c r="J129" s="593"/>
    </row>
    <row r="130" spans="4:10" x14ac:dyDescent="0.25">
      <c r="D130" s="593"/>
      <c r="E130" s="593"/>
      <c r="F130" s="593"/>
      <c r="G130" s="593"/>
      <c r="H130" s="593"/>
      <c r="I130" s="593"/>
      <c r="J130" s="593"/>
    </row>
    <row r="131" spans="4:10" x14ac:dyDescent="0.25">
      <c r="D131" s="593"/>
      <c r="E131" s="593"/>
      <c r="F131" s="593"/>
      <c r="G131" s="593"/>
      <c r="H131" s="593"/>
      <c r="I131" s="593"/>
      <c r="J131" s="593"/>
    </row>
    <row r="132" spans="4:10" x14ac:dyDescent="0.25">
      <c r="D132" s="593"/>
      <c r="E132" s="593"/>
      <c r="F132" s="593"/>
      <c r="G132" s="593"/>
      <c r="H132" s="593"/>
      <c r="I132" s="593"/>
      <c r="J132" s="593"/>
    </row>
    <row r="133" spans="4:10" x14ac:dyDescent="0.25">
      <c r="D133" s="593"/>
      <c r="E133" s="593"/>
      <c r="F133" s="593"/>
      <c r="G133" s="593"/>
      <c r="H133" s="593"/>
      <c r="I133" s="593"/>
      <c r="J133" s="593"/>
    </row>
    <row r="134" spans="4:10" x14ac:dyDescent="0.25">
      <c r="D134" s="593"/>
      <c r="E134" s="593"/>
      <c r="F134" s="593"/>
      <c r="G134" s="593"/>
      <c r="H134" s="593"/>
      <c r="I134" s="593"/>
      <c r="J134" s="593"/>
    </row>
    <row r="135" spans="4:10" x14ac:dyDescent="0.25">
      <c r="D135" s="593"/>
      <c r="E135" s="593"/>
      <c r="F135" s="593"/>
      <c r="G135" s="593"/>
      <c r="H135" s="593"/>
      <c r="I135" s="593"/>
      <c r="J135" s="593"/>
    </row>
    <row r="136" spans="4:10" x14ac:dyDescent="0.25">
      <c r="D136" s="593"/>
      <c r="E136" s="593"/>
      <c r="F136" s="593"/>
      <c r="G136" s="593"/>
      <c r="H136" s="593"/>
      <c r="I136" s="593"/>
      <c r="J136" s="593"/>
    </row>
    <row r="137" spans="4:10" x14ac:dyDescent="0.25">
      <c r="D137" s="593"/>
      <c r="E137" s="593"/>
      <c r="F137" s="593"/>
      <c r="G137" s="593"/>
      <c r="H137" s="593"/>
      <c r="I137" s="593"/>
      <c r="J137" s="593"/>
    </row>
    <row r="138" spans="4:10" x14ac:dyDescent="0.25">
      <c r="D138" s="593"/>
      <c r="E138" s="593"/>
      <c r="F138" s="593"/>
      <c r="G138" s="593"/>
      <c r="H138" s="593"/>
      <c r="I138" s="593"/>
      <c r="J138" s="593"/>
    </row>
    <row r="139" spans="4:10" x14ac:dyDescent="0.25">
      <c r="D139" s="593"/>
      <c r="E139" s="593"/>
      <c r="F139" s="593"/>
      <c r="G139" s="593"/>
      <c r="H139" s="593"/>
      <c r="I139" s="593"/>
      <c r="J139" s="593"/>
    </row>
    <row r="140" spans="4:10" x14ac:dyDescent="0.25">
      <c r="D140" s="593"/>
      <c r="E140" s="593"/>
      <c r="F140" s="593"/>
      <c r="G140" s="593"/>
      <c r="H140" s="593"/>
      <c r="I140" s="593"/>
      <c r="J140" s="593"/>
    </row>
    <row r="141" spans="4:10" x14ac:dyDescent="0.25">
      <c r="D141" s="593"/>
      <c r="E141" s="593"/>
      <c r="F141" s="593"/>
      <c r="G141" s="593"/>
      <c r="H141" s="593"/>
      <c r="I141" s="593"/>
      <c r="J141" s="593"/>
    </row>
    <row r="142" spans="4:10" x14ac:dyDescent="0.25">
      <c r="D142" s="593"/>
      <c r="E142" s="593"/>
      <c r="F142" s="593"/>
      <c r="G142" s="593"/>
      <c r="H142" s="593"/>
      <c r="I142" s="593"/>
      <c r="J142" s="593"/>
    </row>
    <row r="143" spans="4:10" x14ac:dyDescent="0.25">
      <c r="D143" s="593"/>
      <c r="E143" s="593"/>
      <c r="F143" s="593"/>
      <c r="G143" s="593"/>
      <c r="H143" s="593"/>
      <c r="I143" s="593"/>
      <c r="J143" s="593"/>
    </row>
    <row r="144" spans="4:10" x14ac:dyDescent="0.25">
      <c r="D144" s="593"/>
      <c r="E144" s="593"/>
      <c r="F144" s="593"/>
      <c r="G144" s="593"/>
      <c r="H144" s="593"/>
      <c r="I144" s="593"/>
      <c r="J144" s="593"/>
    </row>
    <row r="145" spans="4:10" x14ac:dyDescent="0.25">
      <c r="D145" s="593"/>
      <c r="E145" s="593"/>
      <c r="F145" s="593"/>
      <c r="G145" s="593"/>
      <c r="H145" s="593"/>
      <c r="I145" s="593"/>
      <c r="J145" s="593"/>
    </row>
    <row r="146" spans="4:10" x14ac:dyDescent="0.25">
      <c r="D146" s="593"/>
      <c r="E146" s="593"/>
      <c r="F146" s="593"/>
      <c r="G146" s="593"/>
      <c r="H146" s="593"/>
      <c r="I146" s="593"/>
      <c r="J146" s="593"/>
    </row>
    <row r="147" spans="4:10" x14ac:dyDescent="0.25">
      <c r="D147" s="593"/>
      <c r="E147" s="593"/>
      <c r="F147" s="593"/>
      <c r="G147" s="593"/>
      <c r="H147" s="593"/>
      <c r="I147" s="593"/>
      <c r="J147" s="593"/>
    </row>
    <row r="148" spans="4:10" x14ac:dyDescent="0.25">
      <c r="D148" s="593"/>
      <c r="E148" s="593"/>
      <c r="F148" s="593"/>
      <c r="G148" s="593"/>
      <c r="H148" s="593"/>
      <c r="I148" s="593"/>
      <c r="J148" s="593"/>
    </row>
    <row r="149" spans="4:10" x14ac:dyDescent="0.25">
      <c r="D149" s="593"/>
      <c r="E149" s="593"/>
      <c r="F149" s="593"/>
      <c r="G149" s="593"/>
      <c r="H149" s="593"/>
      <c r="I149" s="593"/>
      <c r="J149" s="593"/>
    </row>
    <row r="150" spans="4:10" x14ac:dyDescent="0.25">
      <c r="D150" s="593"/>
      <c r="E150" s="593"/>
      <c r="F150" s="593"/>
      <c r="G150" s="593"/>
      <c r="H150" s="593"/>
      <c r="I150" s="593"/>
      <c r="J150" s="593"/>
    </row>
    <row r="151" spans="4:10" x14ac:dyDescent="0.25">
      <c r="D151" s="593"/>
      <c r="E151" s="593"/>
      <c r="F151" s="593"/>
      <c r="G151" s="593"/>
      <c r="H151" s="593"/>
      <c r="I151" s="593"/>
      <c r="J151" s="593"/>
    </row>
    <row r="152" spans="4:10" x14ac:dyDescent="0.25">
      <c r="D152" s="593"/>
      <c r="E152" s="593"/>
      <c r="F152" s="593"/>
      <c r="G152" s="593"/>
      <c r="H152" s="593"/>
      <c r="I152" s="593"/>
      <c r="J152" s="593"/>
    </row>
    <row r="153" spans="4:10" x14ac:dyDescent="0.25">
      <c r="D153" s="593"/>
      <c r="E153" s="593"/>
      <c r="F153" s="593"/>
      <c r="G153" s="593"/>
      <c r="H153" s="593"/>
      <c r="I153" s="593"/>
      <c r="J153" s="593"/>
    </row>
    <row r="154" spans="4:10" x14ac:dyDescent="0.25">
      <c r="D154" s="593"/>
      <c r="E154" s="593"/>
      <c r="F154" s="593"/>
      <c r="G154" s="593"/>
      <c r="H154" s="593"/>
      <c r="I154" s="593"/>
      <c r="J154" s="593"/>
    </row>
    <row r="155" spans="4:10" x14ac:dyDescent="0.25">
      <c r="D155" s="593"/>
      <c r="E155" s="593"/>
      <c r="F155" s="593"/>
      <c r="G155" s="593"/>
      <c r="H155" s="593"/>
      <c r="I155" s="593"/>
      <c r="J155" s="593"/>
    </row>
    <row r="156" spans="4:10" x14ac:dyDescent="0.25">
      <c r="D156" s="593"/>
      <c r="E156" s="593"/>
      <c r="F156" s="593"/>
      <c r="G156" s="593"/>
      <c r="H156" s="593"/>
      <c r="I156" s="593"/>
      <c r="J156" s="593"/>
    </row>
    <row r="157" spans="4:10" x14ac:dyDescent="0.25">
      <c r="D157" s="593"/>
      <c r="E157" s="593"/>
      <c r="F157" s="593"/>
      <c r="G157" s="593"/>
      <c r="H157" s="593"/>
      <c r="I157" s="593"/>
      <c r="J157" s="593"/>
    </row>
    <row r="158" spans="4:10" x14ac:dyDescent="0.25">
      <c r="D158" s="593"/>
      <c r="E158" s="593"/>
      <c r="F158" s="593"/>
      <c r="G158" s="593"/>
      <c r="H158" s="593"/>
      <c r="I158" s="593"/>
      <c r="J158" s="593"/>
    </row>
    <row r="159" spans="4:10" x14ac:dyDescent="0.25">
      <c r="D159" s="593"/>
      <c r="E159" s="593"/>
      <c r="F159" s="593"/>
      <c r="G159" s="593"/>
      <c r="H159" s="593"/>
      <c r="I159" s="593"/>
      <c r="J159" s="593"/>
    </row>
    <row r="160" spans="4:10" x14ac:dyDescent="0.25">
      <c r="D160" s="593"/>
      <c r="E160" s="593"/>
      <c r="F160" s="593"/>
      <c r="G160" s="593"/>
      <c r="H160" s="593"/>
      <c r="I160" s="593"/>
      <c r="J160" s="593"/>
    </row>
    <row r="161" spans="4:10" x14ac:dyDescent="0.25">
      <c r="D161" s="593"/>
      <c r="E161" s="593"/>
      <c r="F161" s="593"/>
      <c r="G161" s="593"/>
      <c r="H161" s="593"/>
      <c r="I161" s="593"/>
      <c r="J161" s="593"/>
    </row>
    <row r="162" spans="4:10" x14ac:dyDescent="0.25">
      <c r="D162" s="593"/>
      <c r="E162" s="593"/>
      <c r="F162" s="593"/>
      <c r="G162" s="593"/>
      <c r="H162" s="593"/>
      <c r="I162" s="593"/>
      <c r="J162" s="593"/>
    </row>
    <row r="163" spans="4:10" x14ac:dyDescent="0.25">
      <c r="D163" s="593"/>
      <c r="E163" s="593"/>
      <c r="F163" s="593"/>
      <c r="G163" s="593"/>
      <c r="H163" s="593"/>
      <c r="I163" s="593"/>
      <c r="J163" s="593"/>
    </row>
    <row r="164" spans="4:10" x14ac:dyDescent="0.25">
      <c r="D164" s="593"/>
      <c r="E164" s="593"/>
      <c r="F164" s="593"/>
      <c r="G164" s="593"/>
      <c r="H164" s="593"/>
      <c r="I164" s="593"/>
      <c r="J164" s="593"/>
    </row>
    <row r="165" spans="4:10" x14ac:dyDescent="0.25">
      <c r="D165" s="593"/>
      <c r="E165" s="593"/>
      <c r="F165" s="593"/>
      <c r="G165" s="593"/>
      <c r="H165" s="593"/>
      <c r="I165" s="593"/>
      <c r="J165" s="593"/>
    </row>
    <row r="166" spans="4:10" x14ac:dyDescent="0.25">
      <c r="D166" s="593"/>
      <c r="E166" s="593"/>
      <c r="F166" s="593"/>
      <c r="G166" s="593"/>
      <c r="H166" s="593"/>
      <c r="I166" s="593"/>
      <c r="J166" s="593"/>
    </row>
    <row r="167" spans="4:10" x14ac:dyDescent="0.25">
      <c r="D167" s="593"/>
      <c r="E167" s="593"/>
      <c r="F167" s="593"/>
      <c r="G167" s="593"/>
      <c r="H167" s="593"/>
      <c r="I167" s="593"/>
      <c r="J167" s="593"/>
    </row>
    <row r="168" spans="4:10" x14ac:dyDescent="0.25">
      <c r="D168" s="593"/>
      <c r="E168" s="593"/>
      <c r="F168" s="593"/>
      <c r="G168" s="593"/>
      <c r="H168" s="593"/>
      <c r="I168" s="593"/>
      <c r="J168" s="593"/>
    </row>
    <row r="169" spans="4:10" x14ac:dyDescent="0.25">
      <c r="D169" s="593"/>
      <c r="E169" s="593"/>
      <c r="F169" s="593"/>
      <c r="G169" s="593"/>
      <c r="H169" s="593"/>
      <c r="I169" s="593"/>
      <c r="J169" s="593"/>
    </row>
    <row r="170" spans="4:10" x14ac:dyDescent="0.25">
      <c r="D170" s="593"/>
      <c r="E170" s="593"/>
      <c r="F170" s="593"/>
      <c r="G170" s="593"/>
      <c r="H170" s="593"/>
      <c r="I170" s="593"/>
      <c r="J170" s="593"/>
    </row>
    <row r="171" spans="4:10" x14ac:dyDescent="0.25">
      <c r="D171" s="593"/>
      <c r="E171" s="593"/>
      <c r="F171" s="593"/>
      <c r="G171" s="593"/>
      <c r="H171" s="593"/>
      <c r="I171" s="593"/>
      <c r="J171" s="593"/>
    </row>
    <row r="172" spans="4:10" x14ac:dyDescent="0.25">
      <c r="D172" s="593"/>
      <c r="E172" s="593"/>
      <c r="F172" s="593"/>
      <c r="G172" s="593"/>
      <c r="H172" s="593"/>
      <c r="I172" s="593"/>
      <c r="J172" s="593"/>
    </row>
    <row r="173" spans="4:10" x14ac:dyDescent="0.25">
      <c r="D173" s="593"/>
      <c r="E173" s="593"/>
      <c r="F173" s="593"/>
      <c r="G173" s="593"/>
      <c r="H173" s="593"/>
      <c r="I173" s="593"/>
      <c r="J173" s="593"/>
    </row>
    <row r="174" spans="4:10" x14ac:dyDescent="0.25">
      <c r="D174" s="593"/>
      <c r="E174" s="593"/>
      <c r="F174" s="593"/>
      <c r="G174" s="593"/>
      <c r="H174" s="593"/>
      <c r="I174" s="593"/>
      <c r="J174" s="593"/>
    </row>
    <row r="175" spans="4:10" x14ac:dyDescent="0.25">
      <c r="D175" s="593"/>
      <c r="E175" s="593"/>
      <c r="F175" s="593"/>
      <c r="G175" s="593"/>
      <c r="H175" s="593"/>
      <c r="I175" s="593"/>
      <c r="J175" s="593"/>
    </row>
    <row r="176" spans="4:10" x14ac:dyDescent="0.25">
      <c r="D176" s="593"/>
      <c r="E176" s="593"/>
      <c r="F176" s="593"/>
      <c r="G176" s="593"/>
      <c r="H176" s="593"/>
      <c r="I176" s="593"/>
      <c r="J176" s="593"/>
    </row>
    <row r="177" spans="4:10" x14ac:dyDescent="0.25">
      <c r="D177" s="593"/>
      <c r="E177" s="593"/>
      <c r="F177" s="593"/>
      <c r="G177" s="593"/>
      <c r="H177" s="593"/>
      <c r="I177" s="593"/>
      <c r="J177" s="593"/>
    </row>
    <row r="178" spans="4:10" x14ac:dyDescent="0.25">
      <c r="D178" s="593"/>
      <c r="E178" s="593"/>
      <c r="F178" s="593"/>
      <c r="G178" s="593"/>
      <c r="H178" s="593"/>
      <c r="I178" s="593"/>
      <c r="J178" s="593"/>
    </row>
    <row r="179" spans="4:10" x14ac:dyDescent="0.25">
      <c r="D179" s="593"/>
      <c r="E179" s="593"/>
      <c r="F179" s="593"/>
      <c r="G179" s="593"/>
      <c r="H179" s="593"/>
      <c r="I179" s="593"/>
      <c r="J179" s="593"/>
    </row>
    <row r="180" spans="4:10" x14ac:dyDescent="0.25">
      <c r="D180" s="593"/>
      <c r="E180" s="593"/>
      <c r="F180" s="593"/>
      <c r="G180" s="593"/>
      <c r="H180" s="593"/>
      <c r="I180" s="593"/>
      <c r="J180" s="593"/>
    </row>
    <row r="181" spans="4:10" x14ac:dyDescent="0.25">
      <c r="D181" s="593"/>
      <c r="E181" s="593"/>
      <c r="F181" s="593"/>
      <c r="G181" s="593"/>
      <c r="H181" s="593"/>
      <c r="I181" s="593"/>
      <c r="J181" s="593"/>
    </row>
    <row r="182" spans="4:10" x14ac:dyDescent="0.25">
      <c r="D182" s="593"/>
      <c r="E182" s="593"/>
      <c r="F182" s="593"/>
      <c r="G182" s="593"/>
      <c r="H182" s="593"/>
      <c r="I182" s="593"/>
      <c r="J182" s="593"/>
    </row>
    <row r="183" spans="4:10" x14ac:dyDescent="0.25">
      <c r="D183" s="593"/>
      <c r="E183" s="593"/>
      <c r="F183" s="593"/>
      <c r="G183" s="593"/>
      <c r="H183" s="593"/>
      <c r="I183" s="593"/>
      <c r="J183" s="593"/>
    </row>
    <row r="184" spans="4:10" x14ac:dyDescent="0.25">
      <c r="D184" s="593"/>
      <c r="E184" s="593"/>
      <c r="F184" s="593"/>
      <c r="G184" s="593"/>
      <c r="H184" s="593"/>
      <c r="I184" s="593"/>
      <c r="J184" s="593"/>
    </row>
    <row r="185" spans="4:10" x14ac:dyDescent="0.25">
      <c r="D185" s="593"/>
      <c r="E185" s="593"/>
      <c r="F185" s="593"/>
      <c r="G185" s="593"/>
      <c r="H185" s="593"/>
      <c r="I185" s="593"/>
      <c r="J185" s="593"/>
    </row>
    <row r="186" spans="4:10" x14ac:dyDescent="0.25">
      <c r="D186" s="593"/>
      <c r="E186" s="593"/>
      <c r="F186" s="593"/>
      <c r="G186" s="593"/>
      <c r="H186" s="593"/>
      <c r="I186" s="593"/>
      <c r="J186" s="593"/>
    </row>
    <row r="187" spans="4:10" x14ac:dyDescent="0.25">
      <c r="D187" s="593"/>
      <c r="E187" s="593"/>
      <c r="F187" s="593"/>
      <c r="G187" s="593"/>
      <c r="H187" s="593"/>
      <c r="I187" s="593"/>
      <c r="J187" s="593"/>
    </row>
    <row r="188" spans="4:10" x14ac:dyDescent="0.25">
      <c r="D188" s="593"/>
      <c r="E188" s="593"/>
      <c r="F188" s="593"/>
      <c r="G188" s="593"/>
      <c r="H188" s="593"/>
      <c r="I188" s="593"/>
      <c r="J188" s="593"/>
    </row>
    <row r="189" spans="4:10" x14ac:dyDescent="0.25">
      <c r="D189" s="593"/>
      <c r="E189" s="593"/>
      <c r="F189" s="593"/>
      <c r="G189" s="593"/>
      <c r="H189" s="593"/>
      <c r="I189" s="593"/>
      <c r="J189" s="593"/>
    </row>
    <row r="190" spans="4:10" x14ac:dyDescent="0.25">
      <c r="D190" s="593"/>
      <c r="E190" s="593"/>
      <c r="F190" s="593"/>
      <c r="G190" s="593"/>
      <c r="H190" s="593"/>
      <c r="I190" s="593"/>
      <c r="J190" s="593"/>
    </row>
    <row r="191" spans="4:10" x14ac:dyDescent="0.25">
      <c r="D191" s="593"/>
      <c r="E191" s="593"/>
      <c r="F191" s="593"/>
      <c r="G191" s="593"/>
      <c r="H191" s="593"/>
      <c r="I191" s="593"/>
      <c r="J191" s="593"/>
    </row>
    <row r="192" spans="4:10" x14ac:dyDescent="0.25">
      <c r="D192" s="593"/>
      <c r="E192" s="593"/>
      <c r="F192" s="593"/>
      <c r="G192" s="593"/>
      <c r="H192" s="593"/>
      <c r="I192" s="593"/>
      <c r="J192" s="593"/>
    </row>
    <row r="193" spans="4:10" x14ac:dyDescent="0.25">
      <c r="D193" s="593"/>
      <c r="E193" s="593"/>
      <c r="F193" s="593"/>
      <c r="G193" s="593"/>
      <c r="H193" s="593"/>
      <c r="I193" s="593"/>
      <c r="J193" s="593"/>
    </row>
    <row r="194" spans="4:10" x14ac:dyDescent="0.25">
      <c r="D194" s="593"/>
      <c r="E194" s="593"/>
      <c r="F194" s="593"/>
      <c r="G194" s="593"/>
      <c r="H194" s="593"/>
      <c r="I194" s="593"/>
      <c r="J194" s="593"/>
    </row>
    <row r="195" spans="4:10" x14ac:dyDescent="0.25">
      <c r="D195" s="593"/>
      <c r="E195" s="593"/>
      <c r="F195" s="593"/>
      <c r="G195" s="593"/>
      <c r="H195" s="593"/>
      <c r="I195" s="593"/>
      <c r="J195" s="593"/>
    </row>
    <row r="196" spans="4:10" x14ac:dyDescent="0.25">
      <c r="D196" s="593"/>
      <c r="E196" s="593"/>
      <c r="F196" s="593"/>
      <c r="G196" s="593"/>
      <c r="H196" s="593"/>
      <c r="I196" s="593"/>
      <c r="J196" s="593"/>
    </row>
    <row r="197" spans="4:10" x14ac:dyDescent="0.25">
      <c r="D197" s="593"/>
      <c r="E197" s="593"/>
      <c r="F197" s="593"/>
      <c r="G197" s="593"/>
      <c r="H197" s="593"/>
      <c r="I197" s="593"/>
      <c r="J197" s="593"/>
    </row>
    <row r="198" spans="4:10" x14ac:dyDescent="0.25">
      <c r="D198" s="593"/>
      <c r="E198" s="593"/>
      <c r="F198" s="593"/>
      <c r="G198" s="593"/>
      <c r="H198" s="593"/>
      <c r="I198" s="593"/>
      <c r="J198" s="593"/>
    </row>
    <row r="199" spans="4:10" x14ac:dyDescent="0.25">
      <c r="D199" s="593"/>
      <c r="E199" s="593"/>
      <c r="F199" s="593"/>
      <c r="G199" s="593"/>
      <c r="H199" s="593"/>
      <c r="I199" s="593"/>
      <c r="J199" s="593"/>
    </row>
    <row r="200" spans="4:10" x14ac:dyDescent="0.25">
      <c r="D200" s="593"/>
      <c r="E200" s="593"/>
      <c r="F200" s="593"/>
      <c r="G200" s="593"/>
      <c r="H200" s="593"/>
      <c r="I200" s="593"/>
      <c r="J200" s="593"/>
    </row>
    <row r="201" spans="4:10" x14ac:dyDescent="0.25">
      <c r="D201" s="593"/>
      <c r="E201" s="593"/>
      <c r="F201" s="593"/>
      <c r="G201" s="593"/>
      <c r="H201" s="593"/>
      <c r="I201" s="593"/>
      <c r="J201" s="593"/>
    </row>
    <row r="202" spans="4:10" x14ac:dyDescent="0.25">
      <c r="D202" s="593"/>
      <c r="E202" s="593"/>
      <c r="F202" s="593"/>
      <c r="G202" s="593"/>
      <c r="H202" s="593"/>
      <c r="I202" s="593"/>
      <c r="J202" s="593"/>
    </row>
    <row r="203" spans="4:10" x14ac:dyDescent="0.25">
      <c r="D203" s="593"/>
      <c r="E203" s="593"/>
      <c r="F203" s="593"/>
      <c r="G203" s="593"/>
      <c r="H203" s="593"/>
      <c r="I203" s="593"/>
      <c r="J203" s="593"/>
    </row>
    <row r="204" spans="4:10" x14ac:dyDescent="0.25">
      <c r="D204" s="593"/>
      <c r="E204" s="593"/>
      <c r="F204" s="593"/>
      <c r="G204" s="593"/>
      <c r="H204" s="593"/>
      <c r="I204" s="593"/>
      <c r="J204" s="593"/>
    </row>
    <row r="205" spans="4:10" x14ac:dyDescent="0.25">
      <c r="D205" s="593"/>
      <c r="E205" s="593"/>
      <c r="F205" s="593"/>
      <c r="G205" s="593"/>
      <c r="H205" s="593"/>
      <c r="I205" s="593"/>
      <c r="J205" s="593"/>
    </row>
    <row r="206" spans="4:10" x14ac:dyDescent="0.25">
      <c r="D206" s="593"/>
      <c r="E206" s="593"/>
      <c r="F206" s="593"/>
      <c r="G206" s="593"/>
      <c r="H206" s="593"/>
      <c r="I206" s="593"/>
      <c r="J206" s="593"/>
    </row>
    <row r="207" spans="4:10" x14ac:dyDescent="0.25">
      <c r="D207" s="593"/>
      <c r="E207" s="593"/>
      <c r="F207" s="593"/>
      <c r="G207" s="593"/>
      <c r="H207" s="593"/>
      <c r="I207" s="593"/>
      <c r="J207" s="593"/>
    </row>
    <row r="208" spans="4:10" x14ac:dyDescent="0.25">
      <c r="D208" s="593"/>
      <c r="E208" s="593"/>
      <c r="F208" s="593"/>
      <c r="G208" s="593"/>
      <c r="H208" s="593"/>
      <c r="I208" s="593"/>
      <c r="J208" s="593"/>
    </row>
    <row r="209" spans="4:10" x14ac:dyDescent="0.25">
      <c r="D209" s="593"/>
      <c r="E209" s="593"/>
      <c r="F209" s="593"/>
      <c r="G209" s="593"/>
      <c r="H209" s="593"/>
      <c r="I209" s="593"/>
      <c r="J209" s="593"/>
    </row>
    <row r="210" spans="4:10" x14ac:dyDescent="0.25">
      <c r="D210" s="593"/>
      <c r="E210" s="593"/>
      <c r="F210" s="593"/>
      <c r="G210" s="593"/>
      <c r="H210" s="593"/>
      <c r="I210" s="593"/>
      <c r="J210" s="593"/>
    </row>
    <row r="211" spans="4:10" x14ac:dyDescent="0.25">
      <c r="D211" s="593"/>
      <c r="E211" s="593"/>
      <c r="F211" s="593"/>
      <c r="G211" s="593"/>
      <c r="H211" s="593"/>
      <c r="I211" s="593"/>
      <c r="J211" s="593"/>
    </row>
    <row r="212" spans="4:10" x14ac:dyDescent="0.25">
      <c r="D212" s="593"/>
      <c r="E212" s="593"/>
      <c r="F212" s="593"/>
      <c r="G212" s="593"/>
      <c r="H212" s="593"/>
      <c r="I212" s="593"/>
      <c r="J212" s="593"/>
    </row>
    <row r="213" spans="4:10" x14ac:dyDescent="0.25">
      <c r="D213" s="593"/>
      <c r="E213" s="593"/>
      <c r="F213" s="593"/>
      <c r="G213" s="593"/>
      <c r="H213" s="593"/>
      <c r="I213" s="593"/>
      <c r="J213" s="593"/>
    </row>
    <row r="214" spans="4:10" x14ac:dyDescent="0.25">
      <c r="D214" s="593"/>
      <c r="E214" s="593"/>
      <c r="F214" s="593"/>
      <c r="G214" s="593"/>
      <c r="H214" s="593"/>
      <c r="I214" s="593"/>
      <c r="J214" s="593"/>
    </row>
    <row r="215" spans="4:10" x14ac:dyDescent="0.25">
      <c r="D215" s="593"/>
      <c r="E215" s="593"/>
      <c r="F215" s="593"/>
      <c r="G215" s="593"/>
      <c r="H215" s="593"/>
      <c r="I215" s="593"/>
      <c r="J215" s="593"/>
    </row>
    <row r="216" spans="4:10" x14ac:dyDescent="0.25">
      <c r="D216" s="593"/>
      <c r="E216" s="593"/>
      <c r="F216" s="593"/>
      <c r="G216" s="593"/>
      <c r="H216" s="593"/>
      <c r="I216" s="593"/>
      <c r="J216" s="593"/>
    </row>
    <row r="217" spans="4:10" x14ac:dyDescent="0.25">
      <c r="D217" s="593"/>
      <c r="E217" s="593"/>
      <c r="F217" s="593"/>
      <c r="G217" s="593"/>
      <c r="H217" s="593"/>
      <c r="I217" s="593"/>
      <c r="J217" s="593"/>
    </row>
    <row r="218" spans="4:10" x14ac:dyDescent="0.25">
      <c r="D218" s="593"/>
      <c r="E218" s="593"/>
      <c r="F218" s="593"/>
      <c r="G218" s="593"/>
      <c r="H218" s="593"/>
      <c r="I218" s="593"/>
      <c r="J218" s="593"/>
    </row>
    <row r="219" spans="4:10" x14ac:dyDescent="0.25">
      <c r="D219" s="593"/>
      <c r="E219" s="593"/>
      <c r="F219" s="593"/>
      <c r="G219" s="593"/>
      <c r="H219" s="593"/>
      <c r="I219" s="593"/>
      <c r="J219" s="593"/>
    </row>
    <row r="220" spans="4:10" x14ac:dyDescent="0.25">
      <c r="D220" s="593"/>
      <c r="E220" s="593"/>
      <c r="F220" s="593"/>
      <c r="G220" s="593"/>
      <c r="H220" s="593"/>
      <c r="I220" s="593"/>
      <c r="J220" s="593"/>
    </row>
    <row r="221" spans="4:10" x14ac:dyDescent="0.25">
      <c r="D221" s="593"/>
      <c r="E221" s="593"/>
      <c r="F221" s="593"/>
      <c r="G221" s="593"/>
      <c r="H221" s="593"/>
      <c r="I221" s="593"/>
      <c r="J221" s="593"/>
    </row>
    <row r="222" spans="4:10" x14ac:dyDescent="0.25">
      <c r="D222" s="593"/>
      <c r="E222" s="593"/>
      <c r="F222" s="593"/>
      <c r="G222" s="593"/>
      <c r="H222" s="593"/>
      <c r="I222" s="593"/>
      <c r="J222" s="593"/>
    </row>
    <row r="223" spans="4:10" x14ac:dyDescent="0.25">
      <c r="D223" s="593"/>
      <c r="E223" s="593"/>
      <c r="F223" s="593"/>
      <c r="G223" s="593"/>
      <c r="H223" s="593"/>
      <c r="I223" s="593"/>
      <c r="J223" s="593"/>
    </row>
    <row r="224" spans="4:10" x14ac:dyDescent="0.25">
      <c r="D224" s="593"/>
      <c r="E224" s="593"/>
      <c r="F224" s="593"/>
      <c r="G224" s="593"/>
      <c r="H224" s="593"/>
      <c r="I224" s="593"/>
      <c r="J224" s="593"/>
    </row>
    <row r="225" spans="4:10" x14ac:dyDescent="0.25">
      <c r="D225" s="593"/>
      <c r="E225" s="593"/>
      <c r="F225" s="593"/>
      <c r="G225" s="593"/>
      <c r="H225" s="593"/>
      <c r="I225" s="593"/>
      <c r="J225" s="593"/>
    </row>
    <row r="226" spans="4:10" x14ac:dyDescent="0.25">
      <c r="D226" s="593"/>
      <c r="E226" s="593"/>
      <c r="F226" s="593"/>
      <c r="G226" s="593"/>
      <c r="H226" s="593"/>
      <c r="I226" s="593"/>
      <c r="J226" s="593"/>
    </row>
    <row r="227" spans="4:10" x14ac:dyDescent="0.25">
      <c r="D227" s="593"/>
      <c r="E227" s="593"/>
      <c r="F227" s="593"/>
      <c r="G227" s="593"/>
      <c r="H227" s="593"/>
      <c r="I227" s="593"/>
      <c r="J227" s="593"/>
    </row>
    <row r="228" spans="4:10" x14ac:dyDescent="0.25">
      <c r="D228" s="593"/>
      <c r="E228" s="593"/>
      <c r="F228" s="593"/>
      <c r="G228" s="593"/>
      <c r="H228" s="593"/>
      <c r="I228" s="593"/>
      <c r="J228" s="593"/>
    </row>
    <row r="229" spans="4:10" x14ac:dyDescent="0.25">
      <c r="D229" s="593"/>
      <c r="E229" s="593"/>
      <c r="F229" s="593"/>
      <c r="G229" s="593"/>
      <c r="H229" s="593"/>
      <c r="I229" s="593"/>
      <c r="J229" s="593"/>
    </row>
    <row r="230" spans="4:10" x14ac:dyDescent="0.25">
      <c r="D230" s="593"/>
      <c r="E230" s="593"/>
      <c r="F230" s="593"/>
      <c r="G230" s="593"/>
      <c r="H230" s="593"/>
      <c r="I230" s="593"/>
      <c r="J230" s="593"/>
    </row>
    <row r="231" spans="4:10" x14ac:dyDescent="0.25">
      <c r="D231" s="593"/>
      <c r="E231" s="593"/>
      <c r="F231" s="593"/>
      <c r="G231" s="593"/>
      <c r="H231" s="593"/>
      <c r="I231" s="593"/>
      <c r="J231" s="593"/>
    </row>
    <row r="232" spans="4:10" x14ac:dyDescent="0.25">
      <c r="D232" s="593"/>
      <c r="E232" s="593"/>
      <c r="F232" s="593"/>
      <c r="G232" s="593"/>
      <c r="H232" s="593"/>
      <c r="I232" s="593"/>
      <c r="J232" s="593"/>
    </row>
    <row r="233" spans="4:10" x14ac:dyDescent="0.25">
      <c r="D233" s="593"/>
      <c r="E233" s="593"/>
      <c r="F233" s="593"/>
      <c r="G233" s="593"/>
      <c r="H233" s="593"/>
      <c r="I233" s="593"/>
      <c r="J233" s="593"/>
    </row>
    <row r="234" spans="4:10" x14ac:dyDescent="0.25">
      <c r="D234" s="593"/>
      <c r="E234" s="593"/>
      <c r="F234" s="593"/>
      <c r="G234" s="593"/>
      <c r="H234" s="593"/>
      <c r="I234" s="593"/>
      <c r="J234" s="593"/>
    </row>
    <row r="235" spans="4:10" x14ac:dyDescent="0.25">
      <c r="D235" s="593"/>
      <c r="E235" s="593"/>
      <c r="F235" s="593"/>
      <c r="G235" s="593"/>
      <c r="H235" s="593"/>
      <c r="I235" s="593"/>
      <c r="J235" s="593"/>
    </row>
    <row r="236" spans="4:10" x14ac:dyDescent="0.25">
      <c r="D236" s="593"/>
      <c r="E236" s="593"/>
      <c r="F236" s="593"/>
      <c r="G236" s="593"/>
      <c r="H236" s="593"/>
      <c r="I236" s="593"/>
      <c r="J236" s="593"/>
    </row>
    <row r="237" spans="4:10" x14ac:dyDescent="0.25">
      <c r="D237" s="593"/>
      <c r="E237" s="593"/>
      <c r="F237" s="593"/>
      <c r="G237" s="593"/>
      <c r="H237" s="593"/>
      <c r="I237" s="593"/>
      <c r="J237" s="593"/>
    </row>
    <row r="238" spans="4:10" x14ac:dyDescent="0.25">
      <c r="D238" s="593"/>
      <c r="E238" s="593"/>
      <c r="F238" s="593"/>
      <c r="G238" s="593"/>
      <c r="H238" s="593"/>
      <c r="I238" s="593"/>
      <c r="J238" s="593"/>
    </row>
    <row r="239" spans="4:10" x14ac:dyDescent="0.25">
      <c r="D239" s="593"/>
      <c r="E239" s="593"/>
      <c r="F239" s="593"/>
      <c r="G239" s="593"/>
      <c r="H239" s="593"/>
      <c r="I239" s="593"/>
      <c r="J239" s="593"/>
    </row>
    <row r="240" spans="4:10" x14ac:dyDescent="0.25">
      <c r="D240" s="593"/>
      <c r="E240" s="593"/>
      <c r="F240" s="593"/>
      <c r="G240" s="593"/>
      <c r="H240" s="593"/>
      <c r="I240" s="593"/>
      <c r="J240" s="593"/>
    </row>
    <row r="241" spans="4:10" x14ac:dyDescent="0.25">
      <c r="D241" s="593"/>
      <c r="E241" s="593"/>
      <c r="F241" s="593"/>
      <c r="G241" s="593"/>
      <c r="H241" s="593"/>
      <c r="I241" s="593"/>
      <c r="J241" s="593"/>
    </row>
    <row r="242" spans="4:10" x14ac:dyDescent="0.25">
      <c r="D242" s="593"/>
      <c r="E242" s="593"/>
      <c r="F242" s="593"/>
      <c r="G242" s="593"/>
      <c r="H242" s="593"/>
      <c r="I242" s="593"/>
      <c r="J242" s="593"/>
    </row>
    <row r="243" spans="4:10" x14ac:dyDescent="0.25">
      <c r="D243" s="593"/>
      <c r="E243" s="593"/>
      <c r="F243" s="593"/>
      <c r="G243" s="593"/>
      <c r="H243" s="593"/>
      <c r="I243" s="593"/>
      <c r="J243" s="593"/>
    </row>
    <row r="244" spans="4:10" x14ac:dyDescent="0.25">
      <c r="D244" s="593"/>
      <c r="E244" s="593"/>
      <c r="F244" s="593"/>
      <c r="G244" s="593"/>
      <c r="H244" s="593"/>
      <c r="I244" s="593"/>
      <c r="J244" s="593"/>
    </row>
    <row r="245" spans="4:10" x14ac:dyDescent="0.25">
      <c r="D245" s="593"/>
      <c r="E245" s="593"/>
      <c r="F245" s="593"/>
      <c r="G245" s="593"/>
      <c r="H245" s="593"/>
      <c r="I245" s="593"/>
      <c r="J245" s="593"/>
    </row>
    <row r="246" spans="4:10" x14ac:dyDescent="0.25">
      <c r="D246" s="593"/>
      <c r="E246" s="593"/>
      <c r="F246" s="593"/>
      <c r="G246" s="593"/>
      <c r="H246" s="593"/>
      <c r="I246" s="593"/>
      <c r="J246" s="593"/>
    </row>
    <row r="247" spans="4:10" x14ac:dyDescent="0.25">
      <c r="D247" s="593"/>
      <c r="E247" s="593"/>
      <c r="F247" s="593"/>
      <c r="G247" s="593"/>
      <c r="H247" s="593"/>
      <c r="I247" s="593"/>
      <c r="J247" s="593"/>
    </row>
    <row r="248" spans="4:10" x14ac:dyDescent="0.25">
      <c r="D248" s="593"/>
      <c r="E248" s="593"/>
      <c r="F248" s="593"/>
      <c r="G248" s="593"/>
      <c r="H248" s="593"/>
      <c r="I248" s="593"/>
      <c r="J248" s="593"/>
    </row>
    <row r="249" spans="4:10" x14ac:dyDescent="0.25">
      <c r="D249" s="593"/>
      <c r="E249" s="593"/>
      <c r="F249" s="593"/>
      <c r="G249" s="593"/>
      <c r="H249" s="593"/>
      <c r="I249" s="593"/>
      <c r="J249" s="593"/>
    </row>
    <row r="250" spans="4:10" x14ac:dyDescent="0.25">
      <c r="D250" s="593"/>
      <c r="E250" s="593"/>
      <c r="F250" s="593"/>
      <c r="G250" s="593"/>
      <c r="H250" s="593"/>
      <c r="I250" s="593"/>
      <c r="J250" s="593"/>
    </row>
    <row r="251" spans="4:10" x14ac:dyDescent="0.25">
      <c r="D251" s="593"/>
      <c r="E251" s="593"/>
      <c r="F251" s="593"/>
      <c r="G251" s="593"/>
      <c r="H251" s="593"/>
      <c r="I251" s="593"/>
      <c r="J251" s="593"/>
    </row>
    <row r="252" spans="4:10" x14ac:dyDescent="0.25">
      <c r="D252" s="593"/>
      <c r="E252" s="593"/>
      <c r="F252" s="593"/>
      <c r="G252" s="593"/>
      <c r="H252" s="593"/>
      <c r="I252" s="593"/>
      <c r="J252" s="593"/>
    </row>
    <row r="253" spans="4:10" x14ac:dyDescent="0.25">
      <c r="D253" s="593"/>
      <c r="E253" s="593"/>
      <c r="F253" s="593"/>
      <c r="G253" s="593"/>
      <c r="H253" s="593"/>
      <c r="I253" s="593"/>
      <c r="J253" s="593"/>
    </row>
    <row r="254" spans="4:10" x14ac:dyDescent="0.25">
      <c r="D254" s="593"/>
      <c r="E254" s="593"/>
      <c r="F254" s="593"/>
      <c r="G254" s="593"/>
      <c r="H254" s="593"/>
      <c r="I254" s="593"/>
      <c r="J254" s="593"/>
    </row>
    <row r="255" spans="4:10" x14ac:dyDescent="0.25">
      <c r="D255" s="593"/>
      <c r="E255" s="593"/>
      <c r="F255" s="593"/>
      <c r="G255" s="593"/>
      <c r="H255" s="593"/>
      <c r="I255" s="593"/>
      <c r="J255" s="593"/>
    </row>
    <row r="256" spans="4:10" x14ac:dyDescent="0.25">
      <c r="D256" s="593"/>
      <c r="E256" s="593"/>
      <c r="F256" s="593"/>
      <c r="G256" s="593"/>
      <c r="H256" s="593"/>
      <c r="I256" s="593"/>
      <c r="J256" s="593"/>
    </row>
    <row r="257" spans="4:10" x14ac:dyDescent="0.25">
      <c r="D257" s="593"/>
      <c r="E257" s="593"/>
      <c r="F257" s="593"/>
      <c r="G257" s="593"/>
      <c r="H257" s="593"/>
      <c r="I257" s="593"/>
      <c r="J257" s="593"/>
    </row>
    <row r="258" spans="4:10" x14ac:dyDescent="0.25">
      <c r="D258" s="593"/>
      <c r="E258" s="593"/>
      <c r="F258" s="593"/>
      <c r="G258" s="593"/>
      <c r="H258" s="593"/>
      <c r="I258" s="593"/>
      <c r="J258" s="593"/>
    </row>
    <row r="259" spans="4:10" x14ac:dyDescent="0.25">
      <c r="D259" s="593"/>
      <c r="E259" s="593"/>
      <c r="F259" s="593"/>
      <c r="G259" s="593"/>
      <c r="H259" s="593"/>
      <c r="I259" s="593"/>
      <c r="J259" s="593"/>
    </row>
    <row r="260" spans="4:10" x14ac:dyDescent="0.25">
      <c r="D260" s="593"/>
      <c r="E260" s="593"/>
      <c r="F260" s="593"/>
      <c r="G260" s="593"/>
      <c r="H260" s="593"/>
      <c r="I260" s="593"/>
      <c r="J260" s="593"/>
    </row>
    <row r="261" spans="4:10" x14ac:dyDescent="0.25">
      <c r="D261" s="593"/>
      <c r="E261" s="593"/>
      <c r="F261" s="593"/>
      <c r="G261" s="593"/>
      <c r="H261" s="593"/>
      <c r="I261" s="593"/>
      <c r="J261" s="593"/>
    </row>
    <row r="262" spans="4:10" x14ac:dyDescent="0.25">
      <c r="D262" s="593"/>
      <c r="E262" s="593"/>
      <c r="F262" s="593"/>
      <c r="G262" s="593"/>
      <c r="H262" s="593"/>
      <c r="I262" s="593"/>
      <c r="J262" s="593"/>
    </row>
    <row r="263" spans="4:10" x14ac:dyDescent="0.25">
      <c r="D263" s="593"/>
      <c r="E263" s="593"/>
      <c r="F263" s="593"/>
      <c r="G263" s="593"/>
      <c r="H263" s="593"/>
      <c r="I263" s="593"/>
      <c r="J263" s="593"/>
    </row>
    <row r="264" spans="4:10" x14ac:dyDescent="0.25">
      <c r="D264" s="593"/>
      <c r="E264" s="593"/>
      <c r="F264" s="593"/>
      <c r="G264" s="593"/>
      <c r="H264" s="593"/>
      <c r="I264" s="593"/>
      <c r="J264" s="593"/>
    </row>
    <row r="265" spans="4:10" x14ac:dyDescent="0.25">
      <c r="D265" s="593"/>
      <c r="E265" s="593"/>
      <c r="F265" s="593"/>
      <c r="G265" s="593"/>
      <c r="H265" s="593"/>
      <c r="I265" s="593"/>
      <c r="J265" s="593"/>
    </row>
    <row r="266" spans="4:10" x14ac:dyDescent="0.25">
      <c r="D266" s="593"/>
      <c r="E266" s="593"/>
      <c r="F266" s="593"/>
      <c r="G266" s="593"/>
      <c r="H266" s="593"/>
      <c r="I266" s="593"/>
      <c r="J266" s="593"/>
    </row>
    <row r="267" spans="4:10" x14ac:dyDescent="0.25">
      <c r="D267" s="593"/>
      <c r="E267" s="593"/>
      <c r="F267" s="593"/>
      <c r="G267" s="593"/>
      <c r="H267" s="593"/>
      <c r="I267" s="593"/>
      <c r="J267" s="593"/>
    </row>
    <row r="268" spans="4:10" x14ac:dyDescent="0.25">
      <c r="D268" s="593"/>
      <c r="E268" s="593"/>
      <c r="F268" s="593"/>
      <c r="G268" s="593"/>
      <c r="H268" s="593"/>
      <c r="I268" s="593"/>
      <c r="J268" s="593"/>
    </row>
    <row r="269" spans="4:10" x14ac:dyDescent="0.25">
      <c r="D269" s="593"/>
      <c r="E269" s="593"/>
      <c r="F269" s="593"/>
      <c r="G269" s="593"/>
      <c r="H269" s="593"/>
      <c r="I269" s="593"/>
      <c r="J269" s="593"/>
    </row>
    <row r="270" spans="4:10" x14ac:dyDescent="0.25">
      <c r="D270" s="593"/>
      <c r="E270" s="593"/>
      <c r="F270" s="593"/>
      <c r="G270" s="593"/>
      <c r="H270" s="593"/>
      <c r="I270" s="593"/>
      <c r="J270" s="593"/>
    </row>
    <row r="271" spans="4:10" x14ac:dyDescent="0.25">
      <c r="D271" s="593"/>
      <c r="E271" s="593"/>
      <c r="F271" s="593"/>
      <c r="G271" s="593"/>
      <c r="H271" s="593"/>
      <c r="I271" s="593"/>
      <c r="J271" s="593"/>
    </row>
    <row r="272" spans="4:10" x14ac:dyDescent="0.25">
      <c r="D272" s="593"/>
      <c r="E272" s="593"/>
      <c r="F272" s="593"/>
      <c r="G272" s="593"/>
      <c r="H272" s="593"/>
      <c r="I272" s="593"/>
      <c r="J272" s="593"/>
    </row>
    <row r="273" spans="4:10" x14ac:dyDescent="0.25">
      <c r="D273" s="593"/>
      <c r="E273" s="593"/>
      <c r="F273" s="593"/>
      <c r="G273" s="593"/>
      <c r="H273" s="593"/>
      <c r="I273" s="593"/>
      <c r="J273" s="593"/>
    </row>
    <row r="274" spans="4:10" x14ac:dyDescent="0.25">
      <c r="D274" s="593"/>
      <c r="E274" s="593"/>
      <c r="F274" s="593"/>
      <c r="G274" s="593"/>
      <c r="H274" s="593"/>
      <c r="I274" s="593"/>
      <c r="J274" s="593"/>
    </row>
    <row r="275" spans="4:10" x14ac:dyDescent="0.25">
      <c r="D275" s="593"/>
      <c r="E275" s="593"/>
      <c r="F275" s="593"/>
      <c r="G275" s="593"/>
      <c r="H275" s="593"/>
      <c r="I275" s="593"/>
      <c r="J275" s="593"/>
    </row>
    <row r="276" spans="4:10" x14ac:dyDescent="0.25">
      <c r="D276" s="593"/>
      <c r="E276" s="593"/>
      <c r="F276" s="593"/>
      <c r="G276" s="593"/>
      <c r="H276" s="593"/>
      <c r="I276" s="593"/>
      <c r="J276" s="593"/>
    </row>
    <row r="277" spans="4:10" x14ac:dyDescent="0.25">
      <c r="D277" s="593"/>
      <c r="E277" s="593"/>
      <c r="F277" s="593"/>
      <c r="G277" s="593"/>
      <c r="H277" s="593"/>
      <c r="I277" s="593"/>
      <c r="J277" s="593"/>
    </row>
    <row r="278" spans="4:10" x14ac:dyDescent="0.25">
      <c r="D278" s="593"/>
      <c r="E278" s="593"/>
      <c r="F278" s="593"/>
      <c r="G278" s="593"/>
      <c r="H278" s="593"/>
      <c r="I278" s="593"/>
      <c r="J278" s="593"/>
    </row>
    <row r="279" spans="4:10" x14ac:dyDescent="0.25">
      <c r="D279" s="593"/>
      <c r="E279" s="593"/>
      <c r="F279" s="593"/>
      <c r="G279" s="593"/>
      <c r="H279" s="593"/>
      <c r="I279" s="593"/>
      <c r="J279" s="593"/>
    </row>
    <row r="280" spans="4:10" x14ac:dyDescent="0.25">
      <c r="D280" s="593"/>
      <c r="E280" s="593"/>
      <c r="F280" s="593"/>
      <c r="G280" s="593"/>
      <c r="H280" s="593"/>
      <c r="I280" s="593"/>
      <c r="J280" s="593"/>
    </row>
    <row r="281" spans="4:10" x14ac:dyDescent="0.25">
      <c r="D281" s="593"/>
      <c r="E281" s="593"/>
      <c r="F281" s="593"/>
      <c r="G281" s="593"/>
      <c r="H281" s="593"/>
      <c r="I281" s="593"/>
      <c r="J281" s="593"/>
    </row>
    <row r="282" spans="4:10" x14ac:dyDescent="0.25">
      <c r="D282" s="593"/>
      <c r="E282" s="593"/>
      <c r="F282" s="593"/>
      <c r="G282" s="593"/>
      <c r="H282" s="593"/>
      <c r="I282" s="593"/>
      <c r="J282" s="593"/>
    </row>
    <row r="283" spans="4:10" x14ac:dyDescent="0.25">
      <c r="D283" s="593"/>
      <c r="E283" s="593"/>
      <c r="F283" s="593"/>
      <c r="G283" s="593"/>
      <c r="H283" s="593"/>
      <c r="I283" s="593"/>
      <c r="J283" s="593"/>
    </row>
  </sheetData>
  <mergeCells count="30">
    <mergeCell ref="B22:M22"/>
    <mergeCell ref="B23:M23"/>
    <mergeCell ref="B16:C16"/>
    <mergeCell ref="B17:C17"/>
    <mergeCell ref="B18:C18"/>
    <mergeCell ref="B19:C19"/>
    <mergeCell ref="B20:M20"/>
    <mergeCell ref="B21:M21"/>
    <mergeCell ref="B15:C15"/>
    <mergeCell ref="F6:F7"/>
    <mergeCell ref="G6:G7"/>
    <mergeCell ref="H6:H7"/>
    <mergeCell ref="I6:I7"/>
    <mergeCell ref="B8:C8"/>
    <mergeCell ref="B9:C9"/>
    <mergeCell ref="B10:C10"/>
    <mergeCell ref="B11:C11"/>
    <mergeCell ref="B12:C12"/>
    <mergeCell ref="B13:C13"/>
    <mergeCell ref="B14:C14"/>
    <mergeCell ref="B2:M2"/>
    <mergeCell ref="B5:C7"/>
    <mergeCell ref="D5:F5"/>
    <mergeCell ref="G5:I5"/>
    <mergeCell ref="J5:J7"/>
    <mergeCell ref="K5:K7"/>
    <mergeCell ref="L5:L7"/>
    <mergeCell ref="M5:M7"/>
    <mergeCell ref="D6:D7"/>
    <mergeCell ref="E6:E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workbookViewId="0">
      <selection activeCell="I32" sqref="I32"/>
    </sheetView>
  </sheetViews>
  <sheetFormatPr baseColWidth="10" defaultRowHeight="15" x14ac:dyDescent="0.25"/>
  <cols>
    <col min="1" max="1" width="11.42578125" style="120"/>
    <col min="2" max="2" width="20.42578125" style="15" customWidth="1"/>
    <col min="3" max="3" width="8.5703125" style="15" bestFit="1" customWidth="1"/>
    <col min="4" max="4" width="8.7109375" style="15" bestFit="1" customWidth="1"/>
    <col min="5" max="5" width="8.5703125" style="15" bestFit="1" customWidth="1"/>
    <col min="6" max="6" width="8.140625" style="15" bestFit="1" customWidth="1"/>
    <col min="7" max="7" width="11.85546875" style="15" customWidth="1"/>
    <col min="8" max="10" width="11.42578125" style="15"/>
    <col min="11" max="16384" width="11.42578125" style="120"/>
  </cols>
  <sheetData>
    <row r="2" spans="2:10" x14ac:dyDescent="0.25">
      <c r="B2" s="594" t="s">
        <v>874</v>
      </c>
      <c r="C2" s="595"/>
      <c r="D2" s="595"/>
      <c r="E2" s="595"/>
      <c r="F2" s="595"/>
      <c r="G2" s="595"/>
      <c r="H2" s="595"/>
      <c r="I2" s="596"/>
      <c r="J2" s="595"/>
    </row>
    <row r="3" spans="2:10" x14ac:dyDescent="0.25">
      <c r="B3" s="480" t="s">
        <v>833</v>
      </c>
      <c r="C3" s="595"/>
      <c r="D3" s="595"/>
      <c r="E3" s="595"/>
      <c r="F3" s="595"/>
      <c r="G3" s="595"/>
      <c r="H3" s="595"/>
      <c r="I3" s="596"/>
      <c r="J3" s="595"/>
    </row>
    <row r="4" spans="2:10" x14ac:dyDescent="0.25">
      <c r="B4" s="594"/>
      <c r="C4" s="595"/>
      <c r="D4" s="595"/>
      <c r="E4" s="595"/>
      <c r="F4" s="595"/>
      <c r="G4" s="595"/>
      <c r="H4" s="595"/>
      <c r="I4" s="596"/>
      <c r="J4" s="595"/>
    </row>
    <row r="5" spans="2:10" x14ac:dyDescent="0.25">
      <c r="B5" s="1075" t="s">
        <v>443</v>
      </c>
      <c r="C5" s="1076">
        <v>2019</v>
      </c>
      <c r="D5" s="1076"/>
      <c r="E5" s="1076">
        <v>2020</v>
      </c>
      <c r="F5" s="1076"/>
      <c r="G5" s="1077" t="s">
        <v>834</v>
      </c>
      <c r="H5" s="1073" t="s">
        <v>835</v>
      </c>
      <c r="I5" s="1077" t="s">
        <v>843</v>
      </c>
      <c r="J5" s="1073" t="s">
        <v>837</v>
      </c>
    </row>
    <row r="6" spans="2:10" x14ac:dyDescent="0.25">
      <c r="B6" s="1075"/>
      <c r="C6" s="1074" t="s">
        <v>470</v>
      </c>
      <c r="D6" s="1074" t="s">
        <v>471</v>
      </c>
      <c r="E6" s="1074" t="s">
        <v>470</v>
      </c>
      <c r="F6" s="1074" t="s">
        <v>471</v>
      </c>
      <c r="G6" s="1078"/>
      <c r="H6" s="1073"/>
      <c r="I6" s="1078"/>
      <c r="J6" s="1073"/>
    </row>
    <row r="7" spans="2:10" x14ac:dyDescent="0.25">
      <c r="B7" s="1075"/>
      <c r="C7" s="1074"/>
      <c r="D7" s="1074"/>
      <c r="E7" s="1074"/>
      <c r="F7" s="1074"/>
      <c r="G7" s="1079"/>
      <c r="H7" s="1073"/>
      <c r="I7" s="1079"/>
      <c r="J7" s="1073"/>
    </row>
    <row r="8" spans="2:10" x14ac:dyDescent="0.25">
      <c r="B8" s="597" t="s">
        <v>166</v>
      </c>
      <c r="C8" s="598">
        <v>241572</v>
      </c>
      <c r="D8" s="598">
        <v>3303877.3406800008</v>
      </c>
      <c r="E8" s="599">
        <v>206407</v>
      </c>
      <c r="F8" s="599">
        <v>2892672.67539</v>
      </c>
      <c r="G8" s="600">
        <v>0.25506561167330466</v>
      </c>
      <c r="H8" s="601">
        <v>-0.14556736707896611</v>
      </c>
      <c r="I8" s="600">
        <v>0.244041664736664</v>
      </c>
      <c r="J8" s="601">
        <v>-0.12446123838403973</v>
      </c>
    </row>
    <row r="9" spans="2:10" x14ac:dyDescent="0.25">
      <c r="B9" s="597" t="s">
        <v>176</v>
      </c>
      <c r="C9" s="598">
        <v>64393</v>
      </c>
      <c r="D9" s="598">
        <v>867768.22512999969</v>
      </c>
      <c r="E9" s="599">
        <v>52848</v>
      </c>
      <c r="F9" s="599">
        <v>749431.55038999999</v>
      </c>
      <c r="G9" s="600">
        <v>6.5306445254815992E-2</v>
      </c>
      <c r="H9" s="601">
        <v>-0.17928967434348453</v>
      </c>
      <c r="I9" s="600">
        <v>6.3226138484091185E-2</v>
      </c>
      <c r="J9" s="601">
        <v>-0.13636898806967929</v>
      </c>
    </row>
    <row r="10" spans="2:10" x14ac:dyDescent="0.25">
      <c r="B10" s="597" t="s">
        <v>152</v>
      </c>
      <c r="C10" s="598">
        <v>45090</v>
      </c>
      <c r="D10" s="598">
        <v>594347.22308000003</v>
      </c>
      <c r="E10" s="599">
        <v>34354</v>
      </c>
      <c r="F10" s="599">
        <v>450009.04551999999</v>
      </c>
      <c r="G10" s="600">
        <v>4.2452649490689311E-2</v>
      </c>
      <c r="H10" s="601">
        <v>-0.23810157462852075</v>
      </c>
      <c r="I10" s="600">
        <v>3.7965220728076871E-2</v>
      </c>
      <c r="J10" s="601">
        <v>-0.24285160585426324</v>
      </c>
    </row>
    <row r="11" spans="2:10" x14ac:dyDescent="0.25">
      <c r="B11" s="597" t="s">
        <v>444</v>
      </c>
      <c r="C11" s="598">
        <v>1</v>
      </c>
      <c r="D11" s="598">
        <v>0</v>
      </c>
      <c r="E11" s="599">
        <v>2</v>
      </c>
      <c r="F11" s="599">
        <v>36.049999999999997</v>
      </c>
      <c r="G11" s="600">
        <v>2.4714821849385406E-6</v>
      </c>
      <c r="H11" s="601">
        <v>1</v>
      </c>
      <c r="I11" s="600">
        <v>3.0413748809552399E-6</v>
      </c>
      <c r="J11" s="600" t="s">
        <v>170</v>
      </c>
    </row>
    <row r="12" spans="2:10" x14ac:dyDescent="0.25">
      <c r="B12" s="597" t="s">
        <v>154</v>
      </c>
      <c r="C12" s="598">
        <v>2</v>
      </c>
      <c r="D12" s="598">
        <v>0</v>
      </c>
      <c r="E12" s="599">
        <v>2</v>
      </c>
      <c r="F12" s="599">
        <v>6.6</v>
      </c>
      <c r="G12" s="600">
        <v>2.4714821849385406E-6</v>
      </c>
      <c r="H12" s="601">
        <v>0</v>
      </c>
      <c r="I12" s="600">
        <v>5.568120447796001E-7</v>
      </c>
      <c r="J12" s="600" t="s">
        <v>170</v>
      </c>
    </row>
    <row r="13" spans="2:10" x14ac:dyDescent="0.25">
      <c r="B13" s="597" t="s">
        <v>445</v>
      </c>
      <c r="C13" s="598">
        <v>303727</v>
      </c>
      <c r="D13" s="598">
        <v>4538312.9452799996</v>
      </c>
      <c r="E13" s="599">
        <v>315119</v>
      </c>
      <c r="F13" s="599">
        <v>4842884.8262100015</v>
      </c>
      <c r="G13" s="600">
        <v>0.38940549731782398</v>
      </c>
      <c r="H13" s="601">
        <v>3.7507366812960324E-2</v>
      </c>
      <c r="I13" s="600">
        <v>0.40857221253243781</v>
      </c>
      <c r="J13" s="601">
        <v>6.7111255790935923E-2</v>
      </c>
    </row>
    <row r="14" spans="2:10" x14ac:dyDescent="0.25">
      <c r="B14" s="597" t="s">
        <v>215</v>
      </c>
      <c r="C14" s="598">
        <v>38405</v>
      </c>
      <c r="D14" s="598">
        <v>608802.45276000001</v>
      </c>
      <c r="E14" s="599">
        <v>31489</v>
      </c>
      <c r="F14" s="599">
        <v>492357.17125000001</v>
      </c>
      <c r="G14" s="600">
        <v>3.8912251260764849E-2</v>
      </c>
      <c r="H14" s="601">
        <v>-0.18008071865642494</v>
      </c>
      <c r="I14" s="600">
        <v>4.1537939891759433E-2</v>
      </c>
      <c r="J14" s="601">
        <v>-0.19126940271363305</v>
      </c>
    </row>
    <row r="15" spans="2:10" x14ac:dyDescent="0.25">
      <c r="B15" s="597" t="s">
        <v>446</v>
      </c>
      <c r="C15" s="598">
        <v>30907</v>
      </c>
      <c r="D15" s="598">
        <v>340233.07100999996</v>
      </c>
      <c r="E15" s="599">
        <v>28175</v>
      </c>
      <c r="F15" s="599">
        <v>357235.67739000003</v>
      </c>
      <c r="G15" s="600">
        <v>3.4817005280321688E-2</v>
      </c>
      <c r="H15" s="601">
        <v>-8.8394214902772841E-2</v>
      </c>
      <c r="I15" s="600">
        <v>3.0138352726629014E-2</v>
      </c>
      <c r="J15" s="601">
        <v>4.9973408903276006E-2</v>
      </c>
    </row>
    <row r="16" spans="2:10" x14ac:dyDescent="0.25">
      <c r="B16" s="597" t="s">
        <v>226</v>
      </c>
      <c r="C16" s="598">
        <v>181</v>
      </c>
      <c r="D16" s="598">
        <v>1462.3889999999999</v>
      </c>
      <c r="E16" s="599">
        <v>43</v>
      </c>
      <c r="F16" s="599">
        <v>591.96799999999996</v>
      </c>
      <c r="G16" s="600">
        <v>5.3136866976178621E-5</v>
      </c>
      <c r="H16" s="601">
        <v>-0.76243093922651939</v>
      </c>
      <c r="I16" s="600">
        <v>4.9941653412740956E-5</v>
      </c>
      <c r="J16" s="601">
        <v>-0.59520483264028923</v>
      </c>
    </row>
    <row r="17" spans="2:10" x14ac:dyDescent="0.25">
      <c r="B17" s="597" t="s">
        <v>447</v>
      </c>
      <c r="C17" s="598">
        <v>12834</v>
      </c>
      <c r="D17" s="598">
        <v>142602.99747000003</v>
      </c>
      <c r="E17" s="599">
        <v>10264</v>
      </c>
      <c r="F17" s="599">
        <v>120203.44471999998</v>
      </c>
      <c r="G17" s="600">
        <v>1.268364657310459E-2</v>
      </c>
      <c r="H17" s="601">
        <v>-0.20024933769674302</v>
      </c>
      <c r="I17" s="600">
        <v>1.0141019067287094E-2</v>
      </c>
      <c r="J17" s="601">
        <v>-0.15707631078871487</v>
      </c>
    </row>
    <row r="18" spans="2:10" x14ac:dyDescent="0.25">
      <c r="B18" s="597" t="s">
        <v>238</v>
      </c>
      <c r="C18" s="598">
        <v>138778</v>
      </c>
      <c r="D18" s="598">
        <v>2003472.7000000002</v>
      </c>
      <c r="E18" s="599">
        <v>130528</v>
      </c>
      <c r="F18" s="599">
        <v>1947762.8569999998</v>
      </c>
      <c r="G18" s="600">
        <v>0.16129881331782892</v>
      </c>
      <c r="H18" s="601">
        <v>-5.9447462854342908E-2</v>
      </c>
      <c r="I18" s="600">
        <v>0.16432391199271604</v>
      </c>
      <c r="J18" s="601">
        <v>-2.7806639441605736E-2</v>
      </c>
    </row>
    <row r="19" spans="2:10" x14ac:dyDescent="0.25">
      <c r="B19" s="602" t="s">
        <v>839</v>
      </c>
      <c r="C19" s="603">
        <v>875890</v>
      </c>
      <c r="D19" s="603">
        <v>12400879.344410002</v>
      </c>
      <c r="E19" s="603">
        <v>809231</v>
      </c>
      <c r="F19" s="603">
        <v>11853191.865870003</v>
      </c>
      <c r="G19" s="604">
        <v>1</v>
      </c>
      <c r="H19" s="605">
        <v>-7.6104305335144826E-2</v>
      </c>
      <c r="I19" s="604">
        <v>1</v>
      </c>
      <c r="J19" s="605">
        <v>-4.4165213073126382E-2</v>
      </c>
    </row>
    <row r="20" spans="2:10" x14ac:dyDescent="0.25">
      <c r="B20" s="1071" t="s">
        <v>840</v>
      </c>
      <c r="C20" s="1071"/>
      <c r="D20" s="1071"/>
      <c r="E20" s="1071"/>
      <c r="F20" s="1071"/>
      <c r="G20" s="1071"/>
      <c r="H20" s="1071"/>
      <c r="I20" s="1071"/>
      <c r="J20" s="1071"/>
    </row>
    <row r="21" spans="2:10" x14ac:dyDescent="0.25">
      <c r="B21" s="1072" t="s">
        <v>841</v>
      </c>
      <c r="C21" s="1072"/>
      <c r="D21" s="1072"/>
      <c r="E21" s="1072"/>
      <c r="F21" s="1072"/>
      <c r="G21" s="1072"/>
      <c r="H21" s="1072"/>
      <c r="I21" s="1072"/>
      <c r="J21" s="1072"/>
    </row>
    <row r="22" spans="2:10" x14ac:dyDescent="0.25">
      <c r="B22" s="120"/>
      <c r="C22" s="120"/>
      <c r="D22" s="120"/>
      <c r="E22" s="120"/>
      <c r="F22" s="120"/>
      <c r="G22" s="120"/>
      <c r="H22" s="120"/>
      <c r="I22" s="120"/>
      <c r="J22" s="120"/>
    </row>
    <row r="23" spans="2:10" x14ac:dyDescent="0.25">
      <c r="C23" s="606"/>
      <c r="D23" s="606"/>
      <c r="E23" s="606"/>
      <c r="F23" s="606"/>
    </row>
    <row r="24" spans="2:10" x14ac:dyDescent="0.25">
      <c r="C24" s="606"/>
      <c r="D24" s="606"/>
      <c r="E24" s="606"/>
      <c r="F24" s="606"/>
    </row>
    <row r="25" spans="2:10" x14ac:dyDescent="0.25">
      <c r="C25" s="606"/>
      <c r="D25" s="606"/>
      <c r="E25" s="606"/>
      <c r="F25" s="606"/>
    </row>
    <row r="26" spans="2:10" x14ac:dyDescent="0.25">
      <c r="C26" s="606"/>
      <c r="D26" s="606"/>
      <c r="E26" s="606"/>
      <c r="F26" s="606"/>
    </row>
    <row r="27" spans="2:10" x14ac:dyDescent="0.25">
      <c r="C27" s="606"/>
      <c r="D27" s="606"/>
      <c r="E27" s="606"/>
      <c r="F27" s="606"/>
    </row>
    <row r="28" spans="2:10" x14ac:dyDescent="0.25">
      <c r="C28" s="606"/>
      <c r="D28" s="606"/>
      <c r="E28" s="606"/>
      <c r="F28" s="606"/>
    </row>
    <row r="29" spans="2:10" x14ac:dyDescent="0.25">
      <c r="C29" s="606"/>
      <c r="D29" s="606"/>
      <c r="E29" s="606"/>
      <c r="F29" s="606"/>
    </row>
    <row r="30" spans="2:10" x14ac:dyDescent="0.25">
      <c r="C30" s="606"/>
      <c r="D30" s="606"/>
      <c r="E30" s="606"/>
      <c r="F30" s="606"/>
    </row>
    <row r="31" spans="2:10" x14ac:dyDescent="0.25">
      <c r="C31" s="606"/>
      <c r="D31" s="606"/>
      <c r="E31" s="606"/>
      <c r="F31" s="606"/>
    </row>
    <row r="32" spans="2:10" x14ac:dyDescent="0.25">
      <c r="C32" s="606"/>
      <c r="D32" s="606"/>
      <c r="E32" s="606"/>
      <c r="F32" s="606"/>
    </row>
    <row r="33" spans="3:6" x14ac:dyDescent="0.25">
      <c r="C33" s="606"/>
      <c r="D33" s="606"/>
      <c r="E33" s="606"/>
      <c r="F33" s="606"/>
    </row>
    <row r="34" spans="3:6" x14ac:dyDescent="0.25">
      <c r="C34" s="606"/>
      <c r="D34" s="606"/>
      <c r="E34" s="606"/>
      <c r="F34" s="606"/>
    </row>
    <row r="35" spans="3:6" x14ac:dyDescent="0.25">
      <c r="C35" s="606"/>
      <c r="D35" s="606"/>
      <c r="E35" s="606"/>
      <c r="F35" s="606"/>
    </row>
  </sheetData>
  <mergeCells count="13">
    <mergeCell ref="B21:J21"/>
    <mergeCell ref="J5:J7"/>
    <mergeCell ref="C6:C7"/>
    <mergeCell ref="D6:D7"/>
    <mergeCell ref="E6:E7"/>
    <mergeCell ref="F6:F7"/>
    <mergeCell ref="B20:J20"/>
    <mergeCell ref="B5:B7"/>
    <mergeCell ref="C5:D5"/>
    <mergeCell ref="E5:F5"/>
    <mergeCell ref="G5:G7"/>
    <mergeCell ref="H5:H7"/>
    <mergeCell ref="I5:I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P69"/>
  <sheetViews>
    <sheetView zoomScaleNormal="100" workbookViewId="0">
      <selection activeCell="B10" sqref="B10:C15"/>
    </sheetView>
  </sheetViews>
  <sheetFormatPr baseColWidth="10" defaultColWidth="11.42578125" defaultRowHeight="12.75" x14ac:dyDescent="0.2"/>
  <cols>
    <col min="1" max="1" width="3.7109375" style="607" customWidth="1"/>
    <col min="2" max="2" width="45.28515625" style="610" customWidth="1"/>
    <col min="3" max="3" width="34.85546875" style="610" customWidth="1"/>
    <col min="4" max="4" width="22.85546875" style="610" bestFit="1" customWidth="1"/>
    <col min="5" max="5" width="10.140625" style="610" bestFit="1" customWidth="1"/>
    <col min="6" max="6" width="10.7109375" style="610" bestFit="1" customWidth="1"/>
    <col min="7" max="7" width="10.5703125" style="610" customWidth="1"/>
    <col min="8" max="8" width="15.5703125" style="610" bestFit="1" customWidth="1"/>
    <col min="9" max="9" width="17.7109375" style="610" customWidth="1"/>
    <col min="10" max="10" width="16.28515625" style="610" customWidth="1"/>
    <col min="11" max="11" width="14.85546875" style="610" customWidth="1"/>
    <col min="12" max="16" width="11.42578125" style="610"/>
    <col min="17" max="16384" width="11.42578125" style="607"/>
  </cols>
  <sheetData>
    <row r="1" spans="1:16" s="17" customFormat="1" ht="15" x14ac:dyDescent="0.25">
      <c r="B1" s="610"/>
      <c r="C1" s="610"/>
      <c r="D1" s="610"/>
      <c r="E1" s="610"/>
      <c r="F1" s="610"/>
      <c r="G1" s="610"/>
      <c r="H1" s="610"/>
      <c r="I1" s="610"/>
      <c r="J1" s="610"/>
      <c r="K1" s="610"/>
      <c r="L1" s="610"/>
      <c r="M1" s="610"/>
      <c r="N1" s="610"/>
      <c r="O1" s="610"/>
      <c r="P1" s="610"/>
    </row>
    <row r="2" spans="1:16" ht="15" x14ac:dyDescent="0.2">
      <c r="B2" s="611" t="s">
        <v>483</v>
      </c>
    </row>
    <row r="3" spans="1:16" x14ac:dyDescent="0.2">
      <c r="B3" s="612"/>
    </row>
    <row r="4" spans="1:16" ht="12.75" customHeight="1" x14ac:dyDescent="0.2">
      <c r="A4" s="608"/>
      <c r="B4" s="613" t="s">
        <v>484</v>
      </c>
    </row>
    <row r="5" spans="1:16" ht="22.5" x14ac:dyDescent="0.2">
      <c r="A5" s="609"/>
      <c r="B5" s="614" t="s">
        <v>875</v>
      </c>
      <c r="C5" s="614" t="s">
        <v>485</v>
      </c>
      <c r="D5" s="615">
        <v>2016</v>
      </c>
      <c r="E5" s="615">
        <v>2017</v>
      </c>
      <c r="F5" s="615">
        <v>2018</v>
      </c>
      <c r="G5" s="615">
        <v>2019</v>
      </c>
      <c r="H5" s="615">
        <v>2020</v>
      </c>
      <c r="I5" s="616" t="s">
        <v>572</v>
      </c>
      <c r="J5" s="616" t="s">
        <v>573</v>
      </c>
    </row>
    <row r="6" spans="1:16" x14ac:dyDescent="0.2">
      <c r="A6" s="609"/>
      <c r="B6" s="1080" t="s">
        <v>876</v>
      </c>
      <c r="C6" s="617" t="s">
        <v>473</v>
      </c>
      <c r="D6" s="618">
        <v>16323</v>
      </c>
      <c r="E6" s="618">
        <v>16120</v>
      </c>
      <c r="F6" s="618">
        <v>15554</v>
      </c>
      <c r="G6" s="618">
        <v>14103</v>
      </c>
      <c r="H6" s="619">
        <v>12896</v>
      </c>
      <c r="I6" s="10">
        <v>0.86538719634948325</v>
      </c>
      <c r="J6" s="10">
        <v>-8.5584627384244438E-2</v>
      </c>
      <c r="K6" s="620"/>
      <c r="L6" s="621"/>
      <c r="M6" s="621"/>
    </row>
    <row r="7" spans="1:16" x14ac:dyDescent="0.2">
      <c r="B7" s="1081"/>
      <c r="C7" s="617" t="s">
        <v>474</v>
      </c>
      <c r="D7" s="618">
        <v>1325</v>
      </c>
      <c r="E7" s="618">
        <v>3998</v>
      </c>
      <c r="F7" s="618">
        <v>2738</v>
      </c>
      <c r="G7" s="618">
        <v>3139</v>
      </c>
      <c r="H7" s="619">
        <v>1933</v>
      </c>
      <c r="I7" s="10">
        <v>0.12971413233123072</v>
      </c>
      <c r="J7" s="10">
        <v>-0.38419878942338326</v>
      </c>
      <c r="K7" s="620"/>
      <c r="L7" s="621"/>
      <c r="M7" s="621"/>
    </row>
    <row r="8" spans="1:16" x14ac:dyDescent="0.2">
      <c r="B8" s="1082"/>
      <c r="C8" s="617" t="s">
        <v>475</v>
      </c>
      <c r="D8" s="618">
        <v>47</v>
      </c>
      <c r="E8" s="618">
        <v>46</v>
      </c>
      <c r="F8" s="618">
        <v>56</v>
      </c>
      <c r="G8" s="618">
        <v>85</v>
      </c>
      <c r="H8" s="619">
        <v>73</v>
      </c>
      <c r="I8" s="10">
        <v>4.8986713192860016E-3</v>
      </c>
      <c r="J8" s="10">
        <v>-0.14117647058823535</v>
      </c>
      <c r="K8" s="620"/>
      <c r="L8" s="621"/>
      <c r="M8" s="621"/>
    </row>
    <row r="9" spans="1:16" x14ac:dyDescent="0.2">
      <c r="B9" s="1083" t="s">
        <v>877</v>
      </c>
      <c r="C9" s="1084"/>
      <c r="D9" s="622">
        <v>17695</v>
      </c>
      <c r="E9" s="622">
        <v>20164</v>
      </c>
      <c r="F9" s="622">
        <v>18348</v>
      </c>
      <c r="G9" s="622">
        <v>17327</v>
      </c>
      <c r="H9" s="622">
        <v>14902</v>
      </c>
      <c r="I9" s="521">
        <v>1</v>
      </c>
      <c r="J9" s="521">
        <v>-0.13995498355168234</v>
      </c>
      <c r="K9" s="623"/>
      <c r="L9" s="621"/>
      <c r="M9" s="621"/>
    </row>
    <row r="10" spans="1:16" x14ac:dyDescent="0.2">
      <c r="B10" s="1080" t="s">
        <v>878</v>
      </c>
      <c r="C10" s="617" t="s">
        <v>477</v>
      </c>
      <c r="D10" s="618">
        <v>10398</v>
      </c>
      <c r="E10" s="618">
        <v>9321</v>
      </c>
      <c r="F10" s="618">
        <v>10002</v>
      </c>
      <c r="G10" s="618">
        <v>9695</v>
      </c>
      <c r="H10" s="619">
        <v>10542</v>
      </c>
      <c r="I10" s="542">
        <v>0.97331732988643704</v>
      </c>
      <c r="J10" s="542">
        <v>8.7364620938628068E-2</v>
      </c>
      <c r="K10" s="620"/>
      <c r="L10" s="621"/>
      <c r="M10" s="621"/>
    </row>
    <row r="11" spans="1:16" x14ac:dyDescent="0.2">
      <c r="B11" s="1081"/>
      <c r="C11" s="617" t="s">
        <v>480</v>
      </c>
      <c r="D11" s="618">
        <v>80</v>
      </c>
      <c r="E11" s="618">
        <v>63</v>
      </c>
      <c r="F11" s="618">
        <v>71</v>
      </c>
      <c r="G11" s="618">
        <v>77</v>
      </c>
      <c r="H11" s="619">
        <v>114</v>
      </c>
      <c r="I11" s="10">
        <v>1.0525343920228972E-2</v>
      </c>
      <c r="J11" s="10">
        <v>0.48051948051948057</v>
      </c>
      <c r="K11" s="620"/>
      <c r="L11" s="621"/>
      <c r="M11" s="621"/>
    </row>
    <row r="12" spans="1:16" x14ac:dyDescent="0.2">
      <c r="B12" s="1081"/>
      <c r="C12" s="617" t="s">
        <v>542</v>
      </c>
      <c r="D12" s="618">
        <v>105</v>
      </c>
      <c r="E12" s="618">
        <v>121</v>
      </c>
      <c r="F12" s="618">
        <v>84</v>
      </c>
      <c r="G12" s="618">
        <v>106</v>
      </c>
      <c r="H12" s="619">
        <v>90</v>
      </c>
      <c r="I12" s="10">
        <v>8.3094820422860306E-3</v>
      </c>
      <c r="J12" s="10">
        <v>-0.15094339622641506</v>
      </c>
      <c r="K12" s="620"/>
      <c r="L12" s="621"/>
      <c r="M12" s="621"/>
    </row>
    <row r="13" spans="1:16" x14ac:dyDescent="0.2">
      <c r="B13" s="1081"/>
      <c r="C13" s="617" t="s">
        <v>543</v>
      </c>
      <c r="D13" s="618">
        <v>135</v>
      </c>
      <c r="E13" s="618">
        <v>150</v>
      </c>
      <c r="F13" s="618">
        <v>113</v>
      </c>
      <c r="G13" s="618">
        <v>138</v>
      </c>
      <c r="H13" s="619">
        <v>83</v>
      </c>
      <c r="I13" s="10">
        <v>7.6631889945526725E-3</v>
      </c>
      <c r="J13" s="10">
        <v>-0.39855072463768115</v>
      </c>
      <c r="K13" s="620"/>
      <c r="L13" s="621"/>
      <c r="M13" s="621"/>
    </row>
    <row r="14" spans="1:16" x14ac:dyDescent="0.2">
      <c r="B14" s="1082"/>
      <c r="C14" s="617" t="s">
        <v>488</v>
      </c>
      <c r="D14" s="618">
        <v>2</v>
      </c>
      <c r="E14" s="618">
        <v>4</v>
      </c>
      <c r="F14" s="618">
        <v>11</v>
      </c>
      <c r="G14" s="618">
        <v>6</v>
      </c>
      <c r="H14" s="619">
        <v>2</v>
      </c>
      <c r="I14" s="10">
        <v>1.8465515649524513E-4</v>
      </c>
      <c r="J14" s="10">
        <v>-0.66666666666666674</v>
      </c>
      <c r="K14" s="620"/>
      <c r="L14" s="621"/>
      <c r="M14" s="621"/>
    </row>
    <row r="15" spans="1:16" x14ac:dyDescent="0.2">
      <c r="B15" s="1083" t="s">
        <v>879</v>
      </c>
      <c r="C15" s="1084"/>
      <c r="D15" s="622">
        <v>10720</v>
      </c>
      <c r="E15" s="622">
        <v>9659</v>
      </c>
      <c r="F15" s="622">
        <v>10281</v>
      </c>
      <c r="G15" s="622">
        <v>10022</v>
      </c>
      <c r="H15" s="622">
        <v>10831</v>
      </c>
      <c r="I15" s="521">
        <v>1</v>
      </c>
      <c r="J15" s="521">
        <v>8.0722410696467684E-2</v>
      </c>
      <c r="K15" s="623"/>
      <c r="L15" s="621"/>
      <c r="M15" s="621"/>
    </row>
    <row r="16" spans="1:16" x14ac:dyDescent="0.2">
      <c r="B16" s="1085" t="s">
        <v>880</v>
      </c>
      <c r="C16" s="1086"/>
      <c r="D16" s="624">
        <v>28415</v>
      </c>
      <c r="E16" s="624">
        <v>29823</v>
      </c>
      <c r="F16" s="624">
        <v>28629</v>
      </c>
      <c r="G16" s="624">
        <v>27349</v>
      </c>
      <c r="H16" s="624">
        <v>25733</v>
      </c>
      <c r="I16" s="14"/>
      <c r="J16" s="14">
        <v>-5.908808365936602E-2</v>
      </c>
      <c r="K16" s="623"/>
      <c r="M16" s="621"/>
    </row>
    <row r="17" spans="1:14" ht="12.75" customHeight="1" x14ac:dyDescent="0.2">
      <c r="B17" s="932" t="s">
        <v>881</v>
      </c>
      <c r="C17" s="932"/>
      <c r="D17" s="932"/>
      <c r="E17" s="932"/>
      <c r="F17" s="932"/>
      <c r="G17" s="932"/>
      <c r="H17" s="932"/>
      <c r="I17" s="932"/>
      <c r="J17" s="932"/>
    </row>
    <row r="19" spans="1:14" x14ac:dyDescent="0.2">
      <c r="B19" s="613" t="s">
        <v>882</v>
      </c>
    </row>
    <row r="20" spans="1:14" ht="12.75" customHeight="1" x14ac:dyDescent="0.2">
      <c r="A20" s="608"/>
      <c r="B20" s="1089" t="s">
        <v>489</v>
      </c>
      <c r="C20" s="1089" t="s">
        <v>883</v>
      </c>
      <c r="D20" s="1089" t="s">
        <v>13</v>
      </c>
      <c r="E20" s="1089">
        <v>2016</v>
      </c>
      <c r="F20" s="1090">
        <f>+E20+1</f>
        <v>2017</v>
      </c>
      <c r="G20" s="1090">
        <f t="shared" ref="G20:H20" si="0">+F20+1</f>
        <v>2018</v>
      </c>
      <c r="H20" s="1090">
        <f t="shared" si="0"/>
        <v>2019</v>
      </c>
      <c r="I20" s="1090">
        <v>2020</v>
      </c>
      <c r="J20" s="1091" t="s">
        <v>572</v>
      </c>
      <c r="K20" s="1090" t="s">
        <v>573</v>
      </c>
    </row>
    <row r="21" spans="1:14" x14ac:dyDescent="0.2">
      <c r="A21" s="609"/>
      <c r="B21" s="1089"/>
      <c r="C21" s="1089"/>
      <c r="D21" s="1089"/>
      <c r="E21" s="1089"/>
      <c r="F21" s="1090"/>
      <c r="G21" s="1090"/>
      <c r="H21" s="1090"/>
      <c r="I21" s="1090"/>
      <c r="J21" s="1091"/>
      <c r="K21" s="1090"/>
    </row>
    <row r="22" spans="1:14" x14ac:dyDescent="0.2">
      <c r="B22" s="1092" t="s">
        <v>884</v>
      </c>
      <c r="C22" s="617" t="s">
        <v>490</v>
      </c>
      <c r="D22" s="625" t="s">
        <v>491</v>
      </c>
      <c r="E22" s="626">
        <v>55.296113999999996</v>
      </c>
      <c r="F22" s="626">
        <v>57.051084169999996</v>
      </c>
      <c r="G22" s="626">
        <v>46.331162980000002</v>
      </c>
      <c r="H22" s="626">
        <v>41.573194579999999</v>
      </c>
      <c r="I22" s="627">
        <v>50.1450046</v>
      </c>
      <c r="J22" s="628">
        <v>9.5635858275836733E-2</v>
      </c>
      <c r="K22" s="628">
        <v>0.20618598369930696</v>
      </c>
      <c r="M22" s="621"/>
      <c r="N22" s="621"/>
    </row>
    <row r="23" spans="1:14" ht="22.5" x14ac:dyDescent="0.2">
      <c r="B23" s="1093"/>
      <c r="C23" s="617" t="s">
        <v>16</v>
      </c>
      <c r="D23" s="625" t="s">
        <v>17</v>
      </c>
      <c r="E23" s="626">
        <v>10.60560128</v>
      </c>
      <c r="F23" s="626">
        <v>4.5233811999999993</v>
      </c>
      <c r="G23" s="626">
        <v>0</v>
      </c>
      <c r="H23" s="626">
        <v>11.69270047</v>
      </c>
      <c r="I23" s="627">
        <v>38.878395810000001</v>
      </c>
      <c r="J23" s="628">
        <v>7.4148338031602146E-2</v>
      </c>
      <c r="K23" s="628">
        <v>2.3250142607989002</v>
      </c>
      <c r="M23" s="621"/>
      <c r="N23" s="621"/>
    </row>
    <row r="24" spans="1:14" ht="22.5" x14ac:dyDescent="0.2">
      <c r="B24" s="1093"/>
      <c r="C24" s="617" t="s">
        <v>280</v>
      </c>
      <c r="D24" s="625" t="s">
        <v>527</v>
      </c>
      <c r="E24" s="626">
        <v>7.8171851999999999</v>
      </c>
      <c r="F24" s="626">
        <v>0.566577</v>
      </c>
      <c r="G24" s="626">
        <v>1.5779717600000001</v>
      </c>
      <c r="H24" s="626">
        <v>0.64533810000000003</v>
      </c>
      <c r="I24" s="627">
        <v>32.690345360000002</v>
      </c>
      <c r="J24" s="628">
        <v>6.2346573916499698E-2</v>
      </c>
      <c r="K24" s="628">
        <v>49.656152736061919</v>
      </c>
      <c r="M24" s="621"/>
      <c r="N24" s="621"/>
    </row>
    <row r="25" spans="1:14" x14ac:dyDescent="0.2">
      <c r="B25" s="1094"/>
      <c r="C25" s="1095" t="s">
        <v>46</v>
      </c>
      <c r="D25" s="1096"/>
      <c r="E25" s="626">
        <v>474.88254940999911</v>
      </c>
      <c r="F25" s="626">
        <v>432.51998160999932</v>
      </c>
      <c r="G25" s="626">
        <v>411.48815602000082</v>
      </c>
      <c r="H25" s="626">
        <v>408.3454208299994</v>
      </c>
      <c r="I25" s="627">
        <v>402.61892090999976</v>
      </c>
      <c r="J25" s="628">
        <v>0.76786922977606142</v>
      </c>
      <c r="K25" s="628">
        <v>-1.4023666307705906E-2</v>
      </c>
      <c r="M25" s="621"/>
      <c r="N25" s="621"/>
    </row>
    <row r="26" spans="1:14" ht="13.9" customHeight="1" x14ac:dyDescent="0.2">
      <c r="B26" s="1083" t="s">
        <v>35</v>
      </c>
      <c r="C26" s="1087"/>
      <c r="D26" s="1084"/>
      <c r="E26" s="629">
        <v>548.60144988999912</v>
      </c>
      <c r="F26" s="629">
        <v>494.6610239799993</v>
      </c>
      <c r="G26" s="629">
        <v>459.39729076000083</v>
      </c>
      <c r="H26" s="629">
        <v>462.25665397999938</v>
      </c>
      <c r="I26" s="629">
        <v>524.33266667999976</v>
      </c>
      <c r="J26" s="630">
        <v>1</v>
      </c>
      <c r="K26" s="630">
        <v>0.13428906250570982</v>
      </c>
      <c r="M26" s="621"/>
      <c r="N26" s="621"/>
    </row>
    <row r="27" spans="1:14" ht="22.5" x14ac:dyDescent="0.2">
      <c r="B27" s="1092" t="s">
        <v>885</v>
      </c>
      <c r="C27" s="617" t="s">
        <v>499</v>
      </c>
      <c r="D27" s="625" t="s">
        <v>640</v>
      </c>
      <c r="E27" s="626">
        <v>0</v>
      </c>
      <c r="F27" s="626">
        <v>11.659952669999999</v>
      </c>
      <c r="G27" s="626">
        <v>62.192646210000007</v>
      </c>
      <c r="H27" s="626">
        <v>156.98250096000004</v>
      </c>
      <c r="I27" s="627">
        <v>427.85117394999992</v>
      </c>
      <c r="J27" s="628">
        <v>0.64913649769351967</v>
      </c>
      <c r="K27" s="628">
        <v>1.725470490873493</v>
      </c>
      <c r="M27" s="621"/>
      <c r="N27" s="621"/>
    </row>
    <row r="28" spans="1:14" ht="22.5" x14ac:dyDescent="0.2">
      <c r="B28" s="1093"/>
      <c r="C28" s="617" t="s">
        <v>492</v>
      </c>
      <c r="D28" s="625" t="s">
        <v>493</v>
      </c>
      <c r="E28" s="626">
        <v>1.5778526899999998</v>
      </c>
      <c r="F28" s="626">
        <v>0.57630502000000006</v>
      </c>
      <c r="G28" s="626">
        <v>9.3637676499999998</v>
      </c>
      <c r="H28" s="626">
        <v>12.791761730000001</v>
      </c>
      <c r="I28" s="627">
        <v>29.799256149999998</v>
      </c>
      <c r="J28" s="628">
        <v>4.5211479946397556E-2</v>
      </c>
      <c r="K28" s="628">
        <v>1.3295662301239561</v>
      </c>
      <c r="M28" s="621"/>
      <c r="N28" s="621"/>
    </row>
    <row r="29" spans="1:14" x14ac:dyDescent="0.2">
      <c r="B29" s="1093"/>
      <c r="C29" s="617" t="s">
        <v>494</v>
      </c>
      <c r="D29" s="625" t="s">
        <v>495</v>
      </c>
      <c r="E29" s="626">
        <v>19.462587690000003</v>
      </c>
      <c r="F29" s="626">
        <v>17.830501470000002</v>
      </c>
      <c r="G29" s="626">
        <v>17.97560841</v>
      </c>
      <c r="H29" s="626">
        <v>11.528463879999999</v>
      </c>
      <c r="I29" s="627">
        <v>11.839056880000001</v>
      </c>
      <c r="J29" s="628">
        <v>1.7962236373285451E-2</v>
      </c>
      <c r="K29" s="628">
        <v>2.6941403749274118E-2</v>
      </c>
      <c r="M29" s="621"/>
      <c r="N29" s="621"/>
    </row>
    <row r="30" spans="1:14" x14ac:dyDescent="0.2">
      <c r="B30" s="1094"/>
      <c r="C30" s="1095" t="s">
        <v>46</v>
      </c>
      <c r="D30" s="1096"/>
      <c r="E30" s="626">
        <v>190.2306792799998</v>
      </c>
      <c r="F30" s="626">
        <v>184.57102547000002</v>
      </c>
      <c r="G30" s="626">
        <v>208.54762679000032</v>
      </c>
      <c r="H30" s="626">
        <v>197.51946313999986</v>
      </c>
      <c r="I30" s="627">
        <v>189.61869052999987</v>
      </c>
      <c r="J30" s="628">
        <v>0.28768978598679734</v>
      </c>
      <c r="K30" s="628">
        <v>-3.9999970050546341E-2</v>
      </c>
      <c r="M30" s="621"/>
      <c r="N30" s="621"/>
    </row>
    <row r="31" spans="1:14" ht="13.9" customHeight="1" x14ac:dyDescent="0.2">
      <c r="B31" s="1083" t="s">
        <v>294</v>
      </c>
      <c r="C31" s="1087"/>
      <c r="D31" s="1084"/>
      <c r="E31" s="629">
        <v>211.27111965999981</v>
      </c>
      <c r="F31" s="629">
        <v>214.63778463000003</v>
      </c>
      <c r="G31" s="629">
        <v>298.07964906000029</v>
      </c>
      <c r="H31" s="629">
        <v>378.82218970999986</v>
      </c>
      <c r="I31" s="629">
        <v>659.10817750999979</v>
      </c>
      <c r="J31" s="630">
        <v>1</v>
      </c>
      <c r="K31" s="630">
        <v>0.73988798812067347</v>
      </c>
      <c r="M31" s="621"/>
      <c r="N31" s="621"/>
    </row>
    <row r="32" spans="1:14" x14ac:dyDescent="0.2">
      <c r="B32" s="1088" t="s">
        <v>886</v>
      </c>
      <c r="C32" s="1088"/>
      <c r="D32" s="1088"/>
      <c r="E32" s="631">
        <v>759.87256954999884</v>
      </c>
      <c r="F32" s="631">
        <v>709.29880860999924</v>
      </c>
      <c r="G32" s="631">
        <v>757.47693982000112</v>
      </c>
      <c r="H32" s="631">
        <v>841.0788436899993</v>
      </c>
      <c r="I32" s="631">
        <v>1183.4408441899996</v>
      </c>
      <c r="J32" s="632"/>
      <c r="K32" s="633">
        <v>0.40705101913868424</v>
      </c>
      <c r="N32" s="621"/>
    </row>
    <row r="33" spans="1:12" ht="12.75" customHeight="1" x14ac:dyDescent="0.2">
      <c r="B33" s="932" t="s">
        <v>575</v>
      </c>
      <c r="C33" s="932"/>
      <c r="D33" s="932"/>
      <c r="E33" s="932"/>
      <c r="F33" s="932"/>
      <c r="G33" s="932"/>
      <c r="H33" s="932"/>
      <c r="I33" s="932"/>
      <c r="J33" s="932"/>
      <c r="K33" s="932"/>
    </row>
    <row r="35" spans="1:12" x14ac:dyDescent="0.2">
      <c r="B35" s="613" t="s">
        <v>887</v>
      </c>
    </row>
    <row r="36" spans="1:12" ht="12.75" customHeight="1" x14ac:dyDescent="0.2">
      <c r="A36" s="608"/>
      <c r="B36" s="1089" t="s">
        <v>888</v>
      </c>
      <c r="C36" s="1089">
        <v>2016</v>
      </c>
      <c r="D36" s="1090">
        <f>+C36+1</f>
        <v>2017</v>
      </c>
      <c r="E36" s="1090">
        <f t="shared" ref="E36:G36" si="1">+D36+1</f>
        <v>2018</v>
      </c>
      <c r="F36" s="1090">
        <f t="shared" si="1"/>
        <v>2019</v>
      </c>
      <c r="G36" s="1090">
        <f t="shared" si="1"/>
        <v>2020</v>
      </c>
      <c r="H36" s="1091" t="s">
        <v>572</v>
      </c>
      <c r="I36" s="1090" t="s">
        <v>573</v>
      </c>
    </row>
    <row r="37" spans="1:12" x14ac:dyDescent="0.2">
      <c r="B37" s="1089"/>
      <c r="C37" s="1089"/>
      <c r="D37" s="1090"/>
      <c r="E37" s="1090"/>
      <c r="F37" s="1090"/>
      <c r="G37" s="1090"/>
      <c r="H37" s="1091"/>
      <c r="I37" s="1090"/>
    </row>
    <row r="38" spans="1:12" x14ac:dyDescent="0.2">
      <c r="B38" s="634" t="s">
        <v>357</v>
      </c>
      <c r="C38" s="635">
        <v>1.5945032699999977</v>
      </c>
      <c r="D38" s="635">
        <v>1.3674359700000005</v>
      </c>
      <c r="E38" s="635">
        <v>1.1330055099999996</v>
      </c>
      <c r="F38" s="635">
        <v>1.1258319199999991</v>
      </c>
      <c r="G38" s="636">
        <v>0.89999020000000218</v>
      </c>
      <c r="H38" s="637">
        <v>2.0076666781341401E-2</v>
      </c>
      <c r="I38" s="637">
        <v>-0.20059985508316114</v>
      </c>
      <c r="L38" s="621"/>
    </row>
    <row r="39" spans="1:12" x14ac:dyDescent="0.2">
      <c r="B39" s="634" t="s">
        <v>366</v>
      </c>
      <c r="C39" s="635">
        <v>40.120086319999977</v>
      </c>
      <c r="D39" s="635">
        <v>37.144054540000013</v>
      </c>
      <c r="E39" s="635">
        <v>43.640892520000016</v>
      </c>
      <c r="F39" s="635">
        <v>41.882147380000021</v>
      </c>
      <c r="G39" s="636">
        <v>43.445300230000043</v>
      </c>
      <c r="H39" s="637">
        <v>0.96916257080693069</v>
      </c>
      <c r="I39" s="637">
        <v>3.732265291503345E-2</v>
      </c>
      <c r="L39" s="621"/>
    </row>
    <row r="40" spans="1:12" x14ac:dyDescent="0.2">
      <c r="B40" s="634" t="s">
        <v>889</v>
      </c>
      <c r="C40" s="635">
        <v>0</v>
      </c>
      <c r="D40" s="635">
        <v>0</v>
      </c>
      <c r="E40" s="635">
        <v>0</v>
      </c>
      <c r="F40" s="635">
        <v>0</v>
      </c>
      <c r="G40" s="636">
        <v>0</v>
      </c>
      <c r="H40" s="637">
        <v>0</v>
      </c>
      <c r="I40" s="637" t="s">
        <v>170</v>
      </c>
      <c r="L40" s="621"/>
    </row>
    <row r="41" spans="1:12" x14ac:dyDescent="0.2">
      <c r="B41" s="634" t="s">
        <v>496</v>
      </c>
      <c r="C41" s="635">
        <v>0</v>
      </c>
      <c r="D41" s="635">
        <v>0</v>
      </c>
      <c r="E41" s="635">
        <v>0</v>
      </c>
      <c r="F41" s="635">
        <v>0</v>
      </c>
      <c r="G41" s="636">
        <v>0</v>
      </c>
      <c r="H41" s="637">
        <v>0</v>
      </c>
      <c r="I41" s="637" t="s">
        <v>170</v>
      </c>
      <c r="L41" s="621"/>
    </row>
    <row r="42" spans="1:12" x14ac:dyDescent="0.2">
      <c r="B42" s="634" t="s">
        <v>361</v>
      </c>
      <c r="C42" s="635">
        <v>1.3392212399999999</v>
      </c>
      <c r="D42" s="635">
        <v>0.99062358999999989</v>
      </c>
      <c r="E42" s="635">
        <v>0.94383230000000007</v>
      </c>
      <c r="F42" s="635">
        <v>1.0610267900000001</v>
      </c>
      <c r="G42" s="636">
        <v>0.48237991000000002</v>
      </c>
      <c r="H42" s="637">
        <v>1.0760762411727852E-2</v>
      </c>
      <c r="I42" s="637">
        <v>-0.54536500440295199</v>
      </c>
      <c r="L42" s="621"/>
    </row>
    <row r="43" spans="1:12" x14ac:dyDescent="0.2">
      <c r="B43" s="638" t="s">
        <v>890</v>
      </c>
      <c r="C43" s="639">
        <v>43.053810829999975</v>
      </c>
      <c r="D43" s="639">
        <v>39.502114100000014</v>
      </c>
      <c r="E43" s="639">
        <v>45.717730330000009</v>
      </c>
      <c r="F43" s="639">
        <v>44.069006090000016</v>
      </c>
      <c r="G43" s="639">
        <v>44.827670340000047</v>
      </c>
      <c r="H43" s="640">
        <v>1</v>
      </c>
      <c r="I43" s="640">
        <v>1.7215370105026828E-2</v>
      </c>
      <c r="L43" s="621"/>
    </row>
    <row r="44" spans="1:12" ht="12.75" customHeight="1" x14ac:dyDescent="0.2">
      <c r="B44" s="932" t="s">
        <v>503</v>
      </c>
      <c r="C44" s="932"/>
      <c r="D44" s="932"/>
      <c r="E44" s="932"/>
      <c r="F44" s="932"/>
      <c r="G44" s="932"/>
      <c r="H44" s="932"/>
      <c r="I44" s="932"/>
    </row>
    <row r="46" spans="1:12" x14ac:dyDescent="0.2">
      <c r="B46" s="641" t="s">
        <v>891</v>
      </c>
    </row>
    <row r="47" spans="1:12" x14ac:dyDescent="0.2">
      <c r="B47" s="926" t="s">
        <v>485</v>
      </c>
      <c r="C47" s="1099" t="s">
        <v>448</v>
      </c>
      <c r="D47" s="1101">
        <v>2019</v>
      </c>
      <c r="E47" s="1102"/>
      <c r="F47" s="1102"/>
      <c r="G47" s="1103"/>
      <c r="H47" s="1101">
        <v>2020</v>
      </c>
      <c r="I47" s="1102"/>
      <c r="J47" s="1102"/>
      <c r="K47" s="1103"/>
    </row>
    <row r="48" spans="1:12" x14ac:dyDescent="0.2">
      <c r="B48" s="927"/>
      <c r="C48" s="1100"/>
      <c r="D48" s="642" t="s">
        <v>892</v>
      </c>
      <c r="E48" s="642" t="s">
        <v>893</v>
      </c>
      <c r="F48" s="642" t="s">
        <v>470</v>
      </c>
      <c r="G48" s="642" t="s">
        <v>471</v>
      </c>
      <c r="H48" s="642" t="s">
        <v>892</v>
      </c>
      <c r="I48" s="642" t="s">
        <v>893</v>
      </c>
      <c r="J48" s="642" t="s">
        <v>470</v>
      </c>
      <c r="K48" s="642" t="s">
        <v>471</v>
      </c>
    </row>
    <row r="49" spans="2:13" x14ac:dyDescent="0.2">
      <c r="B49" s="1098" t="s">
        <v>433</v>
      </c>
      <c r="C49" s="469" t="s">
        <v>169</v>
      </c>
      <c r="D49" s="643">
        <v>366</v>
      </c>
      <c r="E49" s="643">
        <v>1</v>
      </c>
      <c r="F49" s="643">
        <v>185</v>
      </c>
      <c r="G49" s="643">
        <v>95.57</v>
      </c>
      <c r="H49" s="644">
        <v>81</v>
      </c>
      <c r="I49" s="645">
        <v>0</v>
      </c>
      <c r="J49" s="644">
        <v>28</v>
      </c>
      <c r="K49" s="645">
        <v>0</v>
      </c>
    </row>
    <row r="50" spans="2:13" x14ac:dyDescent="0.2">
      <c r="B50" s="1098"/>
      <c r="C50" s="469" t="s">
        <v>167</v>
      </c>
      <c r="D50" s="643">
        <v>410631</v>
      </c>
      <c r="E50" s="643">
        <v>223879</v>
      </c>
      <c r="F50" s="643">
        <v>32896</v>
      </c>
      <c r="G50" s="643">
        <v>359094.08634999994</v>
      </c>
      <c r="H50" s="644">
        <v>94488</v>
      </c>
      <c r="I50" s="644">
        <v>49871</v>
      </c>
      <c r="J50" s="644">
        <v>32070</v>
      </c>
      <c r="K50" s="644">
        <v>365823.77204999997</v>
      </c>
    </row>
    <row r="51" spans="2:13" x14ac:dyDescent="0.2">
      <c r="B51" s="1098"/>
      <c r="C51" s="469" t="s">
        <v>168</v>
      </c>
      <c r="D51" s="643">
        <v>6454</v>
      </c>
      <c r="E51" s="643">
        <v>3851</v>
      </c>
      <c r="F51" s="643">
        <v>90883</v>
      </c>
      <c r="G51" s="643">
        <v>1096667.3938</v>
      </c>
      <c r="H51" s="644">
        <v>2315</v>
      </c>
      <c r="I51" s="644">
        <v>1150</v>
      </c>
      <c r="J51" s="644">
        <v>75707</v>
      </c>
      <c r="K51" s="644">
        <v>1188482.9697499999</v>
      </c>
    </row>
    <row r="52" spans="2:13" x14ac:dyDescent="0.2">
      <c r="B52" s="1097" t="s">
        <v>894</v>
      </c>
      <c r="C52" s="1097"/>
      <c r="D52" s="646">
        <f>SUM(D49:D51)</f>
        <v>417451</v>
      </c>
      <c r="E52" s="646">
        <f t="shared" ref="E52:H52" si="2">SUM(E49:E51)</f>
        <v>227731</v>
      </c>
      <c r="F52" s="646">
        <f t="shared" si="2"/>
        <v>123964</v>
      </c>
      <c r="G52" s="646">
        <f t="shared" si="2"/>
        <v>1455857.05015</v>
      </c>
      <c r="H52" s="646">
        <f t="shared" si="2"/>
        <v>96884</v>
      </c>
      <c r="I52" s="646">
        <v>51021</v>
      </c>
      <c r="J52" s="646">
        <v>107805</v>
      </c>
      <c r="K52" s="646">
        <v>1554306.7418</v>
      </c>
    </row>
    <row r="53" spans="2:13" x14ac:dyDescent="0.2">
      <c r="B53" s="1098" t="s">
        <v>437</v>
      </c>
      <c r="C53" s="469" t="s">
        <v>169</v>
      </c>
      <c r="D53" s="643">
        <v>371</v>
      </c>
      <c r="E53" s="647">
        <v>0</v>
      </c>
      <c r="F53" s="643">
        <v>141</v>
      </c>
      <c r="G53" s="643">
        <v>2311.8349199999998</v>
      </c>
      <c r="H53" s="644">
        <v>73</v>
      </c>
      <c r="I53" s="645">
        <v>0</v>
      </c>
      <c r="J53" s="644">
        <v>40</v>
      </c>
      <c r="K53" s="644">
        <v>689.64599999999996</v>
      </c>
    </row>
    <row r="54" spans="2:13" x14ac:dyDescent="0.2">
      <c r="B54" s="1098"/>
      <c r="C54" s="469" t="s">
        <v>167</v>
      </c>
      <c r="D54" s="643">
        <v>415252</v>
      </c>
      <c r="E54" s="643">
        <v>224226</v>
      </c>
      <c r="F54" s="643">
        <v>32051</v>
      </c>
      <c r="G54" s="643">
        <v>273251.21850000002</v>
      </c>
      <c r="H54" s="644">
        <v>93610</v>
      </c>
      <c r="I54" s="644">
        <v>49921</v>
      </c>
      <c r="J54" s="644">
        <v>30975</v>
      </c>
      <c r="K54" s="644">
        <v>264478.80220999999</v>
      </c>
    </row>
    <row r="55" spans="2:13" x14ac:dyDescent="0.2">
      <c r="B55" s="1098"/>
      <c r="C55" s="469" t="s">
        <v>168</v>
      </c>
      <c r="D55" s="643">
        <v>6570</v>
      </c>
      <c r="E55" s="643">
        <v>3660</v>
      </c>
      <c r="F55" s="643">
        <v>85416</v>
      </c>
      <c r="G55" s="643">
        <v>1572457.2371099999</v>
      </c>
      <c r="H55" s="644">
        <v>2608</v>
      </c>
      <c r="I55" s="644">
        <v>1026</v>
      </c>
      <c r="J55" s="644">
        <v>67587</v>
      </c>
      <c r="K55" s="644">
        <v>1073197.4853800002</v>
      </c>
    </row>
    <row r="56" spans="2:13" x14ac:dyDescent="0.2">
      <c r="B56" s="1097" t="s">
        <v>895</v>
      </c>
      <c r="C56" s="1097"/>
      <c r="D56" s="646">
        <f>SUM(D53:D55)</f>
        <v>422193</v>
      </c>
      <c r="E56" s="646">
        <f t="shared" ref="E56:H56" si="3">SUM(E53:E55)</f>
        <v>227886</v>
      </c>
      <c r="F56" s="646">
        <f t="shared" si="3"/>
        <v>117608</v>
      </c>
      <c r="G56" s="646">
        <f t="shared" si="3"/>
        <v>1848020.2905299999</v>
      </c>
      <c r="H56" s="646">
        <f t="shared" si="3"/>
        <v>96291</v>
      </c>
      <c r="I56" s="646">
        <v>50947</v>
      </c>
      <c r="J56" s="646">
        <v>98602</v>
      </c>
      <c r="K56" s="646">
        <v>1338365.9335900003</v>
      </c>
    </row>
    <row r="57" spans="2:13" x14ac:dyDescent="0.2">
      <c r="B57" s="1101" t="s">
        <v>896</v>
      </c>
      <c r="C57" s="1103"/>
      <c r="D57" s="648">
        <f>D56+D52</f>
        <v>839644</v>
      </c>
      <c r="E57" s="648">
        <f t="shared" ref="E57:H57" si="4">E56+E52</f>
        <v>455617</v>
      </c>
      <c r="F57" s="648">
        <f t="shared" si="4"/>
        <v>241572</v>
      </c>
      <c r="G57" s="648">
        <f t="shared" si="4"/>
        <v>3303877.3406799999</v>
      </c>
      <c r="H57" s="648">
        <f t="shared" si="4"/>
        <v>193175</v>
      </c>
      <c r="I57" s="648">
        <v>101968</v>
      </c>
      <c r="J57" s="648">
        <v>206407</v>
      </c>
      <c r="K57" s="648">
        <v>2892672.6753900005</v>
      </c>
    </row>
    <row r="58" spans="2:13" x14ac:dyDescent="0.2">
      <c r="B58" s="1107" t="s">
        <v>897</v>
      </c>
      <c r="C58" s="1107"/>
      <c r="D58" s="1107"/>
      <c r="E58" s="1107"/>
      <c r="F58" s="1107"/>
      <c r="G58" s="1107"/>
      <c r="H58" s="1107"/>
      <c r="I58" s="1107"/>
      <c r="J58" s="1107"/>
      <c r="K58" s="1107"/>
      <c r="L58" s="649"/>
      <c r="M58" s="650"/>
    </row>
    <row r="59" spans="2:13" ht="12.75" customHeight="1" x14ac:dyDescent="0.2">
      <c r="B59" s="1018" t="s">
        <v>803</v>
      </c>
      <c r="C59" s="1018"/>
      <c r="D59" s="1018"/>
      <c r="E59" s="1018"/>
      <c r="F59" s="1018"/>
      <c r="G59" s="1018"/>
      <c r="H59" s="1018"/>
      <c r="I59" s="1018"/>
      <c r="J59" s="1018"/>
      <c r="K59" s="1018"/>
      <c r="L59" s="651"/>
      <c r="M59" s="651"/>
    </row>
    <row r="60" spans="2:13" x14ac:dyDescent="0.2">
      <c r="B60" s="1018" t="s">
        <v>804</v>
      </c>
      <c r="C60" s="1018"/>
      <c r="D60" s="1018"/>
      <c r="E60" s="1018"/>
      <c r="F60" s="1018"/>
      <c r="G60" s="1018"/>
      <c r="H60" s="1018"/>
      <c r="I60" s="1018"/>
      <c r="J60" s="1018"/>
      <c r="K60" s="1018"/>
      <c r="L60" s="651"/>
      <c r="M60" s="651"/>
    </row>
    <row r="61" spans="2:13" x14ac:dyDescent="0.2">
      <c r="B61" s="1108" t="s">
        <v>898</v>
      </c>
      <c r="C61" s="1108"/>
      <c r="D61" s="1108"/>
      <c r="E61" s="1108"/>
      <c r="F61" s="1108"/>
      <c r="G61" s="1108"/>
      <c r="H61" s="1108"/>
      <c r="I61" s="1108"/>
      <c r="J61" s="1108"/>
      <c r="K61" s="1108"/>
      <c r="L61" s="649"/>
      <c r="M61" s="650"/>
    </row>
    <row r="62" spans="2:13" x14ac:dyDescent="0.2">
      <c r="L62" s="511"/>
    </row>
    <row r="63" spans="2:13" ht="12.75" customHeight="1" x14ac:dyDescent="0.2">
      <c r="B63" s="613" t="s">
        <v>899</v>
      </c>
    </row>
    <row r="64" spans="2:13" x14ac:dyDescent="0.2">
      <c r="B64" s="1099" t="s">
        <v>900</v>
      </c>
      <c r="C64" s="1101">
        <v>2019</v>
      </c>
      <c r="D64" s="1102"/>
      <c r="E64" s="1103"/>
      <c r="F64" s="1101">
        <v>2020</v>
      </c>
      <c r="G64" s="1102"/>
      <c r="H64" s="1103"/>
      <c r="I64" s="1105" t="s">
        <v>901</v>
      </c>
      <c r="J64" s="1105" t="s">
        <v>902</v>
      </c>
      <c r="K64" s="1105" t="s">
        <v>903</v>
      </c>
    </row>
    <row r="65" spans="2:15" x14ac:dyDescent="0.2">
      <c r="B65" s="1100"/>
      <c r="C65" s="105" t="s">
        <v>433</v>
      </c>
      <c r="D65" s="642" t="s">
        <v>437</v>
      </c>
      <c r="E65" s="642" t="s">
        <v>80</v>
      </c>
      <c r="F65" s="105" t="s">
        <v>433</v>
      </c>
      <c r="G65" s="642" t="s">
        <v>437</v>
      </c>
      <c r="H65" s="642" t="s">
        <v>80</v>
      </c>
      <c r="I65" s="1106"/>
      <c r="J65" s="1106"/>
      <c r="K65" s="1106"/>
    </row>
    <row r="66" spans="2:15" x14ac:dyDescent="0.2">
      <c r="B66" s="652" t="s">
        <v>904</v>
      </c>
      <c r="C66" s="653">
        <v>1680</v>
      </c>
      <c r="D66" s="653">
        <v>9709</v>
      </c>
      <c r="E66" s="653">
        <v>11389</v>
      </c>
      <c r="F66" s="654">
        <v>1360</v>
      </c>
      <c r="G66" s="654">
        <v>3060</v>
      </c>
      <c r="H66" s="655">
        <v>4420</v>
      </c>
      <c r="I66" s="656">
        <v>-0.19047619047619047</v>
      </c>
      <c r="J66" s="656">
        <v>-0.68482850963024</v>
      </c>
      <c r="K66" s="656">
        <v>-0.61190622530511896</v>
      </c>
      <c r="M66" s="657"/>
      <c r="N66" s="621"/>
      <c r="O66" s="621"/>
    </row>
    <row r="67" spans="2:15" x14ac:dyDescent="0.2">
      <c r="B67" s="652" t="s">
        <v>905</v>
      </c>
      <c r="C67" s="658">
        <v>59908.57340999999</v>
      </c>
      <c r="D67" s="658">
        <v>17570.42181</v>
      </c>
      <c r="E67" s="658">
        <v>77478.995219999983</v>
      </c>
      <c r="F67" s="659">
        <v>55280.216339999999</v>
      </c>
      <c r="G67" s="659">
        <v>13025.806849999999</v>
      </c>
      <c r="H67" s="659">
        <v>68306.023189999993</v>
      </c>
      <c r="I67" s="656">
        <v>-7.7257006911592083E-2</v>
      </c>
      <c r="J67" s="656">
        <v>-0.2586514432689081</v>
      </c>
      <c r="K67" s="656">
        <v>-0.11839301741011907</v>
      </c>
      <c r="M67" s="657"/>
      <c r="N67" s="621"/>
      <c r="O67" s="621"/>
    </row>
    <row r="68" spans="2:15" x14ac:dyDescent="0.2">
      <c r="B68" s="985" t="s">
        <v>906</v>
      </c>
      <c r="C68" s="1104"/>
      <c r="D68" s="1104"/>
      <c r="E68" s="1104"/>
      <c r="F68" s="1104"/>
      <c r="G68" s="1104"/>
      <c r="H68" s="1104"/>
      <c r="I68" s="1104"/>
      <c r="J68" s="1104"/>
      <c r="K68" s="1104"/>
    </row>
    <row r="69" spans="2:15" x14ac:dyDescent="0.2">
      <c r="B69" s="650" t="s">
        <v>789</v>
      </c>
      <c r="C69" s="650"/>
      <c r="D69" s="650"/>
      <c r="E69" s="650"/>
      <c r="F69" s="650"/>
      <c r="G69" s="650"/>
      <c r="H69" s="650"/>
      <c r="I69" s="650"/>
      <c r="J69" s="650"/>
      <c r="K69" s="650"/>
    </row>
  </sheetData>
  <mergeCells count="53">
    <mergeCell ref="H47:K47"/>
    <mergeCell ref="B49:B51"/>
    <mergeCell ref="B68:K68"/>
    <mergeCell ref="B64:B65"/>
    <mergeCell ref="C64:E64"/>
    <mergeCell ref="F64:H64"/>
    <mergeCell ref="I64:I65"/>
    <mergeCell ref="J64:J65"/>
    <mergeCell ref="K64:K65"/>
    <mergeCell ref="B57:C57"/>
    <mergeCell ref="B58:K58"/>
    <mergeCell ref="B59:K59"/>
    <mergeCell ref="B60:K60"/>
    <mergeCell ref="B61:K61"/>
    <mergeCell ref="B52:C52"/>
    <mergeCell ref="B53:B55"/>
    <mergeCell ref="B56:C56"/>
    <mergeCell ref="B44:I44"/>
    <mergeCell ref="B33:K33"/>
    <mergeCell ref="B36:B37"/>
    <mergeCell ref="C36:C37"/>
    <mergeCell ref="D36:D37"/>
    <mergeCell ref="E36:E37"/>
    <mergeCell ref="F36:F37"/>
    <mergeCell ref="G36:G37"/>
    <mergeCell ref="H36:H37"/>
    <mergeCell ref="I36:I37"/>
    <mergeCell ref="B47:B48"/>
    <mergeCell ref="C47:C48"/>
    <mergeCell ref="D47:G47"/>
    <mergeCell ref="K20:K21"/>
    <mergeCell ref="B22:B25"/>
    <mergeCell ref="C25:D25"/>
    <mergeCell ref="B26:D26"/>
    <mergeCell ref="B27:B30"/>
    <mergeCell ref="C30:D30"/>
    <mergeCell ref="B31:D31"/>
    <mergeCell ref="B32:D32"/>
    <mergeCell ref="B17:J17"/>
    <mergeCell ref="B20:B21"/>
    <mergeCell ref="C20:C21"/>
    <mergeCell ref="D20:D21"/>
    <mergeCell ref="E20:E21"/>
    <mergeCell ref="F20:F21"/>
    <mergeCell ref="G20:G21"/>
    <mergeCell ref="H20:H21"/>
    <mergeCell ref="I20:I21"/>
    <mergeCell ref="J20:J21"/>
    <mergeCell ref="B6:B8"/>
    <mergeCell ref="B9:C9"/>
    <mergeCell ref="B10:B14"/>
    <mergeCell ref="B15:C15"/>
    <mergeCell ref="B16:C16"/>
  </mergeCells>
  <pageMargins left="0.7" right="0.7" top="0.75" bottom="0.75" header="0.3" footer="0.3"/>
  <pageSetup paperSize="183"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P69"/>
  <sheetViews>
    <sheetView zoomScaleNormal="100" workbookViewId="0">
      <selection activeCell="G21" sqref="G21"/>
    </sheetView>
  </sheetViews>
  <sheetFormatPr baseColWidth="10" defaultColWidth="11.42578125" defaultRowHeight="15" x14ac:dyDescent="0.25"/>
  <cols>
    <col min="1" max="1" width="3.7109375" style="17" customWidth="1"/>
    <col min="2" max="2" width="46" style="259" customWidth="1"/>
    <col min="3" max="3" width="23.28515625" style="661" bestFit="1" customWidth="1"/>
    <col min="4" max="4" width="33.42578125" style="259" customWidth="1"/>
    <col min="5" max="5" width="10.140625" style="259" bestFit="1" customWidth="1"/>
    <col min="6" max="6" width="10.7109375" style="259" bestFit="1" customWidth="1"/>
    <col min="7" max="7" width="11.5703125" style="259" customWidth="1"/>
    <col min="8" max="8" width="13.7109375" style="259" customWidth="1"/>
    <col min="9" max="9" width="17.7109375" style="259" customWidth="1"/>
    <col min="10" max="10" width="15.42578125" style="259" customWidth="1"/>
    <col min="11" max="11" width="14.7109375" style="259" customWidth="1"/>
    <col min="12" max="16" width="11.42578125" style="259"/>
    <col min="17" max="16384" width="11.42578125" style="17"/>
  </cols>
  <sheetData>
    <row r="2" spans="1:16" x14ac:dyDescent="0.25">
      <c r="B2" s="611" t="s">
        <v>497</v>
      </c>
      <c r="C2" s="662"/>
      <c r="D2" s="610"/>
      <c r="E2" s="610"/>
      <c r="F2" s="610"/>
      <c r="G2" s="610"/>
      <c r="H2" s="610"/>
      <c r="I2" s="610"/>
      <c r="J2" s="610"/>
      <c r="K2" s="610"/>
      <c r="L2" s="610"/>
      <c r="M2" s="610"/>
      <c r="N2" s="610"/>
      <c r="O2" s="610"/>
      <c r="P2" s="610"/>
    </row>
    <row r="3" spans="1:16" x14ac:dyDescent="0.25">
      <c r="B3" s="612"/>
      <c r="C3" s="662"/>
      <c r="D3" s="610"/>
      <c r="E3" s="610"/>
      <c r="F3" s="610"/>
      <c r="G3" s="610"/>
      <c r="H3" s="610"/>
      <c r="I3" s="610"/>
      <c r="J3" s="610"/>
      <c r="K3" s="610"/>
      <c r="L3" s="610"/>
      <c r="M3" s="610"/>
      <c r="N3" s="610"/>
      <c r="O3" s="610"/>
      <c r="P3" s="610"/>
    </row>
    <row r="4" spans="1:16" ht="15" customHeight="1" x14ac:dyDescent="0.25">
      <c r="A4" s="608"/>
      <c r="B4" s="613" t="s">
        <v>484</v>
      </c>
      <c r="C4" s="662"/>
      <c r="D4" s="610"/>
      <c r="E4" s="610"/>
      <c r="F4" s="610"/>
      <c r="G4" s="610"/>
      <c r="H4" s="610"/>
      <c r="I4" s="610"/>
      <c r="J4" s="610"/>
      <c r="K4" s="610"/>
      <c r="L4" s="610"/>
      <c r="M4" s="610"/>
      <c r="N4" s="610"/>
      <c r="O4" s="610"/>
      <c r="P4" s="610"/>
    </row>
    <row r="5" spans="1:16" ht="22.5" x14ac:dyDescent="0.25">
      <c r="A5" s="609"/>
      <c r="B5" s="614" t="s">
        <v>875</v>
      </c>
      <c r="C5" s="614" t="s">
        <v>485</v>
      </c>
      <c r="D5" s="615">
        <v>2016</v>
      </c>
      <c r="E5" s="615">
        <v>2017</v>
      </c>
      <c r="F5" s="615">
        <v>2018</v>
      </c>
      <c r="G5" s="615">
        <v>2019</v>
      </c>
      <c r="H5" s="615">
        <v>2020</v>
      </c>
      <c r="I5" s="616" t="s">
        <v>572</v>
      </c>
      <c r="J5" s="616" t="s">
        <v>573</v>
      </c>
      <c r="K5" s="610"/>
      <c r="L5" s="610"/>
      <c r="M5" s="610"/>
      <c r="N5" s="610"/>
      <c r="O5" s="610"/>
      <c r="P5" s="610"/>
    </row>
    <row r="6" spans="1:16" x14ac:dyDescent="0.25">
      <c r="A6" s="609"/>
      <c r="B6" s="1092" t="s">
        <v>907</v>
      </c>
      <c r="C6" s="617" t="s">
        <v>473</v>
      </c>
      <c r="D6" s="663">
        <v>4386</v>
      </c>
      <c r="E6" s="663">
        <v>4412</v>
      </c>
      <c r="F6" s="663">
        <v>3929</v>
      </c>
      <c r="G6" s="663">
        <v>3779</v>
      </c>
      <c r="H6" s="664">
        <v>3487</v>
      </c>
      <c r="I6" s="665">
        <v>0.96087076329567378</v>
      </c>
      <c r="J6" s="10">
        <v>-7.7269118814501159E-2</v>
      </c>
      <c r="K6" s="610"/>
      <c r="L6" s="621"/>
      <c r="M6" s="621"/>
      <c r="N6" s="610"/>
      <c r="O6" s="610"/>
      <c r="P6" s="610"/>
    </row>
    <row r="7" spans="1:16" x14ac:dyDescent="0.25">
      <c r="B7" s="1093"/>
      <c r="C7" s="617" t="s">
        <v>474</v>
      </c>
      <c r="D7" s="663">
        <v>1408</v>
      </c>
      <c r="E7" s="663">
        <v>95</v>
      </c>
      <c r="F7" s="663">
        <v>275</v>
      </c>
      <c r="G7" s="663">
        <v>96</v>
      </c>
      <c r="H7" s="664">
        <v>134</v>
      </c>
      <c r="I7" s="665">
        <v>3.6924772664645909E-2</v>
      </c>
      <c r="J7" s="10">
        <v>0.39583333333333326</v>
      </c>
      <c r="K7" s="610"/>
      <c r="L7" s="621"/>
      <c r="M7" s="621"/>
      <c r="N7" s="610"/>
      <c r="O7" s="610"/>
      <c r="P7" s="610"/>
    </row>
    <row r="8" spans="1:16" x14ac:dyDescent="0.25">
      <c r="B8" s="1094"/>
      <c r="C8" s="617" t="s">
        <v>475</v>
      </c>
      <c r="D8" s="663">
        <v>13</v>
      </c>
      <c r="E8" s="663">
        <v>8</v>
      </c>
      <c r="F8" s="663">
        <v>10</v>
      </c>
      <c r="G8" s="663">
        <v>12</v>
      </c>
      <c r="H8" s="664">
        <v>8</v>
      </c>
      <c r="I8" s="665">
        <v>2.2044640396803529E-3</v>
      </c>
      <c r="J8" s="10">
        <v>-0.33333333333333337</v>
      </c>
      <c r="K8" s="610"/>
      <c r="L8" s="621"/>
      <c r="M8" s="621"/>
      <c r="N8" s="610"/>
      <c r="O8" s="610"/>
      <c r="P8" s="610"/>
    </row>
    <row r="9" spans="1:16" x14ac:dyDescent="0.25">
      <c r="B9" s="1083" t="s">
        <v>877</v>
      </c>
      <c r="C9" s="1084"/>
      <c r="D9" s="666">
        <v>5807</v>
      </c>
      <c r="E9" s="666">
        <v>4515</v>
      </c>
      <c r="F9" s="666">
        <v>4214</v>
      </c>
      <c r="G9" s="666">
        <v>3887</v>
      </c>
      <c r="H9" s="666">
        <v>3629</v>
      </c>
      <c r="I9" s="667">
        <v>1</v>
      </c>
      <c r="J9" s="521">
        <v>-6.6375096475430939E-2</v>
      </c>
      <c r="K9" s="610"/>
      <c r="L9" s="621"/>
      <c r="M9" s="621"/>
      <c r="N9" s="610"/>
      <c r="O9" s="610"/>
      <c r="P9" s="610"/>
    </row>
    <row r="10" spans="1:16" x14ac:dyDescent="0.25">
      <c r="B10" s="1092" t="s">
        <v>908</v>
      </c>
      <c r="C10" s="617" t="s">
        <v>477</v>
      </c>
      <c r="D10" s="663">
        <v>33891</v>
      </c>
      <c r="E10" s="663">
        <v>36426</v>
      </c>
      <c r="F10" s="663">
        <v>34193</v>
      </c>
      <c r="G10" s="663">
        <v>31710</v>
      </c>
      <c r="H10" s="664">
        <v>36181</v>
      </c>
      <c r="I10" s="542">
        <v>0.99633750068843974</v>
      </c>
      <c r="J10" s="542">
        <v>0.14099653106275634</v>
      </c>
      <c r="K10" s="610"/>
      <c r="L10" s="621"/>
      <c r="M10" s="621"/>
      <c r="N10" s="610"/>
      <c r="O10" s="610"/>
      <c r="P10" s="610"/>
    </row>
    <row r="11" spans="1:16" x14ac:dyDescent="0.25">
      <c r="B11" s="1093"/>
      <c r="C11" s="617" t="s">
        <v>486</v>
      </c>
      <c r="D11" s="663">
        <v>65</v>
      </c>
      <c r="E11" s="663">
        <v>19</v>
      </c>
      <c r="F11" s="663">
        <v>26</v>
      </c>
      <c r="G11" s="663">
        <v>52</v>
      </c>
      <c r="H11" s="664">
        <v>93</v>
      </c>
      <c r="I11" s="665">
        <v>2.5609957592113235E-3</v>
      </c>
      <c r="J11" s="10">
        <v>0.78846153846153855</v>
      </c>
      <c r="K11" s="610"/>
      <c r="L11" s="621"/>
      <c r="M11" s="621"/>
      <c r="N11" s="610"/>
      <c r="O11" s="610"/>
      <c r="P11" s="610"/>
    </row>
    <row r="12" spans="1:16" ht="15" customHeight="1" x14ac:dyDescent="0.25">
      <c r="B12" s="1093"/>
      <c r="C12" s="617" t="s">
        <v>487</v>
      </c>
      <c r="D12" s="663">
        <v>42</v>
      </c>
      <c r="E12" s="663">
        <v>52</v>
      </c>
      <c r="F12" s="663">
        <v>30</v>
      </c>
      <c r="G12" s="663">
        <v>17</v>
      </c>
      <c r="H12" s="664">
        <v>29</v>
      </c>
      <c r="I12" s="665">
        <v>7.9859007545299331E-4</v>
      </c>
      <c r="J12" s="10">
        <v>0.70588235294117641</v>
      </c>
      <c r="K12" s="610"/>
      <c r="L12" s="621"/>
      <c r="M12" s="621"/>
      <c r="N12" s="610"/>
      <c r="O12" s="610"/>
      <c r="P12" s="610"/>
    </row>
    <row r="13" spans="1:16" x14ac:dyDescent="0.25">
      <c r="B13" s="1094"/>
      <c r="C13" s="617" t="s">
        <v>480</v>
      </c>
      <c r="D13" s="663">
        <v>6</v>
      </c>
      <c r="E13" s="663">
        <v>8</v>
      </c>
      <c r="F13" s="663">
        <v>12</v>
      </c>
      <c r="G13" s="663">
        <v>16</v>
      </c>
      <c r="H13" s="664">
        <v>11</v>
      </c>
      <c r="I13" s="665">
        <v>3.0291347689596296E-4</v>
      </c>
      <c r="J13" s="10">
        <v>-0.3125</v>
      </c>
      <c r="K13" s="610"/>
      <c r="L13" s="621"/>
      <c r="M13" s="621"/>
      <c r="N13" s="610"/>
      <c r="O13" s="610"/>
      <c r="P13" s="610"/>
    </row>
    <row r="14" spans="1:16" x14ac:dyDescent="0.25">
      <c r="B14" s="1083" t="s">
        <v>879</v>
      </c>
      <c r="C14" s="1084"/>
      <c r="D14" s="666">
        <v>34004</v>
      </c>
      <c r="E14" s="666">
        <v>36505</v>
      </c>
      <c r="F14" s="666">
        <v>34261</v>
      </c>
      <c r="G14" s="666">
        <v>31795</v>
      </c>
      <c r="H14" s="666">
        <v>36314</v>
      </c>
      <c r="I14" s="667">
        <v>1</v>
      </c>
      <c r="J14" s="521">
        <v>0.14212926560779993</v>
      </c>
      <c r="K14" s="610"/>
      <c r="L14" s="621"/>
      <c r="M14" s="621"/>
      <c r="N14" s="610"/>
      <c r="O14" s="610"/>
      <c r="P14" s="610"/>
    </row>
    <row r="15" spans="1:16" ht="15" customHeight="1" x14ac:dyDescent="0.25">
      <c r="B15" s="1085" t="s">
        <v>909</v>
      </c>
      <c r="C15" s="1086"/>
      <c r="D15" s="668">
        <v>39811</v>
      </c>
      <c r="E15" s="668">
        <v>41020</v>
      </c>
      <c r="F15" s="668">
        <v>38475</v>
      </c>
      <c r="G15" s="668">
        <v>35682</v>
      </c>
      <c r="H15" s="668">
        <v>39943</v>
      </c>
      <c r="I15" s="669"/>
      <c r="J15" s="14">
        <v>0.1194159520206266</v>
      </c>
      <c r="K15" s="610"/>
      <c r="L15" s="621"/>
      <c r="M15" s="621"/>
      <c r="N15" s="610"/>
      <c r="O15" s="610"/>
      <c r="P15" s="610"/>
    </row>
    <row r="16" spans="1:16" ht="15" customHeight="1" x14ac:dyDescent="0.25">
      <c r="B16" s="932" t="s">
        <v>881</v>
      </c>
      <c r="C16" s="932"/>
      <c r="D16" s="932"/>
      <c r="E16" s="932"/>
      <c r="F16" s="932"/>
      <c r="G16" s="932"/>
      <c r="H16" s="932"/>
      <c r="I16" s="932"/>
      <c r="J16" s="932"/>
      <c r="K16" s="610"/>
      <c r="L16" s="610"/>
      <c r="M16" s="610"/>
      <c r="N16" s="610"/>
      <c r="O16" s="610"/>
      <c r="P16" s="610"/>
    </row>
    <row r="17" spans="1:16" ht="15" customHeight="1" x14ac:dyDescent="0.25">
      <c r="B17" s="670"/>
      <c r="C17" s="670"/>
      <c r="D17" s="670"/>
      <c r="E17" s="670"/>
      <c r="F17" s="670"/>
      <c r="G17" s="670"/>
      <c r="H17" s="670"/>
      <c r="I17" s="670"/>
      <c r="J17" s="670"/>
      <c r="K17" s="610"/>
      <c r="L17" s="610"/>
      <c r="M17" s="610"/>
      <c r="N17" s="610"/>
      <c r="O17" s="610"/>
      <c r="P17" s="610"/>
    </row>
    <row r="18" spans="1:16" x14ac:dyDescent="0.25">
      <c r="B18" s="613" t="s">
        <v>882</v>
      </c>
      <c r="C18" s="662"/>
      <c r="D18" s="610"/>
      <c r="E18" s="610"/>
      <c r="F18" s="610"/>
      <c r="G18" s="610"/>
      <c r="H18" s="610"/>
      <c r="I18" s="610"/>
      <c r="J18" s="610"/>
      <c r="K18" s="610"/>
      <c r="L18" s="610"/>
      <c r="M18" s="610"/>
      <c r="N18" s="610"/>
      <c r="O18" s="610"/>
      <c r="P18" s="610"/>
    </row>
    <row r="19" spans="1:16" x14ac:dyDescent="0.25">
      <c r="B19" s="1089" t="s">
        <v>489</v>
      </c>
      <c r="C19" s="1089" t="s">
        <v>910</v>
      </c>
      <c r="D19" s="1089" t="s">
        <v>13</v>
      </c>
      <c r="E19" s="1089">
        <v>2016</v>
      </c>
      <c r="F19" s="1090">
        <v>2017</v>
      </c>
      <c r="G19" s="1090">
        <v>2018</v>
      </c>
      <c r="H19" s="1090">
        <v>2019</v>
      </c>
      <c r="I19" s="1090">
        <v>2020</v>
      </c>
      <c r="J19" s="1091" t="s">
        <v>572</v>
      </c>
      <c r="K19" s="1090" t="s">
        <v>573</v>
      </c>
      <c r="L19" s="610"/>
      <c r="M19" s="610"/>
      <c r="N19" s="610"/>
      <c r="O19" s="610"/>
      <c r="P19" s="610"/>
    </row>
    <row r="20" spans="1:16" ht="15" customHeight="1" x14ac:dyDescent="0.25">
      <c r="A20" s="608"/>
      <c r="B20" s="1089"/>
      <c r="C20" s="1089"/>
      <c r="D20" s="1089"/>
      <c r="E20" s="1089"/>
      <c r="F20" s="1090"/>
      <c r="G20" s="1090"/>
      <c r="H20" s="1090"/>
      <c r="I20" s="1090"/>
      <c r="J20" s="1091"/>
      <c r="K20" s="1090"/>
      <c r="L20" s="610"/>
      <c r="M20" s="610"/>
      <c r="N20" s="610"/>
      <c r="O20" s="610"/>
      <c r="P20" s="610"/>
    </row>
    <row r="21" spans="1:16" x14ac:dyDescent="0.25">
      <c r="A21" s="609"/>
      <c r="B21" s="1092" t="s">
        <v>884</v>
      </c>
      <c r="C21" s="617" t="s">
        <v>14</v>
      </c>
      <c r="D21" s="625" t="s">
        <v>15</v>
      </c>
      <c r="E21" s="626">
        <v>1722.8261506199999</v>
      </c>
      <c r="F21" s="626">
        <v>1941.6143543000001</v>
      </c>
      <c r="G21" s="626">
        <v>2551.71341007</v>
      </c>
      <c r="H21" s="626">
        <v>2107.3026671499997</v>
      </c>
      <c r="I21" s="627">
        <v>2542.0831858699999</v>
      </c>
      <c r="J21" s="628">
        <v>0.71931389276586466</v>
      </c>
      <c r="K21" s="628">
        <v>0.20632086956356144</v>
      </c>
      <c r="L21" s="610"/>
      <c r="M21" s="621"/>
      <c r="N21" s="621"/>
      <c r="O21" s="610"/>
      <c r="P21" s="610"/>
    </row>
    <row r="22" spans="1:16" x14ac:dyDescent="0.25">
      <c r="A22" s="609"/>
      <c r="B22" s="1093"/>
      <c r="C22" s="617" t="s">
        <v>16</v>
      </c>
      <c r="D22" s="625" t="s">
        <v>17</v>
      </c>
      <c r="E22" s="626">
        <v>587.10620152000001</v>
      </c>
      <c r="F22" s="626">
        <v>548.26755492000007</v>
      </c>
      <c r="G22" s="626">
        <v>607.46478506999995</v>
      </c>
      <c r="H22" s="626">
        <v>545.81558129999996</v>
      </c>
      <c r="I22" s="627">
        <v>503.20233282999999</v>
      </c>
      <c r="J22" s="628">
        <v>0.14238732661808415</v>
      </c>
      <c r="K22" s="628">
        <v>-7.8072612673506958E-2</v>
      </c>
      <c r="L22" s="610"/>
      <c r="M22" s="621"/>
      <c r="N22" s="621"/>
      <c r="O22" s="610"/>
      <c r="P22" s="610"/>
    </row>
    <row r="23" spans="1:16" x14ac:dyDescent="0.25">
      <c r="B23" s="1093"/>
      <c r="C23" s="617" t="s">
        <v>498</v>
      </c>
      <c r="D23" s="625" t="s">
        <v>911</v>
      </c>
      <c r="E23" s="626">
        <v>127.66400518000003</v>
      </c>
      <c r="F23" s="626">
        <v>124.86668179999999</v>
      </c>
      <c r="G23" s="626">
        <v>184.15980278999999</v>
      </c>
      <c r="H23" s="626">
        <v>135.56031149</v>
      </c>
      <c r="I23" s="627">
        <v>112.92076250000001</v>
      </c>
      <c r="J23" s="628">
        <v>3.1952327012526996E-2</v>
      </c>
      <c r="K23" s="628">
        <v>-0.16700720691151605</v>
      </c>
      <c r="L23" s="610"/>
      <c r="M23" s="621"/>
      <c r="N23" s="621"/>
      <c r="O23" s="610"/>
      <c r="P23" s="610"/>
    </row>
    <row r="24" spans="1:16" x14ac:dyDescent="0.25">
      <c r="B24" s="1094"/>
      <c r="C24" s="1095" t="s">
        <v>46</v>
      </c>
      <c r="D24" s="1096"/>
      <c r="E24" s="626">
        <v>351.67665862999974</v>
      </c>
      <c r="F24" s="626">
        <v>446.53602002999929</v>
      </c>
      <c r="G24" s="626">
        <v>430.69653263999953</v>
      </c>
      <c r="H24" s="626">
        <v>410.70407757999919</v>
      </c>
      <c r="I24" s="627">
        <v>375.83249023999929</v>
      </c>
      <c r="J24" s="628">
        <v>0.10634645360352413</v>
      </c>
      <c r="K24" s="628">
        <v>-8.4906844717672514E-2</v>
      </c>
      <c r="L24" s="610"/>
      <c r="M24" s="621"/>
      <c r="N24" s="621"/>
      <c r="O24" s="610"/>
      <c r="P24" s="610"/>
    </row>
    <row r="25" spans="1:16" x14ac:dyDescent="0.25">
      <c r="B25" s="1083" t="s">
        <v>35</v>
      </c>
      <c r="C25" s="1087"/>
      <c r="D25" s="1084"/>
      <c r="E25" s="629">
        <v>2789.2730159499997</v>
      </c>
      <c r="F25" s="629">
        <v>3061.2846110499995</v>
      </c>
      <c r="G25" s="629">
        <v>3774.0345305699993</v>
      </c>
      <c r="H25" s="629">
        <v>3199.3826375199988</v>
      </c>
      <c r="I25" s="629">
        <v>3534.0387714399994</v>
      </c>
      <c r="J25" s="630">
        <v>1</v>
      </c>
      <c r="K25" s="630">
        <v>0.10460022192888108</v>
      </c>
      <c r="L25" s="610"/>
      <c r="M25" s="621"/>
      <c r="N25" s="621"/>
      <c r="O25" s="610"/>
      <c r="P25" s="610"/>
    </row>
    <row r="26" spans="1:16" ht="14.45" customHeight="1" x14ac:dyDescent="0.25">
      <c r="B26" s="1092" t="s">
        <v>885</v>
      </c>
      <c r="C26" s="617" t="s">
        <v>912</v>
      </c>
      <c r="D26" s="625" t="s">
        <v>500</v>
      </c>
      <c r="E26" s="626">
        <v>0.26217815</v>
      </c>
      <c r="F26" s="626">
        <v>9.0392506400000006</v>
      </c>
      <c r="G26" s="626">
        <v>8.546783269999997</v>
      </c>
      <c r="H26" s="626">
        <v>47.910178510000009</v>
      </c>
      <c r="I26" s="627">
        <v>51.904198740000005</v>
      </c>
      <c r="J26" s="628">
        <v>0.10485137147105926</v>
      </c>
      <c r="K26" s="628">
        <v>8.3364753674761483E-2</v>
      </c>
      <c r="L26" s="610"/>
      <c r="M26" s="621"/>
      <c r="N26" s="621"/>
      <c r="O26" s="610"/>
      <c r="P26" s="610"/>
    </row>
    <row r="27" spans="1:16" ht="24.75" customHeight="1" x14ac:dyDescent="0.25">
      <c r="B27" s="1093"/>
      <c r="C27" s="617" t="s">
        <v>913</v>
      </c>
      <c r="D27" s="625" t="s">
        <v>914</v>
      </c>
      <c r="E27" s="626">
        <v>47.269470149999997</v>
      </c>
      <c r="F27" s="626">
        <v>90.584122009999987</v>
      </c>
      <c r="G27" s="626">
        <v>2.7992828799999998</v>
      </c>
      <c r="H27" s="626">
        <v>35.456132750000002</v>
      </c>
      <c r="I27" s="627">
        <v>33.285744569999999</v>
      </c>
      <c r="J27" s="628">
        <v>6.724033995943858E-2</v>
      </c>
      <c r="K27" s="628">
        <v>-6.1213336358574066E-2</v>
      </c>
      <c r="L27" s="610"/>
      <c r="M27" s="621"/>
      <c r="N27" s="621"/>
      <c r="O27" s="610"/>
      <c r="P27" s="610"/>
    </row>
    <row r="28" spans="1:16" ht="20.25" customHeight="1" x14ac:dyDescent="0.25">
      <c r="B28" s="1093"/>
      <c r="C28" s="617" t="s">
        <v>501</v>
      </c>
      <c r="D28" s="625" t="s">
        <v>502</v>
      </c>
      <c r="E28" s="626">
        <v>14.659636719999998</v>
      </c>
      <c r="F28" s="626">
        <v>10.244457819999999</v>
      </c>
      <c r="G28" s="626">
        <v>14.693395070000001</v>
      </c>
      <c r="H28" s="626">
        <v>44.271872939999994</v>
      </c>
      <c r="I28" s="627">
        <v>28.480663359999998</v>
      </c>
      <c r="J28" s="628">
        <v>5.7533623217271658E-2</v>
      </c>
      <c r="K28" s="628">
        <v>-0.35668718152948331</v>
      </c>
      <c r="L28" s="610"/>
      <c r="M28" s="621"/>
      <c r="N28" s="621"/>
      <c r="O28" s="610"/>
      <c r="P28" s="610"/>
    </row>
    <row r="29" spans="1:16" x14ac:dyDescent="0.25">
      <c r="B29" s="1094"/>
      <c r="C29" s="1095" t="s">
        <v>46</v>
      </c>
      <c r="D29" s="1096"/>
      <c r="E29" s="626">
        <v>426.23600268999843</v>
      </c>
      <c r="F29" s="626">
        <v>427.19068006999993</v>
      </c>
      <c r="G29" s="626">
        <v>405.27345883000174</v>
      </c>
      <c r="H29" s="626">
        <v>448.80045743999887</v>
      </c>
      <c r="I29" s="627">
        <v>381.35581035999979</v>
      </c>
      <c r="J29" s="628">
        <v>0.77037466535223054</v>
      </c>
      <c r="K29" s="628">
        <v>-0.15027758096484534</v>
      </c>
      <c r="L29" s="610"/>
      <c r="M29" s="621"/>
      <c r="N29" s="621"/>
      <c r="O29" s="610"/>
      <c r="P29" s="610"/>
    </row>
    <row r="30" spans="1:16" x14ac:dyDescent="0.25">
      <c r="B30" s="1083" t="s">
        <v>294</v>
      </c>
      <c r="C30" s="1087"/>
      <c r="D30" s="1084"/>
      <c r="E30" s="629">
        <v>488.42728770999844</v>
      </c>
      <c r="F30" s="629">
        <v>537.05851053999993</v>
      </c>
      <c r="G30" s="629">
        <v>431.31292005000176</v>
      </c>
      <c r="H30" s="629">
        <v>576.43864163999888</v>
      </c>
      <c r="I30" s="629">
        <v>495.02641702999978</v>
      </c>
      <c r="J30" s="630">
        <v>1</v>
      </c>
      <c r="K30" s="630">
        <v>-0.1412331143838258</v>
      </c>
      <c r="L30" s="610"/>
      <c r="M30" s="621"/>
      <c r="N30" s="621"/>
      <c r="O30" s="610"/>
      <c r="P30" s="610"/>
    </row>
    <row r="31" spans="1:16" ht="14.45" customHeight="1" x14ac:dyDescent="0.25">
      <c r="B31" s="1088" t="s">
        <v>915</v>
      </c>
      <c r="C31" s="1088"/>
      <c r="D31" s="1088"/>
      <c r="E31" s="671">
        <v>3277.7003036599981</v>
      </c>
      <c r="F31" s="671">
        <v>3598.3431215899996</v>
      </c>
      <c r="G31" s="671">
        <v>4205.3474506200009</v>
      </c>
      <c r="H31" s="671">
        <v>3775.8212791599976</v>
      </c>
      <c r="I31" s="671">
        <v>4029.0651884699996</v>
      </c>
      <c r="J31" s="672"/>
      <c r="K31" s="673">
        <v>6.7069887737467582E-2</v>
      </c>
      <c r="L31" s="610"/>
      <c r="M31" s="610"/>
      <c r="N31" s="621"/>
      <c r="O31" s="610"/>
      <c r="P31" s="610"/>
    </row>
    <row r="32" spans="1:16" ht="24.75" customHeight="1" x14ac:dyDescent="0.25">
      <c r="B32" s="932" t="s">
        <v>575</v>
      </c>
      <c r="C32" s="932"/>
      <c r="D32" s="932"/>
      <c r="E32" s="932"/>
      <c r="F32" s="932"/>
      <c r="G32" s="932"/>
      <c r="H32" s="932"/>
      <c r="I32" s="932"/>
      <c r="J32" s="932"/>
      <c r="K32" s="932"/>
      <c r="L32" s="610"/>
      <c r="M32" s="610"/>
      <c r="N32" s="610"/>
      <c r="O32" s="610"/>
      <c r="P32" s="610"/>
    </row>
    <row r="33" spans="1:16" ht="15" customHeight="1" x14ac:dyDescent="0.25">
      <c r="B33" s="1109" t="s">
        <v>581</v>
      </c>
      <c r="C33" s="1109"/>
      <c r="D33" s="1109"/>
      <c r="E33" s="1109"/>
      <c r="F33" s="1109"/>
      <c r="G33" s="1109"/>
      <c r="H33" s="1109"/>
      <c r="I33" s="1109"/>
      <c r="J33" s="1109"/>
      <c r="K33" s="1109"/>
      <c r="L33" s="610"/>
      <c r="M33" s="610"/>
      <c r="N33" s="610"/>
      <c r="O33" s="610"/>
      <c r="P33" s="610"/>
    </row>
    <row r="34" spans="1:16" x14ac:dyDescent="0.25">
      <c r="B34" s="1109" t="s">
        <v>916</v>
      </c>
      <c r="C34" s="1109"/>
      <c r="D34" s="1109"/>
      <c r="E34" s="1109"/>
      <c r="F34" s="1109"/>
      <c r="G34" s="1109"/>
      <c r="H34" s="1109"/>
      <c r="I34" s="1109"/>
      <c r="J34" s="1109"/>
      <c r="K34" s="1109"/>
      <c r="L34" s="610"/>
      <c r="M34" s="610"/>
      <c r="N34" s="610"/>
      <c r="O34" s="610"/>
      <c r="P34" s="610"/>
    </row>
    <row r="35" spans="1:16" x14ac:dyDescent="0.25">
      <c r="B35" s="674"/>
      <c r="C35" s="674"/>
      <c r="D35" s="674"/>
      <c r="E35" s="674"/>
      <c r="F35" s="674"/>
      <c r="G35" s="674"/>
      <c r="H35" s="674"/>
      <c r="I35" s="674"/>
      <c r="J35" s="674"/>
      <c r="K35" s="674"/>
      <c r="L35" s="610"/>
      <c r="M35" s="610"/>
      <c r="N35" s="610"/>
      <c r="O35" s="610"/>
      <c r="P35" s="610"/>
    </row>
    <row r="36" spans="1:16" x14ac:dyDescent="0.25">
      <c r="B36" s="1111" t="s">
        <v>887</v>
      </c>
      <c r="C36" s="1111"/>
      <c r="D36" s="1111"/>
      <c r="E36" s="1111"/>
      <c r="F36" s="1111"/>
      <c r="G36" s="1111"/>
      <c r="H36" s="1111"/>
      <c r="I36" s="1111"/>
      <c r="J36" s="674"/>
      <c r="K36" s="610"/>
      <c r="L36" s="610"/>
      <c r="M36" s="610"/>
      <c r="N36" s="610"/>
      <c r="O36" s="610"/>
      <c r="P36" s="610"/>
    </row>
    <row r="37" spans="1:16" x14ac:dyDescent="0.25">
      <c r="B37" s="1089" t="s">
        <v>888</v>
      </c>
      <c r="C37" s="1112">
        <v>2016</v>
      </c>
      <c r="D37" s="1114">
        <v>2017</v>
      </c>
      <c r="E37" s="1114">
        <v>2018</v>
      </c>
      <c r="F37" s="1114">
        <v>2019</v>
      </c>
      <c r="G37" s="1114">
        <v>2020</v>
      </c>
      <c r="H37" s="1091" t="s">
        <v>572</v>
      </c>
      <c r="I37" s="1090" t="s">
        <v>573</v>
      </c>
      <c r="J37" s="610"/>
      <c r="K37" s="610"/>
      <c r="L37" s="610"/>
      <c r="M37" s="610"/>
      <c r="N37" s="610"/>
      <c r="O37" s="610"/>
      <c r="P37" s="610"/>
    </row>
    <row r="38" spans="1:16" ht="15" customHeight="1" x14ac:dyDescent="0.25">
      <c r="A38" s="608"/>
      <c r="B38" s="1089"/>
      <c r="C38" s="1113"/>
      <c r="D38" s="1115"/>
      <c r="E38" s="1115"/>
      <c r="F38" s="1115"/>
      <c r="G38" s="1115"/>
      <c r="H38" s="1091"/>
      <c r="I38" s="1090"/>
      <c r="J38" s="610"/>
      <c r="K38" s="610"/>
      <c r="L38" s="610"/>
      <c r="M38" s="610"/>
      <c r="N38" s="610"/>
      <c r="O38" s="610"/>
      <c r="P38" s="610"/>
    </row>
    <row r="39" spans="1:16" x14ac:dyDescent="0.25">
      <c r="B39" s="634" t="s">
        <v>357</v>
      </c>
      <c r="C39" s="675">
        <v>8.8196660299999952</v>
      </c>
      <c r="D39" s="675">
        <v>8.4584078800000189</v>
      </c>
      <c r="E39" s="675">
        <v>7.3613353599999893</v>
      </c>
      <c r="F39" s="675">
        <v>5.9818531699999964</v>
      </c>
      <c r="G39" s="676">
        <v>6.5617886200000131</v>
      </c>
      <c r="H39" s="677">
        <v>6.0265616544948254E-2</v>
      </c>
      <c r="I39" s="637">
        <v>9.6949128224760095E-2</v>
      </c>
      <c r="J39" s="610"/>
      <c r="K39" s="621"/>
      <c r="L39" s="621"/>
      <c r="M39" s="610"/>
      <c r="N39" s="610"/>
      <c r="O39" s="610"/>
      <c r="P39" s="610"/>
    </row>
    <row r="40" spans="1:16" x14ac:dyDescent="0.25">
      <c r="B40" s="634" t="s">
        <v>366</v>
      </c>
      <c r="C40" s="675">
        <v>83.488369199999866</v>
      </c>
      <c r="D40" s="675">
        <v>98.135474319999986</v>
      </c>
      <c r="E40" s="675">
        <v>72.245286920000183</v>
      </c>
      <c r="F40" s="675">
        <v>108.29791835999954</v>
      </c>
      <c r="G40" s="676">
        <v>101.79072002000004</v>
      </c>
      <c r="H40" s="677">
        <v>0.93487932266850404</v>
      </c>
      <c r="I40" s="637">
        <v>-6.0086088805221038E-2</v>
      </c>
      <c r="J40" s="610"/>
      <c r="K40" s="621"/>
      <c r="L40" s="621"/>
      <c r="M40" s="610"/>
      <c r="N40" s="610"/>
      <c r="O40" s="610"/>
      <c r="P40" s="610"/>
    </row>
    <row r="41" spans="1:16" x14ac:dyDescent="0.25">
      <c r="B41" s="634" t="s">
        <v>889</v>
      </c>
      <c r="C41" s="675">
        <v>0</v>
      </c>
      <c r="D41" s="675">
        <v>0.21122783000000001</v>
      </c>
      <c r="E41" s="675">
        <v>0</v>
      </c>
      <c r="F41" s="675">
        <v>0</v>
      </c>
      <c r="G41" s="676">
        <v>0.30058366999999997</v>
      </c>
      <c r="H41" s="677">
        <v>2.7606589064268316E-3</v>
      </c>
      <c r="I41" s="637" t="s">
        <v>170</v>
      </c>
      <c r="J41" s="610"/>
      <c r="K41" s="621"/>
      <c r="L41" s="621"/>
      <c r="M41" s="610"/>
      <c r="N41" s="610"/>
      <c r="O41" s="610"/>
      <c r="P41" s="610"/>
    </row>
    <row r="42" spans="1:16" x14ac:dyDescent="0.25">
      <c r="B42" s="634" t="s">
        <v>496</v>
      </c>
      <c r="C42" s="675">
        <v>0</v>
      </c>
      <c r="D42" s="675">
        <v>0</v>
      </c>
      <c r="E42" s="675">
        <v>0</v>
      </c>
      <c r="F42" s="675">
        <v>0</v>
      </c>
      <c r="G42" s="676">
        <v>0</v>
      </c>
      <c r="H42" s="677">
        <v>0</v>
      </c>
      <c r="I42" s="637" t="s">
        <v>170</v>
      </c>
      <c r="J42" s="610"/>
      <c r="K42" s="621"/>
      <c r="L42" s="621"/>
      <c r="M42" s="610"/>
      <c r="N42" s="610"/>
      <c r="O42" s="610"/>
      <c r="P42" s="610"/>
    </row>
    <row r="43" spans="1:16" x14ac:dyDescent="0.25">
      <c r="B43" s="634" t="s">
        <v>361</v>
      </c>
      <c r="C43" s="675">
        <v>0.9270851099999996</v>
      </c>
      <c r="D43" s="675">
        <v>0.87932921000000031</v>
      </c>
      <c r="E43" s="675">
        <v>0.40707549000000021</v>
      </c>
      <c r="F43" s="675">
        <v>0.4584963299999999</v>
      </c>
      <c r="G43" s="676">
        <v>0.22804085000000024</v>
      </c>
      <c r="H43" s="677">
        <v>2.0944018801209189E-3</v>
      </c>
      <c r="I43" s="637">
        <v>-0.50263320537374789</v>
      </c>
      <c r="J43" s="610"/>
      <c r="K43" s="621"/>
      <c r="L43" s="621"/>
      <c r="M43" s="610"/>
      <c r="N43" s="610"/>
      <c r="O43" s="610"/>
      <c r="P43" s="610"/>
    </row>
    <row r="44" spans="1:16" x14ac:dyDescent="0.25">
      <c r="B44" s="638" t="s">
        <v>917</v>
      </c>
      <c r="C44" s="678">
        <v>93.235120339999852</v>
      </c>
      <c r="D44" s="678">
        <v>107.68443924</v>
      </c>
      <c r="E44" s="678">
        <v>80.013697770000164</v>
      </c>
      <c r="F44" s="678">
        <v>114.73826785999954</v>
      </c>
      <c r="G44" s="678">
        <v>108.88113316000005</v>
      </c>
      <c r="H44" s="679">
        <v>1</v>
      </c>
      <c r="I44" s="640">
        <v>-5.1047787361982899E-2</v>
      </c>
      <c r="J44" s="610"/>
      <c r="K44" s="621"/>
      <c r="L44" s="621"/>
      <c r="M44" s="610"/>
      <c r="N44" s="610"/>
      <c r="O44" s="610"/>
      <c r="P44" s="610"/>
    </row>
    <row r="45" spans="1:16" x14ac:dyDescent="0.25">
      <c r="B45" s="932" t="s">
        <v>503</v>
      </c>
      <c r="C45" s="932"/>
      <c r="D45" s="932"/>
      <c r="E45" s="932"/>
      <c r="F45" s="932"/>
      <c r="G45" s="932"/>
      <c r="H45" s="932"/>
      <c r="I45" s="932"/>
      <c r="J45" s="610"/>
      <c r="K45" s="610"/>
      <c r="L45" s="610"/>
      <c r="M45" s="610"/>
      <c r="N45" s="610"/>
      <c r="O45" s="610"/>
      <c r="P45" s="610"/>
    </row>
    <row r="46" spans="1:16" ht="15" customHeight="1" x14ac:dyDescent="0.25">
      <c r="B46" s="610"/>
      <c r="C46" s="662"/>
      <c r="D46" s="610"/>
      <c r="E46" s="610"/>
      <c r="F46" s="610"/>
      <c r="G46" s="610"/>
      <c r="H46" s="610"/>
      <c r="I46" s="610"/>
      <c r="J46" s="610"/>
      <c r="K46" s="610"/>
      <c r="L46" s="610"/>
      <c r="M46" s="610"/>
      <c r="N46" s="610"/>
      <c r="O46" s="610"/>
      <c r="P46" s="610"/>
    </row>
    <row r="47" spans="1:16" x14ac:dyDescent="0.25">
      <c r="B47" s="613" t="s">
        <v>918</v>
      </c>
      <c r="C47" s="662"/>
      <c r="D47" s="610"/>
      <c r="E47" s="610"/>
      <c r="F47" s="610"/>
      <c r="G47" s="610"/>
      <c r="H47" s="610"/>
      <c r="I47" s="610"/>
      <c r="J47" s="610"/>
      <c r="K47" s="610"/>
      <c r="L47" s="610"/>
      <c r="M47" s="610"/>
      <c r="N47" s="610"/>
      <c r="O47" s="610"/>
      <c r="P47" s="610"/>
    </row>
    <row r="48" spans="1:16" x14ac:dyDescent="0.25">
      <c r="B48" s="926" t="s">
        <v>485</v>
      </c>
      <c r="C48" s="1099" t="s">
        <v>448</v>
      </c>
      <c r="D48" s="1101">
        <v>2019</v>
      </c>
      <c r="E48" s="1102"/>
      <c r="F48" s="1102"/>
      <c r="G48" s="1103"/>
      <c r="H48" s="1101">
        <v>2020</v>
      </c>
      <c r="I48" s="1102"/>
      <c r="J48" s="1102"/>
      <c r="K48" s="1103"/>
    </row>
    <row r="49" spans="2:15" x14ac:dyDescent="0.25">
      <c r="B49" s="927"/>
      <c r="C49" s="1100"/>
      <c r="D49" s="642" t="s">
        <v>892</v>
      </c>
      <c r="E49" s="642" t="s">
        <v>893</v>
      </c>
      <c r="F49" s="642" t="s">
        <v>470</v>
      </c>
      <c r="G49" s="642" t="s">
        <v>471</v>
      </c>
      <c r="H49" s="642" t="s">
        <v>892</v>
      </c>
      <c r="I49" s="642" t="s">
        <v>893</v>
      </c>
      <c r="J49" s="642" t="s">
        <v>470</v>
      </c>
      <c r="K49" s="642" t="s">
        <v>471</v>
      </c>
    </row>
    <row r="50" spans="2:15" x14ac:dyDescent="0.25">
      <c r="B50" s="680" t="s">
        <v>433</v>
      </c>
      <c r="C50" s="469" t="s">
        <v>177</v>
      </c>
      <c r="D50" s="681">
        <v>10239</v>
      </c>
      <c r="E50" s="681">
        <v>12837</v>
      </c>
      <c r="F50" s="681">
        <v>27861</v>
      </c>
      <c r="G50" s="681">
        <v>233720.14401000002</v>
      </c>
      <c r="H50" s="682">
        <v>3640</v>
      </c>
      <c r="I50" s="682">
        <v>2938</v>
      </c>
      <c r="J50" s="682">
        <v>21264</v>
      </c>
      <c r="K50" s="682">
        <v>199576.01382000002</v>
      </c>
    </row>
    <row r="51" spans="2:15" x14ac:dyDescent="0.25">
      <c r="B51" s="680" t="s">
        <v>437</v>
      </c>
      <c r="C51" s="469" t="s">
        <v>177</v>
      </c>
      <c r="D51" s="681">
        <v>10850</v>
      </c>
      <c r="E51" s="681">
        <v>13091</v>
      </c>
      <c r="F51" s="681">
        <v>36532</v>
      </c>
      <c r="G51" s="681">
        <v>634048.08111999987</v>
      </c>
      <c r="H51" s="682">
        <v>3797</v>
      </c>
      <c r="I51" s="682">
        <v>3083</v>
      </c>
      <c r="J51" s="682">
        <v>31584</v>
      </c>
      <c r="K51" s="682">
        <v>549855.53656999988</v>
      </c>
    </row>
    <row r="52" spans="2:15" x14ac:dyDescent="0.25">
      <c r="B52" s="1116" t="s">
        <v>919</v>
      </c>
      <c r="C52" s="1117"/>
      <c r="D52" s="683">
        <v>21089</v>
      </c>
      <c r="E52" s="683">
        <v>25928</v>
      </c>
      <c r="F52" s="683">
        <v>64393</v>
      </c>
      <c r="G52" s="683">
        <v>867768.22512999992</v>
      </c>
      <c r="H52" s="683">
        <v>7437</v>
      </c>
      <c r="I52" s="683">
        <v>6021</v>
      </c>
      <c r="J52" s="683">
        <v>52848</v>
      </c>
      <c r="K52" s="683">
        <v>749431.55038999987</v>
      </c>
    </row>
    <row r="53" spans="2:15" x14ac:dyDescent="0.25">
      <c r="B53" s="1107" t="s">
        <v>897</v>
      </c>
      <c r="C53" s="1107"/>
      <c r="D53" s="1107"/>
      <c r="E53" s="1107"/>
      <c r="F53" s="1107"/>
      <c r="G53" s="1107"/>
      <c r="H53" s="1107"/>
      <c r="I53" s="1107"/>
      <c r="J53" s="1107"/>
      <c r="K53" s="1107"/>
      <c r="L53" s="684"/>
      <c r="M53" s="684"/>
      <c r="N53" s="685"/>
    </row>
    <row r="54" spans="2:15" x14ac:dyDescent="0.25">
      <c r="B54" s="1018" t="s">
        <v>803</v>
      </c>
      <c r="C54" s="1018"/>
      <c r="D54" s="1018"/>
      <c r="E54" s="1018"/>
      <c r="F54" s="1018"/>
      <c r="G54" s="1018"/>
      <c r="H54" s="1018"/>
      <c r="I54" s="1018"/>
      <c r="J54" s="1018"/>
      <c r="K54" s="1018"/>
      <c r="L54" s="686"/>
      <c r="M54" s="484"/>
      <c r="N54" s="484"/>
    </row>
    <row r="55" spans="2:15" ht="15" customHeight="1" x14ac:dyDescent="0.25">
      <c r="B55" s="1018" t="s">
        <v>804</v>
      </c>
      <c r="C55" s="1018"/>
      <c r="D55" s="1018"/>
      <c r="E55" s="1018"/>
      <c r="F55" s="1018"/>
      <c r="G55" s="1018"/>
      <c r="H55" s="1018"/>
      <c r="I55" s="1018"/>
      <c r="J55" s="1018"/>
      <c r="K55" s="1018"/>
      <c r="L55" s="687"/>
      <c r="M55" s="484"/>
      <c r="N55" s="484"/>
    </row>
    <row r="56" spans="2:15" x14ac:dyDescent="0.25">
      <c r="B56" s="1108" t="s">
        <v>898</v>
      </c>
      <c r="C56" s="1108"/>
      <c r="D56" s="1108"/>
      <c r="E56" s="1108"/>
      <c r="F56" s="1108"/>
      <c r="G56" s="1108"/>
      <c r="H56" s="1108"/>
      <c r="I56" s="1108"/>
      <c r="J56" s="1108"/>
      <c r="K56" s="1108"/>
      <c r="L56" s="687"/>
      <c r="M56" s="484"/>
      <c r="N56" s="484"/>
    </row>
    <row r="57" spans="2:15" x14ac:dyDescent="0.25">
      <c r="B57" s="687"/>
      <c r="C57" s="687"/>
      <c r="D57" s="687"/>
      <c r="E57" s="687"/>
      <c r="F57" s="687"/>
      <c r="G57" s="687"/>
      <c r="H57" s="687"/>
      <c r="I57" s="687"/>
      <c r="J57" s="687"/>
      <c r="K57" s="687"/>
      <c r="L57" s="687"/>
      <c r="M57" s="484"/>
      <c r="N57" s="484"/>
    </row>
    <row r="58" spans="2:15" x14ac:dyDescent="0.25">
      <c r="B58" s="1110" t="s">
        <v>920</v>
      </c>
      <c r="C58" s="1110"/>
      <c r="D58" s="1110"/>
      <c r="E58" s="1110"/>
      <c r="F58" s="1110"/>
      <c r="G58" s="1110"/>
      <c r="H58" s="1110"/>
      <c r="I58" s="1110"/>
      <c r="J58" s="1110"/>
      <c r="K58" s="1110"/>
    </row>
    <row r="59" spans="2:15" ht="15" customHeight="1" x14ac:dyDescent="0.25">
      <c r="B59" s="1099" t="s">
        <v>900</v>
      </c>
      <c r="C59" s="1101">
        <v>2019</v>
      </c>
      <c r="D59" s="1102"/>
      <c r="E59" s="1103"/>
      <c r="F59" s="1101">
        <v>2020</v>
      </c>
      <c r="G59" s="1102"/>
      <c r="H59" s="1103"/>
      <c r="I59" s="1105" t="s">
        <v>901</v>
      </c>
      <c r="J59" s="1105" t="s">
        <v>902</v>
      </c>
      <c r="K59" s="1105" t="s">
        <v>903</v>
      </c>
    </row>
    <row r="60" spans="2:15" x14ac:dyDescent="0.25">
      <c r="B60" s="1100"/>
      <c r="C60" s="105" t="s">
        <v>433</v>
      </c>
      <c r="D60" s="642" t="s">
        <v>437</v>
      </c>
      <c r="E60" s="642" t="s">
        <v>80</v>
      </c>
      <c r="F60" s="105" t="s">
        <v>433</v>
      </c>
      <c r="G60" s="642" t="s">
        <v>437</v>
      </c>
      <c r="H60" s="642" t="s">
        <v>80</v>
      </c>
      <c r="I60" s="1106"/>
      <c r="J60" s="1106"/>
      <c r="K60" s="1106"/>
    </row>
    <row r="61" spans="2:15" x14ac:dyDescent="0.25">
      <c r="B61" s="652" t="s">
        <v>904</v>
      </c>
      <c r="C61" s="688">
        <v>61765</v>
      </c>
      <c r="D61" s="688">
        <v>554801</v>
      </c>
      <c r="E61" s="653">
        <v>616566</v>
      </c>
      <c r="F61" s="654">
        <v>43955</v>
      </c>
      <c r="G61" s="654">
        <v>474613</v>
      </c>
      <c r="H61" s="655">
        <v>518568</v>
      </c>
      <c r="I61" s="689">
        <v>-0.28835100785234358</v>
      </c>
      <c r="J61" s="689">
        <v>-0.14453470703910051</v>
      </c>
      <c r="K61" s="689">
        <v>-0.15894162182150817</v>
      </c>
      <c r="M61" s="690"/>
      <c r="N61" s="690"/>
      <c r="O61" s="690"/>
    </row>
    <row r="62" spans="2:15" x14ac:dyDescent="0.25">
      <c r="B62" s="652" t="s">
        <v>905</v>
      </c>
      <c r="C62" s="658">
        <v>3676883.2310600011</v>
      </c>
      <c r="D62" s="658">
        <v>3318023.2077900004</v>
      </c>
      <c r="E62" s="658">
        <v>6994906.4388500014</v>
      </c>
      <c r="F62" s="659">
        <v>2488047.8260799996</v>
      </c>
      <c r="G62" s="659">
        <v>2520747.59497</v>
      </c>
      <c r="H62" s="659">
        <v>5008795.4210499991</v>
      </c>
      <c r="I62" s="689">
        <v>-0.32332694031114895</v>
      </c>
      <c r="J62" s="689">
        <v>-0.24028632800040994</v>
      </c>
      <c r="K62" s="689">
        <v>-0.2839367524301768</v>
      </c>
      <c r="M62" s="690"/>
      <c r="N62" s="690"/>
      <c r="O62" s="690"/>
    </row>
    <row r="63" spans="2:15" x14ac:dyDescent="0.25">
      <c r="B63" s="985" t="s">
        <v>906</v>
      </c>
      <c r="C63" s="1104"/>
      <c r="D63" s="1104"/>
      <c r="E63" s="1104"/>
      <c r="F63" s="1104"/>
      <c r="G63" s="1104"/>
      <c r="H63" s="1104"/>
      <c r="I63" s="1104"/>
      <c r="J63" s="1104"/>
      <c r="K63" s="1104"/>
    </row>
    <row r="69" spans="4:4" x14ac:dyDescent="0.25">
      <c r="D69" s="691"/>
    </row>
  </sheetData>
  <mergeCells count="53">
    <mergeCell ref="B52:C52"/>
    <mergeCell ref="B53:K53"/>
    <mergeCell ref="B54:K54"/>
    <mergeCell ref="B55:K55"/>
    <mergeCell ref="B56:K56"/>
    <mergeCell ref="B45:I45"/>
    <mergeCell ref="B48:B49"/>
    <mergeCell ref="C48:C49"/>
    <mergeCell ref="D48:G48"/>
    <mergeCell ref="H48:K48"/>
    <mergeCell ref="B31:D31"/>
    <mergeCell ref="B32:K32"/>
    <mergeCell ref="B36:I36"/>
    <mergeCell ref="B37:B38"/>
    <mergeCell ref="C37:C38"/>
    <mergeCell ref="D37:D38"/>
    <mergeCell ref="E37:E38"/>
    <mergeCell ref="F37:F38"/>
    <mergeCell ref="G37:G38"/>
    <mergeCell ref="H37:H38"/>
    <mergeCell ref="I37:I38"/>
    <mergeCell ref="B58:K58"/>
    <mergeCell ref="B59:B60"/>
    <mergeCell ref="C59:E59"/>
    <mergeCell ref="F59:H59"/>
    <mergeCell ref="I59:I60"/>
    <mergeCell ref="J59:J60"/>
    <mergeCell ref="K59:K60"/>
    <mergeCell ref="B63:K63"/>
    <mergeCell ref="B33:K33"/>
    <mergeCell ref="B34:K34"/>
    <mergeCell ref="B19:B20"/>
    <mergeCell ref="C19:C20"/>
    <mergeCell ref="D19:D20"/>
    <mergeCell ref="E19:E20"/>
    <mergeCell ref="F19:F20"/>
    <mergeCell ref="G19:G20"/>
    <mergeCell ref="H19:H20"/>
    <mergeCell ref="I19:I20"/>
    <mergeCell ref="J19:J20"/>
    <mergeCell ref="K19:K20"/>
    <mergeCell ref="B21:B24"/>
    <mergeCell ref="C24:D24"/>
    <mergeCell ref="B25:D25"/>
    <mergeCell ref="B26:B29"/>
    <mergeCell ref="C29:D29"/>
    <mergeCell ref="B30:D30"/>
    <mergeCell ref="B6:B8"/>
    <mergeCell ref="B9:C9"/>
    <mergeCell ref="B10:B13"/>
    <mergeCell ref="B14:C14"/>
    <mergeCell ref="B15:C15"/>
    <mergeCell ref="B16:J16"/>
  </mergeCells>
  <pageMargins left="0.7" right="0.7" top="0.75" bottom="0.75" header="0.3" footer="0.3"/>
  <pageSetup paperSize="183" scale="49"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43"/>
  <sheetViews>
    <sheetView zoomScaleNormal="100" workbookViewId="0">
      <selection activeCell="C20" sqref="C20:D20"/>
    </sheetView>
  </sheetViews>
  <sheetFormatPr baseColWidth="10" defaultColWidth="11.42578125" defaultRowHeight="15" x14ac:dyDescent="0.25"/>
  <cols>
    <col min="1" max="1" width="3.7109375" style="692" customWidth="1"/>
    <col min="2" max="2" width="41.140625" style="695" customWidth="1"/>
    <col min="3" max="3" width="23.28515625" style="695" bestFit="1" customWidth="1"/>
    <col min="4" max="4" width="31.5703125" style="695" customWidth="1"/>
    <col min="5" max="5" width="9.28515625" style="695" customWidth="1"/>
    <col min="6" max="6" width="8" style="695" customWidth="1"/>
    <col min="7" max="7" width="8.5703125" style="695" customWidth="1"/>
    <col min="8" max="8" width="11.140625" style="695" customWidth="1"/>
    <col min="9" max="9" width="13.28515625" style="695" customWidth="1"/>
    <col min="10" max="10" width="13.140625" style="695" customWidth="1"/>
    <col min="11" max="14" width="11.42578125" style="695"/>
    <col min="15" max="16384" width="11.42578125" style="692"/>
  </cols>
  <sheetData>
    <row r="2" spans="1:13" x14ac:dyDescent="0.25">
      <c r="B2" s="696" t="s">
        <v>504</v>
      </c>
    </row>
    <row r="3" spans="1:13" x14ac:dyDescent="0.25">
      <c r="B3" s="697"/>
    </row>
    <row r="4" spans="1:13" ht="15" customHeight="1" x14ac:dyDescent="0.25">
      <c r="A4" s="693"/>
      <c r="B4" s="698" t="s">
        <v>484</v>
      </c>
    </row>
    <row r="5" spans="1:13" ht="22.5" x14ac:dyDescent="0.25">
      <c r="A5" s="694"/>
      <c r="B5" s="614" t="s">
        <v>875</v>
      </c>
      <c r="C5" s="614" t="s">
        <v>485</v>
      </c>
      <c r="D5" s="615">
        <v>2016</v>
      </c>
      <c r="E5" s="615">
        <v>2017</v>
      </c>
      <c r="F5" s="615">
        <v>2018</v>
      </c>
      <c r="G5" s="615">
        <v>2019</v>
      </c>
      <c r="H5" s="615">
        <v>2020</v>
      </c>
      <c r="I5" s="699" t="s">
        <v>572</v>
      </c>
      <c r="J5" s="699" t="s">
        <v>573</v>
      </c>
    </row>
    <row r="6" spans="1:13" x14ac:dyDescent="0.25">
      <c r="A6" s="694"/>
      <c r="B6" s="700" t="s">
        <v>921</v>
      </c>
      <c r="C6" s="617" t="s">
        <v>473</v>
      </c>
      <c r="D6" s="618">
        <v>434</v>
      </c>
      <c r="E6" s="618">
        <v>570</v>
      </c>
      <c r="F6" s="618">
        <v>517</v>
      </c>
      <c r="G6" s="618">
        <v>476</v>
      </c>
      <c r="H6" s="619">
        <v>493</v>
      </c>
      <c r="I6" s="701">
        <v>1</v>
      </c>
      <c r="J6" s="701">
        <v>3.5714285714285809E-2</v>
      </c>
      <c r="M6" s="621"/>
    </row>
    <row r="7" spans="1:13" x14ac:dyDescent="0.25">
      <c r="B7" s="1083" t="s">
        <v>877</v>
      </c>
      <c r="C7" s="1084"/>
      <c r="D7" s="622">
        <v>434</v>
      </c>
      <c r="E7" s="622">
        <v>570</v>
      </c>
      <c r="F7" s="622">
        <v>517</v>
      </c>
      <c r="G7" s="622">
        <v>476</v>
      </c>
      <c r="H7" s="622">
        <v>493</v>
      </c>
      <c r="I7" s="702">
        <v>1</v>
      </c>
      <c r="J7" s="702">
        <v>3.5714285714285809E-2</v>
      </c>
      <c r="M7" s="621"/>
    </row>
    <row r="8" spans="1:13" x14ac:dyDescent="0.25">
      <c r="B8" s="1092" t="s">
        <v>922</v>
      </c>
      <c r="C8" s="617" t="s">
        <v>477</v>
      </c>
      <c r="D8" s="618">
        <v>68</v>
      </c>
      <c r="E8" s="618">
        <v>50</v>
      </c>
      <c r="F8" s="618">
        <v>38</v>
      </c>
      <c r="G8" s="618">
        <v>19</v>
      </c>
      <c r="H8" s="619">
        <v>20</v>
      </c>
      <c r="I8" s="701">
        <v>0.66666666666666663</v>
      </c>
      <c r="J8" s="701">
        <v>5.2631578947368363E-2</v>
      </c>
      <c r="L8" s="621"/>
      <c r="M8" s="621"/>
    </row>
    <row r="9" spans="1:13" x14ac:dyDescent="0.25">
      <c r="B9" s="1094"/>
      <c r="C9" s="617" t="s">
        <v>486</v>
      </c>
      <c r="D9" s="618">
        <v>32</v>
      </c>
      <c r="E9" s="618">
        <v>21</v>
      </c>
      <c r="F9" s="618">
        <v>8</v>
      </c>
      <c r="G9" s="618">
        <v>11</v>
      </c>
      <c r="H9" s="619">
        <v>10</v>
      </c>
      <c r="I9" s="701">
        <v>0.33333333333333331</v>
      </c>
      <c r="J9" s="701">
        <v>-9.0909090909090939E-2</v>
      </c>
      <c r="L9" s="621"/>
      <c r="M9" s="621"/>
    </row>
    <row r="10" spans="1:13" x14ac:dyDescent="0.25">
      <c r="B10" s="1083" t="s">
        <v>879</v>
      </c>
      <c r="C10" s="1084"/>
      <c r="D10" s="622">
        <v>100</v>
      </c>
      <c r="E10" s="622">
        <v>71</v>
      </c>
      <c r="F10" s="622">
        <v>46</v>
      </c>
      <c r="G10" s="622">
        <v>30</v>
      </c>
      <c r="H10" s="622">
        <v>30</v>
      </c>
      <c r="I10" s="702">
        <v>1</v>
      </c>
      <c r="J10" s="702">
        <v>0</v>
      </c>
      <c r="L10" s="621"/>
      <c r="M10" s="621"/>
    </row>
    <row r="11" spans="1:13" x14ac:dyDescent="0.25">
      <c r="B11" s="1085" t="s">
        <v>923</v>
      </c>
      <c r="C11" s="1086"/>
      <c r="D11" s="624">
        <v>534</v>
      </c>
      <c r="E11" s="624">
        <v>641</v>
      </c>
      <c r="F11" s="624">
        <v>563</v>
      </c>
      <c r="G11" s="624">
        <v>506</v>
      </c>
      <c r="H11" s="624">
        <v>523</v>
      </c>
      <c r="I11" s="703"/>
      <c r="J11" s="703">
        <v>3.359683794466406E-2</v>
      </c>
      <c r="L11" s="621"/>
      <c r="M11" s="621"/>
    </row>
    <row r="12" spans="1:13" x14ac:dyDescent="0.25">
      <c r="B12" s="932" t="s">
        <v>881</v>
      </c>
      <c r="C12" s="932"/>
      <c r="D12" s="932"/>
      <c r="E12" s="932"/>
      <c r="F12" s="932"/>
      <c r="G12" s="932"/>
      <c r="H12" s="932"/>
      <c r="I12" s="932"/>
      <c r="J12" s="932"/>
    </row>
    <row r="13" spans="1:13" ht="15" customHeight="1" x14ac:dyDescent="0.25">
      <c r="B13" s="704"/>
      <c r="C13" s="704"/>
      <c r="D13" s="704"/>
      <c r="E13" s="704"/>
      <c r="F13" s="704"/>
      <c r="G13" s="704"/>
      <c r="H13" s="704"/>
      <c r="I13" s="704"/>
      <c r="J13" s="704"/>
    </row>
    <row r="14" spans="1:13" ht="15" customHeight="1" x14ac:dyDescent="0.25">
      <c r="B14" s="698" t="s">
        <v>882</v>
      </c>
    </row>
    <row r="15" spans="1:13" x14ac:dyDescent="0.25">
      <c r="B15" s="1089" t="s">
        <v>489</v>
      </c>
      <c r="C15" s="1089" t="s">
        <v>910</v>
      </c>
      <c r="D15" s="1089" t="s">
        <v>13</v>
      </c>
      <c r="E15" s="1089">
        <v>2016</v>
      </c>
      <c r="F15" s="1090">
        <v>2017</v>
      </c>
      <c r="G15" s="1090">
        <v>2018</v>
      </c>
      <c r="H15" s="1090">
        <v>2019</v>
      </c>
      <c r="I15" s="1090">
        <v>2020</v>
      </c>
      <c r="J15" s="1091" t="s">
        <v>572</v>
      </c>
      <c r="K15" s="1090" t="s">
        <v>573</v>
      </c>
    </row>
    <row r="16" spans="1:13" ht="15" customHeight="1" x14ac:dyDescent="0.25">
      <c r="B16" s="1089"/>
      <c r="C16" s="1089"/>
      <c r="D16" s="1089"/>
      <c r="E16" s="1089"/>
      <c r="F16" s="1090"/>
      <c r="G16" s="1090"/>
      <c r="H16" s="1090"/>
      <c r="I16" s="1090"/>
      <c r="J16" s="1091"/>
      <c r="K16" s="1090"/>
    </row>
    <row r="17" spans="1:14" x14ac:dyDescent="0.25">
      <c r="A17" s="693"/>
      <c r="B17" s="1092" t="s">
        <v>884</v>
      </c>
      <c r="C17" s="617" t="s">
        <v>505</v>
      </c>
      <c r="D17" s="625" t="s">
        <v>506</v>
      </c>
      <c r="E17" s="626">
        <v>251.06574144999996</v>
      </c>
      <c r="F17" s="626">
        <v>299.32538174000001</v>
      </c>
      <c r="G17" s="626">
        <v>306.72207587999998</v>
      </c>
      <c r="H17" s="626">
        <v>219.47997803999999</v>
      </c>
      <c r="I17" s="627">
        <v>188.84357074000002</v>
      </c>
      <c r="J17" s="628">
        <v>0.36174864212868768</v>
      </c>
      <c r="K17" s="628">
        <v>-0.13958634210550414</v>
      </c>
      <c r="M17" s="621"/>
      <c r="N17" s="621"/>
    </row>
    <row r="18" spans="1:14" ht="22.5" x14ac:dyDescent="0.25">
      <c r="A18" s="693"/>
      <c r="B18" s="1093"/>
      <c r="C18" s="617" t="s">
        <v>507</v>
      </c>
      <c r="D18" s="625" t="s">
        <v>508</v>
      </c>
      <c r="E18" s="626">
        <v>104.88405447999999</v>
      </c>
      <c r="F18" s="626">
        <v>103.88774070000001</v>
      </c>
      <c r="G18" s="626">
        <v>148.05859815000002</v>
      </c>
      <c r="H18" s="626">
        <v>129.02734562000001</v>
      </c>
      <c r="I18" s="627">
        <v>132.00282016</v>
      </c>
      <c r="J18" s="628">
        <v>0.25286453101324868</v>
      </c>
      <c r="K18" s="628">
        <v>2.3060805643193572E-2</v>
      </c>
      <c r="M18" s="621"/>
      <c r="N18" s="621"/>
    </row>
    <row r="19" spans="1:14" x14ac:dyDescent="0.25">
      <c r="A19" s="694"/>
      <c r="B19" s="1093"/>
      <c r="C19" s="617" t="s">
        <v>509</v>
      </c>
      <c r="D19" s="625" t="s">
        <v>510</v>
      </c>
      <c r="E19" s="626">
        <v>283.74753678999997</v>
      </c>
      <c r="F19" s="626">
        <v>237.07790166000004</v>
      </c>
      <c r="G19" s="626">
        <v>165.16188387</v>
      </c>
      <c r="H19" s="626">
        <v>97.748291349999988</v>
      </c>
      <c r="I19" s="627">
        <v>117.66363695</v>
      </c>
      <c r="J19" s="628">
        <v>0.22539639939973619</v>
      </c>
      <c r="K19" s="628">
        <v>0.20374111224809677</v>
      </c>
      <c r="M19" s="621"/>
      <c r="N19" s="621"/>
    </row>
    <row r="20" spans="1:14" x14ac:dyDescent="0.25">
      <c r="A20" s="694"/>
      <c r="B20" s="1094"/>
      <c r="C20" s="1095" t="s">
        <v>46</v>
      </c>
      <c r="D20" s="1096"/>
      <c r="E20" s="626">
        <v>168.25315987999997</v>
      </c>
      <c r="F20" s="626">
        <v>113.63668776999999</v>
      </c>
      <c r="G20" s="626">
        <v>87.966891149999995</v>
      </c>
      <c r="H20" s="626">
        <v>78.433925150000007</v>
      </c>
      <c r="I20" s="627">
        <v>83.519770600000015</v>
      </c>
      <c r="J20" s="628">
        <v>0.15999042745832742</v>
      </c>
      <c r="K20" s="628">
        <v>6.484241914801081E-2</v>
      </c>
      <c r="M20" s="621"/>
      <c r="N20" s="621"/>
    </row>
    <row r="21" spans="1:14" x14ac:dyDescent="0.25">
      <c r="B21" s="1083" t="s">
        <v>35</v>
      </c>
      <c r="C21" s="1087"/>
      <c r="D21" s="1084"/>
      <c r="E21" s="629">
        <v>807.95049259999985</v>
      </c>
      <c r="F21" s="629">
        <v>753.92771187000005</v>
      </c>
      <c r="G21" s="629">
        <v>707.90944905000003</v>
      </c>
      <c r="H21" s="629">
        <v>524.68954015999998</v>
      </c>
      <c r="I21" s="629">
        <v>522.02979845000004</v>
      </c>
      <c r="J21" s="630">
        <v>1</v>
      </c>
      <c r="K21" s="630">
        <v>-5.0691723513086595E-3</v>
      </c>
      <c r="M21" s="621"/>
      <c r="N21" s="621"/>
    </row>
    <row r="22" spans="1:14" ht="14.45" customHeight="1" x14ac:dyDescent="0.25">
      <c r="B22" s="1092" t="s">
        <v>924</v>
      </c>
      <c r="C22" s="617" t="s">
        <v>291</v>
      </c>
      <c r="D22" s="625" t="s">
        <v>292</v>
      </c>
      <c r="E22" s="626">
        <v>127.18595707000001</v>
      </c>
      <c r="F22" s="626">
        <v>133.00174435000002</v>
      </c>
      <c r="G22" s="626">
        <v>128.35483090999998</v>
      </c>
      <c r="H22" s="626">
        <v>42.309210409999999</v>
      </c>
      <c r="I22" s="627">
        <v>41.148237739999999</v>
      </c>
      <c r="J22" s="628">
        <v>1</v>
      </c>
      <c r="K22" s="628">
        <v>-2.7440187579714226E-2</v>
      </c>
      <c r="M22" s="621"/>
      <c r="N22" s="621"/>
    </row>
    <row r="23" spans="1:14" ht="22.5" x14ac:dyDescent="0.25">
      <c r="B23" s="1093"/>
      <c r="C23" s="617" t="s">
        <v>925</v>
      </c>
      <c r="D23" s="625" t="s">
        <v>926</v>
      </c>
      <c r="E23" s="626">
        <v>1.8400373199999998</v>
      </c>
      <c r="F23" s="626">
        <v>0.7332794199999999</v>
      </c>
      <c r="G23" s="626">
        <v>0</v>
      </c>
      <c r="H23" s="626">
        <v>0</v>
      </c>
      <c r="I23" s="627">
        <v>0</v>
      </c>
      <c r="J23" s="628">
        <v>0</v>
      </c>
      <c r="K23" s="628" t="s">
        <v>170</v>
      </c>
      <c r="M23" s="621"/>
      <c r="N23" s="621"/>
    </row>
    <row r="24" spans="1:14" ht="22.5" x14ac:dyDescent="0.25">
      <c r="B24" s="1093"/>
      <c r="C24" s="617" t="s">
        <v>927</v>
      </c>
      <c r="D24" s="625" t="s">
        <v>928</v>
      </c>
      <c r="E24" s="626">
        <v>0</v>
      </c>
      <c r="F24" s="626">
        <v>0</v>
      </c>
      <c r="G24" s="626">
        <v>3.1831100000000001E-2</v>
      </c>
      <c r="H24" s="626">
        <v>0</v>
      </c>
      <c r="I24" s="627">
        <v>0</v>
      </c>
      <c r="J24" s="628">
        <v>0</v>
      </c>
      <c r="K24" s="628" t="s">
        <v>170</v>
      </c>
      <c r="M24" s="621"/>
      <c r="N24" s="621"/>
    </row>
    <row r="25" spans="1:14" x14ac:dyDescent="0.25">
      <c r="B25" s="1094"/>
      <c r="C25" s="1095" t="s">
        <v>46</v>
      </c>
      <c r="D25" s="1096"/>
      <c r="E25" s="626">
        <v>0</v>
      </c>
      <c r="F25" s="626">
        <v>0</v>
      </c>
      <c r="G25" s="626">
        <v>1.0606050000000001E-2</v>
      </c>
      <c r="H25" s="626">
        <v>2.4758240000000001E-2</v>
      </c>
      <c r="I25" s="627">
        <v>0</v>
      </c>
      <c r="J25" s="628">
        <v>0</v>
      </c>
      <c r="K25" s="628">
        <v>-1</v>
      </c>
      <c r="M25" s="621"/>
      <c r="N25" s="621"/>
    </row>
    <row r="26" spans="1:14" x14ac:dyDescent="0.25">
      <c r="B26" s="1083" t="s">
        <v>294</v>
      </c>
      <c r="C26" s="1087"/>
      <c r="D26" s="1084"/>
      <c r="E26" s="629">
        <v>129.02599439000002</v>
      </c>
      <c r="F26" s="629">
        <v>133.73502377000003</v>
      </c>
      <c r="G26" s="629">
        <v>128.39726805999999</v>
      </c>
      <c r="H26" s="629">
        <v>42.333968649999996</v>
      </c>
      <c r="I26" s="629">
        <v>41.148237739999999</v>
      </c>
      <c r="J26" s="630">
        <v>1</v>
      </c>
      <c r="K26" s="630">
        <v>-2.800897123071866E-2</v>
      </c>
      <c r="M26" s="621"/>
      <c r="N26" s="621"/>
    </row>
    <row r="27" spans="1:14" ht="14.45" customHeight="1" x14ac:dyDescent="0.25">
      <c r="B27" s="1088" t="s">
        <v>929</v>
      </c>
      <c r="C27" s="1088"/>
      <c r="D27" s="1088"/>
      <c r="E27" s="631">
        <v>936.97648698999978</v>
      </c>
      <c r="F27" s="631">
        <v>887.66273564000005</v>
      </c>
      <c r="G27" s="631">
        <v>836.30671711000002</v>
      </c>
      <c r="H27" s="631">
        <v>567.02350880999995</v>
      </c>
      <c r="I27" s="631">
        <v>563.17803619000006</v>
      </c>
      <c r="J27" s="632"/>
      <c r="K27" s="633">
        <v>-6.7818574719596958E-3</v>
      </c>
      <c r="M27" s="621"/>
      <c r="N27" s="621"/>
    </row>
    <row r="28" spans="1:14" ht="15" customHeight="1" x14ac:dyDescent="0.25">
      <c r="B28" s="932" t="s">
        <v>575</v>
      </c>
      <c r="C28" s="932"/>
      <c r="D28" s="932"/>
      <c r="E28" s="932"/>
      <c r="F28" s="932"/>
      <c r="G28" s="932"/>
      <c r="H28" s="932"/>
      <c r="I28" s="932"/>
      <c r="J28" s="932"/>
      <c r="K28" s="932"/>
    </row>
    <row r="29" spans="1:14" ht="15" customHeight="1" x14ac:dyDescent="0.25">
      <c r="B29" s="857" t="s">
        <v>930</v>
      </c>
      <c r="C29" s="857"/>
      <c r="D29" s="857"/>
      <c r="E29" s="857"/>
      <c r="F29" s="857"/>
      <c r="G29" s="857"/>
      <c r="H29" s="857"/>
      <c r="I29" s="857"/>
      <c r="J29" s="857"/>
      <c r="K29" s="857"/>
    </row>
    <row r="30" spans="1:14" x14ac:dyDescent="0.25">
      <c r="B30" s="1109" t="s">
        <v>581</v>
      </c>
      <c r="C30" s="1109"/>
      <c r="D30" s="1109"/>
      <c r="E30" s="1109"/>
      <c r="F30" s="1109"/>
      <c r="G30" s="1109"/>
      <c r="H30" s="1109"/>
      <c r="I30" s="1109"/>
      <c r="J30" s="1109"/>
      <c r="K30" s="1109"/>
    </row>
    <row r="31" spans="1:14" x14ac:dyDescent="0.25">
      <c r="B31" s="1109" t="s">
        <v>931</v>
      </c>
      <c r="C31" s="1109"/>
      <c r="D31" s="1109"/>
      <c r="E31" s="1109"/>
      <c r="F31" s="1109"/>
      <c r="G31" s="1109"/>
      <c r="H31" s="1109"/>
      <c r="I31" s="1109"/>
      <c r="J31" s="1109"/>
      <c r="K31" s="1109"/>
    </row>
    <row r="32" spans="1:14" ht="15" customHeight="1" x14ac:dyDescent="0.25">
      <c r="B32" s="674"/>
      <c r="C32" s="674"/>
      <c r="D32" s="674"/>
      <c r="E32" s="674"/>
      <c r="F32" s="674"/>
      <c r="G32" s="674"/>
      <c r="H32" s="674"/>
      <c r="I32" s="674"/>
      <c r="J32" s="674"/>
      <c r="K32" s="674"/>
    </row>
    <row r="33" spans="1:12" ht="21.75" customHeight="1" x14ac:dyDescent="0.25">
      <c r="A33" s="693"/>
      <c r="B33" s="698" t="s">
        <v>887</v>
      </c>
      <c r="C33" s="674"/>
      <c r="D33" s="674"/>
      <c r="E33" s="674"/>
      <c r="F33" s="674"/>
      <c r="G33" s="674"/>
      <c r="H33" s="674"/>
      <c r="I33" s="674"/>
      <c r="J33" s="674"/>
      <c r="K33" s="674"/>
    </row>
    <row r="34" spans="1:12" x14ac:dyDescent="0.25">
      <c r="B34" s="1089" t="s">
        <v>888</v>
      </c>
      <c r="C34" s="1112">
        <v>2016</v>
      </c>
      <c r="D34" s="1114">
        <v>2017</v>
      </c>
      <c r="E34" s="1114">
        <v>2018</v>
      </c>
      <c r="F34" s="1114">
        <v>2019</v>
      </c>
      <c r="G34" s="1114">
        <v>2020</v>
      </c>
      <c r="H34" s="1091" t="s">
        <v>572</v>
      </c>
      <c r="I34" s="1090" t="s">
        <v>573</v>
      </c>
      <c r="J34" s="674"/>
      <c r="K34" s="674"/>
    </row>
    <row r="35" spans="1:12" x14ac:dyDescent="0.25">
      <c r="B35" s="1089"/>
      <c r="C35" s="1113"/>
      <c r="D35" s="1115"/>
      <c r="E35" s="1115"/>
      <c r="F35" s="1115"/>
      <c r="G35" s="1115"/>
      <c r="H35" s="1091"/>
      <c r="I35" s="1090"/>
    </row>
    <row r="36" spans="1:12" x14ac:dyDescent="0.25">
      <c r="B36" s="634" t="s">
        <v>357</v>
      </c>
      <c r="C36" s="635">
        <v>0.71364316000000005</v>
      </c>
      <c r="D36" s="635">
        <v>5.4397600000000001E-3</v>
      </c>
      <c r="E36" s="635">
        <v>1.2783739999999998E-2</v>
      </c>
      <c r="F36" s="635">
        <v>2.68586E-3</v>
      </c>
      <c r="G36" s="636">
        <v>1.6233999999999999E-4</v>
      </c>
      <c r="H36" s="637">
        <v>2.0763949735350837E-5</v>
      </c>
      <c r="I36" s="637">
        <v>-0.93955753464439695</v>
      </c>
      <c r="K36" s="621"/>
      <c r="L36" s="621"/>
    </row>
    <row r="37" spans="1:12" x14ac:dyDescent="0.25">
      <c r="B37" s="634" t="s">
        <v>366</v>
      </c>
      <c r="C37" s="635">
        <v>24.650531160000003</v>
      </c>
      <c r="D37" s="635">
        <v>25.410688080000003</v>
      </c>
      <c r="E37" s="635">
        <v>24.397909830000003</v>
      </c>
      <c r="F37" s="635">
        <v>8.0439643699999994</v>
      </c>
      <c r="G37" s="636">
        <v>7.8181960199999994</v>
      </c>
      <c r="H37" s="637">
        <v>0.99997923605026462</v>
      </c>
      <c r="I37" s="637">
        <v>-2.8066801345118297E-2</v>
      </c>
      <c r="K37" s="621"/>
      <c r="L37" s="621"/>
    </row>
    <row r="38" spans="1:12" x14ac:dyDescent="0.25">
      <c r="B38" s="634" t="s">
        <v>889</v>
      </c>
      <c r="C38" s="635">
        <v>0</v>
      </c>
      <c r="D38" s="635">
        <v>0</v>
      </c>
      <c r="E38" s="635">
        <v>0</v>
      </c>
      <c r="F38" s="635">
        <v>0</v>
      </c>
      <c r="G38" s="636">
        <v>0</v>
      </c>
      <c r="H38" s="637">
        <v>0</v>
      </c>
      <c r="I38" s="637" t="s">
        <v>170</v>
      </c>
      <c r="K38" s="621"/>
      <c r="L38" s="621"/>
    </row>
    <row r="39" spans="1:12" x14ac:dyDescent="0.25">
      <c r="B39" s="634" t="s">
        <v>496</v>
      </c>
      <c r="C39" s="635">
        <v>0</v>
      </c>
      <c r="D39" s="635">
        <v>0</v>
      </c>
      <c r="E39" s="635">
        <v>0</v>
      </c>
      <c r="F39" s="635">
        <v>0</v>
      </c>
      <c r="G39" s="636">
        <v>0</v>
      </c>
      <c r="H39" s="637">
        <v>0</v>
      </c>
      <c r="I39" s="637" t="s">
        <v>170</v>
      </c>
      <c r="K39" s="621"/>
      <c r="L39" s="621"/>
    </row>
    <row r="40" spans="1:12" ht="15" customHeight="1" x14ac:dyDescent="0.25">
      <c r="B40" s="634" t="s">
        <v>361</v>
      </c>
      <c r="C40" s="635">
        <v>0</v>
      </c>
      <c r="D40" s="635">
        <v>0</v>
      </c>
      <c r="E40" s="635">
        <v>0</v>
      </c>
      <c r="F40" s="635">
        <v>0</v>
      </c>
      <c r="G40" s="636">
        <v>0</v>
      </c>
      <c r="H40" s="637">
        <v>0</v>
      </c>
      <c r="I40" s="637" t="s">
        <v>170</v>
      </c>
      <c r="K40" s="621"/>
      <c r="L40" s="621"/>
    </row>
    <row r="41" spans="1:12" ht="15" customHeight="1" x14ac:dyDescent="0.25">
      <c r="B41" s="638" t="s">
        <v>932</v>
      </c>
      <c r="C41" s="639">
        <v>25.364174320000004</v>
      </c>
      <c r="D41" s="639">
        <v>25.416127840000005</v>
      </c>
      <c r="E41" s="639">
        <v>24.410693570000003</v>
      </c>
      <c r="F41" s="639">
        <v>8.0466502299999991</v>
      </c>
      <c r="G41" s="639">
        <v>7.8183583599999995</v>
      </c>
      <c r="H41" s="640">
        <v>1</v>
      </c>
      <c r="I41" s="640">
        <v>-2.8371044282360924E-2</v>
      </c>
      <c r="K41" s="621"/>
      <c r="L41" s="621"/>
    </row>
    <row r="42" spans="1:12" x14ac:dyDescent="0.25">
      <c r="B42" s="932" t="s">
        <v>503</v>
      </c>
      <c r="C42" s="932"/>
      <c r="D42" s="932"/>
      <c r="E42" s="932"/>
      <c r="F42" s="932"/>
      <c r="G42" s="932"/>
      <c r="H42" s="932"/>
      <c r="I42" s="932"/>
    </row>
    <row r="43" spans="1:12" x14ac:dyDescent="0.25">
      <c r="B43" s="857" t="s">
        <v>714</v>
      </c>
      <c r="C43" s="857"/>
      <c r="D43" s="857"/>
      <c r="E43" s="857"/>
      <c r="F43" s="857"/>
      <c r="G43" s="857"/>
      <c r="H43" s="857"/>
      <c r="I43" s="857"/>
      <c r="J43" s="705"/>
      <c r="K43" s="705"/>
    </row>
  </sheetData>
  <mergeCells count="36">
    <mergeCell ref="B42:I42"/>
    <mergeCell ref="B43:I43"/>
    <mergeCell ref="B27:D27"/>
    <mergeCell ref="B28:K28"/>
    <mergeCell ref="B30:K30"/>
    <mergeCell ref="B31:K31"/>
    <mergeCell ref="B34:B35"/>
    <mergeCell ref="C34:C35"/>
    <mergeCell ref="D34:D35"/>
    <mergeCell ref="E34:E35"/>
    <mergeCell ref="F34:F35"/>
    <mergeCell ref="G34:G35"/>
    <mergeCell ref="H34:H35"/>
    <mergeCell ref="I34:I35"/>
    <mergeCell ref="B29:K29"/>
    <mergeCell ref="K15:K16"/>
    <mergeCell ref="B15:B16"/>
    <mergeCell ref="C15:C16"/>
    <mergeCell ref="D15:D16"/>
    <mergeCell ref="E15:E16"/>
    <mergeCell ref="F15:F16"/>
    <mergeCell ref="B26:D26"/>
    <mergeCell ref="B7:C7"/>
    <mergeCell ref="B8:B9"/>
    <mergeCell ref="B10:C10"/>
    <mergeCell ref="B11:C11"/>
    <mergeCell ref="B12:J12"/>
    <mergeCell ref="B17:B20"/>
    <mergeCell ref="C20:D20"/>
    <mergeCell ref="B21:D21"/>
    <mergeCell ref="B22:B25"/>
    <mergeCell ref="C25:D25"/>
    <mergeCell ref="G15:G16"/>
    <mergeCell ref="H15:H16"/>
    <mergeCell ref="I15:I16"/>
    <mergeCell ref="J15:J16"/>
  </mergeCells>
  <pageMargins left="0.7" right="0.7" top="0.75" bottom="0.75" header="0.3" footer="0.3"/>
  <pageSetup paperSize="183" scale="7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M66"/>
  <sheetViews>
    <sheetView zoomScaleNormal="100" workbookViewId="0">
      <selection activeCell="D23" sqref="D23"/>
    </sheetView>
  </sheetViews>
  <sheetFormatPr baseColWidth="10" defaultColWidth="11.42578125" defaultRowHeight="15" x14ac:dyDescent="0.25"/>
  <cols>
    <col min="1" max="1" width="3.7109375" style="692" customWidth="1"/>
    <col min="2" max="2" width="40.5703125" style="706" customWidth="1"/>
    <col min="3" max="3" width="28" style="706" customWidth="1"/>
    <col min="4" max="4" width="38.85546875" style="706" customWidth="1"/>
    <col min="5" max="13" width="11.42578125" style="706"/>
    <col min="14" max="16384" width="11.42578125" style="692"/>
  </cols>
  <sheetData>
    <row r="2" spans="1:12" x14ac:dyDescent="0.25">
      <c r="B2" s="707" t="s">
        <v>511</v>
      </c>
    </row>
    <row r="3" spans="1:12" x14ac:dyDescent="0.25">
      <c r="B3" s="708"/>
    </row>
    <row r="4" spans="1:12" ht="15" customHeight="1" x14ac:dyDescent="0.25">
      <c r="A4" s="693"/>
      <c r="B4" s="709" t="s">
        <v>484</v>
      </c>
    </row>
    <row r="5" spans="1:12" ht="22.5" x14ac:dyDescent="0.25">
      <c r="A5" s="694"/>
      <c r="B5" s="614" t="s">
        <v>875</v>
      </c>
      <c r="C5" s="614" t="s">
        <v>485</v>
      </c>
      <c r="D5" s="615">
        <v>2016</v>
      </c>
      <c r="E5" s="615">
        <v>2017</v>
      </c>
      <c r="F5" s="615">
        <v>2018</v>
      </c>
      <c r="G5" s="615">
        <v>2019</v>
      </c>
      <c r="H5" s="615">
        <v>2020</v>
      </c>
      <c r="I5" s="699" t="s">
        <v>572</v>
      </c>
      <c r="J5" s="699" t="s">
        <v>573</v>
      </c>
    </row>
    <row r="6" spans="1:12" x14ac:dyDescent="0.25">
      <c r="A6" s="694"/>
      <c r="B6" s="1092" t="s">
        <v>921</v>
      </c>
      <c r="C6" s="617" t="s">
        <v>473</v>
      </c>
      <c r="D6" s="663">
        <v>11881</v>
      </c>
      <c r="E6" s="663">
        <v>10932</v>
      </c>
      <c r="F6" s="663">
        <v>12264</v>
      </c>
      <c r="G6" s="663">
        <v>11163</v>
      </c>
      <c r="H6" s="663">
        <v>11695</v>
      </c>
      <c r="I6" s="710">
        <v>0.97385294362561414</v>
      </c>
      <c r="J6" s="711">
        <v>4.7657439756337849E-2</v>
      </c>
      <c r="L6" s="621"/>
    </row>
    <row r="7" spans="1:12" x14ac:dyDescent="0.25">
      <c r="B7" s="1093"/>
      <c r="C7" s="617" t="s">
        <v>474</v>
      </c>
      <c r="D7" s="663">
        <v>377</v>
      </c>
      <c r="E7" s="663">
        <v>411</v>
      </c>
      <c r="F7" s="663">
        <v>303</v>
      </c>
      <c r="G7" s="663">
        <v>322</v>
      </c>
      <c r="H7" s="663">
        <v>225</v>
      </c>
      <c r="I7" s="710">
        <v>1.8735948038970773E-2</v>
      </c>
      <c r="J7" s="711">
        <v>-0.30124223602484468</v>
      </c>
      <c r="L7" s="621"/>
    </row>
    <row r="8" spans="1:12" x14ac:dyDescent="0.25">
      <c r="B8" s="1094"/>
      <c r="C8" s="617" t="s">
        <v>475</v>
      </c>
      <c r="D8" s="663">
        <v>64</v>
      </c>
      <c r="E8" s="663">
        <v>112</v>
      </c>
      <c r="F8" s="663">
        <v>142</v>
      </c>
      <c r="G8" s="663">
        <v>100</v>
      </c>
      <c r="H8" s="663">
        <v>89</v>
      </c>
      <c r="I8" s="710">
        <v>7.411108335415105E-3</v>
      </c>
      <c r="J8" s="711">
        <v>-0.10999999999999999</v>
      </c>
      <c r="L8" s="621"/>
    </row>
    <row r="9" spans="1:12" x14ac:dyDescent="0.25">
      <c r="B9" s="1083" t="s">
        <v>877</v>
      </c>
      <c r="C9" s="1084"/>
      <c r="D9" s="666">
        <v>12322</v>
      </c>
      <c r="E9" s="666">
        <v>11455</v>
      </c>
      <c r="F9" s="666">
        <v>12709</v>
      </c>
      <c r="G9" s="666">
        <v>11585</v>
      </c>
      <c r="H9" s="666">
        <v>12009</v>
      </c>
      <c r="I9" s="712">
        <v>1</v>
      </c>
      <c r="J9" s="713">
        <v>3.6599050496331387E-2</v>
      </c>
      <c r="L9" s="621"/>
    </row>
    <row r="10" spans="1:12" x14ac:dyDescent="0.25">
      <c r="B10" s="1092" t="s">
        <v>922</v>
      </c>
      <c r="C10" s="617" t="s">
        <v>477</v>
      </c>
      <c r="D10" s="663">
        <v>13466</v>
      </c>
      <c r="E10" s="663">
        <v>12673</v>
      </c>
      <c r="F10" s="663">
        <v>13542</v>
      </c>
      <c r="G10" s="663">
        <v>17501</v>
      </c>
      <c r="H10" s="663">
        <v>16319</v>
      </c>
      <c r="I10" s="710">
        <v>0.94685233536408475</v>
      </c>
      <c r="J10" s="711">
        <v>-6.753899777155592E-2</v>
      </c>
      <c r="L10" s="621"/>
    </row>
    <row r="11" spans="1:12" x14ac:dyDescent="0.25">
      <c r="B11" s="1093"/>
      <c r="C11" s="617" t="s">
        <v>486</v>
      </c>
      <c r="D11" s="663">
        <v>722</v>
      </c>
      <c r="E11" s="663">
        <v>709</v>
      </c>
      <c r="F11" s="663">
        <v>764</v>
      </c>
      <c r="G11" s="663">
        <v>717</v>
      </c>
      <c r="H11" s="663">
        <v>636</v>
      </c>
      <c r="I11" s="710">
        <v>3.690165361183638E-2</v>
      </c>
      <c r="J11" s="711">
        <v>-0.11297071129707115</v>
      </c>
      <c r="L11" s="621"/>
    </row>
    <row r="12" spans="1:12" x14ac:dyDescent="0.25">
      <c r="B12" s="1093"/>
      <c r="C12" s="617" t="s">
        <v>480</v>
      </c>
      <c r="D12" s="663">
        <v>79</v>
      </c>
      <c r="E12" s="663">
        <v>170</v>
      </c>
      <c r="F12" s="663">
        <v>161</v>
      </c>
      <c r="G12" s="663">
        <v>166</v>
      </c>
      <c r="H12" s="663">
        <v>236</v>
      </c>
      <c r="I12" s="710">
        <v>1.3693066434580795E-2</v>
      </c>
      <c r="J12" s="711">
        <v>0.42168674698795172</v>
      </c>
      <c r="L12" s="621"/>
    </row>
    <row r="13" spans="1:12" x14ac:dyDescent="0.25">
      <c r="B13" s="1094"/>
      <c r="C13" s="617" t="s">
        <v>487</v>
      </c>
      <c r="D13" s="663">
        <v>88</v>
      </c>
      <c r="E13" s="663">
        <v>42</v>
      </c>
      <c r="F13" s="663">
        <v>38</v>
      </c>
      <c r="G13" s="663">
        <v>52</v>
      </c>
      <c r="H13" s="663">
        <v>44</v>
      </c>
      <c r="I13" s="710">
        <v>2.5529445894981145E-3</v>
      </c>
      <c r="J13" s="711">
        <v>-0.15384615384615385</v>
      </c>
      <c r="L13" s="621"/>
    </row>
    <row r="14" spans="1:12" x14ac:dyDescent="0.25">
      <c r="B14" s="1083" t="s">
        <v>879</v>
      </c>
      <c r="C14" s="1084"/>
      <c r="D14" s="666">
        <v>14355</v>
      </c>
      <c r="E14" s="666">
        <v>13594</v>
      </c>
      <c r="F14" s="666">
        <v>14505</v>
      </c>
      <c r="G14" s="666">
        <v>18436</v>
      </c>
      <c r="H14" s="666">
        <v>17235</v>
      </c>
      <c r="I14" s="712">
        <v>1</v>
      </c>
      <c r="J14" s="713">
        <v>-6.5144282924712527E-2</v>
      </c>
      <c r="L14" s="621"/>
    </row>
    <row r="15" spans="1:12" x14ac:dyDescent="0.25">
      <c r="B15" s="1085" t="s">
        <v>933</v>
      </c>
      <c r="C15" s="1086"/>
      <c r="D15" s="668">
        <v>26677</v>
      </c>
      <c r="E15" s="668">
        <v>25049</v>
      </c>
      <c r="F15" s="668">
        <v>27214</v>
      </c>
      <c r="G15" s="668">
        <v>30021</v>
      </c>
      <c r="H15" s="668">
        <v>29244</v>
      </c>
      <c r="I15" s="714"/>
      <c r="J15" s="715">
        <v>-2.5881882682122548E-2</v>
      </c>
      <c r="L15" s="621"/>
    </row>
    <row r="16" spans="1:12" ht="15" customHeight="1" x14ac:dyDescent="0.25">
      <c r="B16" s="932" t="s">
        <v>881</v>
      </c>
      <c r="C16" s="932"/>
      <c r="D16" s="932"/>
      <c r="E16" s="932"/>
      <c r="F16" s="932"/>
      <c r="G16" s="932"/>
      <c r="H16" s="932"/>
      <c r="I16" s="932"/>
      <c r="J16" s="932"/>
    </row>
    <row r="18" spans="1:13" x14ac:dyDescent="0.25">
      <c r="B18" s="709" t="s">
        <v>882</v>
      </c>
    </row>
    <row r="19" spans="1:13" ht="15" customHeight="1" x14ac:dyDescent="0.25">
      <c r="A19" s="693"/>
      <c r="B19" s="1089" t="s">
        <v>489</v>
      </c>
      <c r="C19" s="1089" t="s">
        <v>910</v>
      </c>
      <c r="D19" s="1089" t="s">
        <v>13</v>
      </c>
      <c r="E19" s="1089">
        <v>2016</v>
      </c>
      <c r="F19" s="1090">
        <v>2017</v>
      </c>
      <c r="G19" s="1090">
        <v>2018</v>
      </c>
      <c r="H19" s="1090">
        <v>2019</v>
      </c>
      <c r="I19" s="1090">
        <v>2020</v>
      </c>
      <c r="J19" s="1091" t="s">
        <v>572</v>
      </c>
      <c r="K19" s="1090" t="s">
        <v>573</v>
      </c>
    </row>
    <row r="20" spans="1:13" x14ac:dyDescent="0.25">
      <c r="A20" s="693"/>
      <c r="B20" s="1089"/>
      <c r="C20" s="1089"/>
      <c r="D20" s="1089"/>
      <c r="E20" s="1089"/>
      <c r="F20" s="1090"/>
      <c r="G20" s="1090"/>
      <c r="H20" s="1090"/>
      <c r="I20" s="1090"/>
      <c r="J20" s="1091"/>
      <c r="K20" s="1090"/>
    </row>
    <row r="21" spans="1:13" x14ac:dyDescent="0.25">
      <c r="A21" s="694"/>
      <c r="B21" s="1092" t="s">
        <v>884</v>
      </c>
      <c r="C21" s="625" t="s">
        <v>16</v>
      </c>
      <c r="D21" s="617" t="s">
        <v>17</v>
      </c>
      <c r="E21" s="716">
        <v>10153.339412090005</v>
      </c>
      <c r="F21" s="716">
        <v>11016.690918470003</v>
      </c>
      <c r="G21" s="716">
        <v>12066.849965749998</v>
      </c>
      <c r="H21" s="716">
        <v>9961.2203441800011</v>
      </c>
      <c r="I21" s="716">
        <v>9956.3515065300035</v>
      </c>
      <c r="J21" s="717">
        <v>0.45907382387053597</v>
      </c>
      <c r="K21" s="628">
        <v>-4.8877923404655466E-4</v>
      </c>
      <c r="L21" s="621"/>
      <c r="M21" s="621"/>
    </row>
    <row r="22" spans="1:13" x14ac:dyDescent="0.25">
      <c r="A22" s="694"/>
      <c r="B22" s="1093"/>
      <c r="C22" s="625" t="s">
        <v>14</v>
      </c>
      <c r="D22" s="617" t="s">
        <v>15</v>
      </c>
      <c r="E22" s="716">
        <v>5044.5358320200021</v>
      </c>
      <c r="F22" s="716">
        <v>6865.8869787900021</v>
      </c>
      <c r="G22" s="716">
        <v>8346.6847738500001</v>
      </c>
      <c r="H22" s="716">
        <v>8841.4422761399983</v>
      </c>
      <c r="I22" s="716">
        <v>8622.319978020003</v>
      </c>
      <c r="J22" s="717">
        <v>0.39756344483708395</v>
      </c>
      <c r="K22" s="628">
        <v>-2.4783546764913122E-2</v>
      </c>
      <c r="L22" s="621"/>
      <c r="M22" s="621"/>
    </row>
    <row r="23" spans="1:13" x14ac:dyDescent="0.25">
      <c r="B23" s="1093"/>
      <c r="C23" s="625" t="s">
        <v>934</v>
      </c>
      <c r="D23" s="617" t="s">
        <v>21</v>
      </c>
      <c r="E23" s="716">
        <v>1141.9034609300004</v>
      </c>
      <c r="F23" s="716">
        <v>1057.3137316500001</v>
      </c>
      <c r="G23" s="716">
        <v>542.18065194999997</v>
      </c>
      <c r="H23" s="716">
        <v>591.8243738299999</v>
      </c>
      <c r="I23" s="716">
        <v>685.74729329000002</v>
      </c>
      <c r="J23" s="717">
        <v>3.1618874839145529E-2</v>
      </c>
      <c r="K23" s="628">
        <v>0.15870066123194038</v>
      </c>
      <c r="L23" s="621"/>
      <c r="M23" s="621"/>
    </row>
    <row r="24" spans="1:13" x14ac:dyDescent="0.25">
      <c r="B24" s="1094"/>
      <c r="C24" s="1095" t="s">
        <v>46</v>
      </c>
      <c r="D24" s="1096"/>
      <c r="E24" s="716">
        <v>2122.1906584699973</v>
      </c>
      <c r="F24" s="716">
        <v>1938.9647353900023</v>
      </c>
      <c r="G24" s="716">
        <v>2667.3683015899992</v>
      </c>
      <c r="H24" s="716">
        <v>2442.1145262800001</v>
      </c>
      <c r="I24" s="716">
        <v>2423.4906363500004</v>
      </c>
      <c r="J24" s="717">
        <v>0.11174385645323445</v>
      </c>
      <c r="K24" s="628">
        <v>-7.6261328981851451E-3</v>
      </c>
      <c r="L24" s="621"/>
      <c r="M24" s="621"/>
    </row>
    <row r="25" spans="1:13" x14ac:dyDescent="0.25">
      <c r="B25" s="1083" t="s">
        <v>35</v>
      </c>
      <c r="C25" s="1087"/>
      <c r="D25" s="1084"/>
      <c r="E25" s="718">
        <v>18461.969363510005</v>
      </c>
      <c r="F25" s="718">
        <v>20878.856364300009</v>
      </c>
      <c r="G25" s="718">
        <v>23623.083693139997</v>
      </c>
      <c r="H25" s="718">
        <v>21836.601520429998</v>
      </c>
      <c r="I25" s="718">
        <v>21687.90941419001</v>
      </c>
      <c r="J25" s="719">
        <v>1</v>
      </c>
      <c r="K25" s="630">
        <v>-6.8093062054951359E-3</v>
      </c>
      <c r="L25" s="621"/>
      <c r="M25" s="621"/>
    </row>
    <row r="26" spans="1:13" x14ac:dyDescent="0.25">
      <c r="B26" s="1092" t="s">
        <v>885</v>
      </c>
      <c r="C26" s="625" t="s">
        <v>280</v>
      </c>
      <c r="D26" s="617" t="s">
        <v>527</v>
      </c>
      <c r="E26" s="716">
        <v>688.91302708000012</v>
      </c>
      <c r="F26" s="716">
        <v>719.74991254999998</v>
      </c>
      <c r="G26" s="716">
        <v>1006.7150356800001</v>
      </c>
      <c r="H26" s="716">
        <v>1011.70930593</v>
      </c>
      <c r="I26" s="716">
        <v>680.12180544</v>
      </c>
      <c r="J26" s="717">
        <v>0.1460122261488912</v>
      </c>
      <c r="K26" s="628">
        <v>-0.32774977807008776</v>
      </c>
      <c r="L26" s="621"/>
      <c r="M26" s="621"/>
    </row>
    <row r="27" spans="1:13" ht="15" customHeight="1" x14ac:dyDescent="0.25">
      <c r="B27" s="1093"/>
      <c r="C27" s="625" t="s">
        <v>499</v>
      </c>
      <c r="D27" s="617" t="s">
        <v>640</v>
      </c>
      <c r="E27" s="716">
        <v>69.100506819999993</v>
      </c>
      <c r="F27" s="716">
        <v>15.97772451</v>
      </c>
      <c r="G27" s="716">
        <v>1.8681828300000001</v>
      </c>
      <c r="H27" s="716">
        <v>65.874915279999996</v>
      </c>
      <c r="I27" s="716">
        <v>449.52024626999997</v>
      </c>
      <c r="J27" s="717">
        <v>9.6505436720144722E-2</v>
      </c>
      <c r="K27" s="628">
        <v>5.8238455314792175</v>
      </c>
      <c r="L27" s="621"/>
      <c r="M27" s="621"/>
    </row>
    <row r="28" spans="1:13" x14ac:dyDescent="0.25">
      <c r="B28" s="1093"/>
      <c r="C28" s="625" t="s">
        <v>642</v>
      </c>
      <c r="D28" s="617" t="s">
        <v>935</v>
      </c>
      <c r="E28" s="716">
        <v>116.96849895999999</v>
      </c>
      <c r="F28" s="716">
        <v>8.0051380000000005E-2</v>
      </c>
      <c r="G28" s="716">
        <v>0</v>
      </c>
      <c r="H28" s="716">
        <v>0.54522022000000003</v>
      </c>
      <c r="I28" s="716">
        <v>269.76592402999995</v>
      </c>
      <c r="J28" s="717">
        <v>5.7914807012032853E-2</v>
      </c>
      <c r="K28" s="628">
        <v>493.78341802877367</v>
      </c>
      <c r="L28" s="621"/>
      <c r="M28" s="621"/>
    </row>
    <row r="29" spans="1:13" x14ac:dyDescent="0.25">
      <c r="B29" s="1094"/>
      <c r="C29" s="1095" t="s">
        <v>46</v>
      </c>
      <c r="D29" s="1096"/>
      <c r="E29" s="716">
        <v>3005.1241564099901</v>
      </c>
      <c r="F29" s="716">
        <v>2851.2956278499992</v>
      </c>
      <c r="G29" s="716">
        <v>3727.4370192399992</v>
      </c>
      <c r="H29" s="716">
        <v>3784.8412272499986</v>
      </c>
      <c r="I29" s="716">
        <v>3258.5704920800026</v>
      </c>
      <c r="J29" s="717">
        <v>0.69956753011893114</v>
      </c>
      <c r="K29" s="628">
        <v>-0.13904697808218902</v>
      </c>
      <c r="L29" s="621"/>
      <c r="M29" s="621"/>
    </row>
    <row r="30" spans="1:13" x14ac:dyDescent="0.25">
      <c r="B30" s="1083" t="s">
        <v>294</v>
      </c>
      <c r="C30" s="1087"/>
      <c r="D30" s="1084"/>
      <c r="E30" s="718">
        <v>3880.10618926999</v>
      </c>
      <c r="F30" s="718">
        <v>3587.1033162899994</v>
      </c>
      <c r="G30" s="718">
        <v>4736.0202377499991</v>
      </c>
      <c r="H30" s="718">
        <v>4862.9706686799982</v>
      </c>
      <c r="I30" s="718">
        <v>4657.9784678200031</v>
      </c>
      <c r="J30" s="719">
        <v>1</v>
      </c>
      <c r="K30" s="630">
        <v>-4.2153698803953144E-2</v>
      </c>
      <c r="L30" s="621"/>
      <c r="M30" s="621"/>
    </row>
    <row r="31" spans="1:13" x14ac:dyDescent="0.25">
      <c r="B31" s="1088" t="s">
        <v>936</v>
      </c>
      <c r="C31" s="1088"/>
      <c r="D31" s="1088"/>
      <c r="E31" s="720">
        <v>22342.075552779996</v>
      </c>
      <c r="F31" s="720">
        <v>24465.959680590007</v>
      </c>
      <c r="G31" s="720">
        <v>28359.103930889996</v>
      </c>
      <c r="H31" s="720">
        <v>26699.572189109997</v>
      </c>
      <c r="I31" s="720">
        <v>26345.887882010011</v>
      </c>
      <c r="J31" s="721"/>
      <c r="K31" s="633">
        <v>-1.3246815514304178E-2</v>
      </c>
      <c r="M31" s="621"/>
    </row>
    <row r="32" spans="1:13" ht="15" customHeight="1" x14ac:dyDescent="0.25">
      <c r="B32" s="932" t="s">
        <v>575</v>
      </c>
      <c r="C32" s="932"/>
      <c r="D32" s="932"/>
      <c r="E32" s="932"/>
      <c r="F32" s="932"/>
      <c r="G32" s="932"/>
      <c r="H32" s="932"/>
      <c r="I32" s="932"/>
      <c r="J32" s="932"/>
      <c r="K32" s="932"/>
    </row>
    <row r="33" spans="1:11" ht="15" customHeight="1" x14ac:dyDescent="0.25">
      <c r="B33" s="1109" t="s">
        <v>649</v>
      </c>
      <c r="C33" s="1109"/>
      <c r="D33" s="1109"/>
      <c r="E33" s="1109"/>
      <c r="F33" s="1109"/>
      <c r="G33" s="1109"/>
      <c r="H33" s="1109"/>
      <c r="I33" s="1109"/>
      <c r="J33" s="1109"/>
      <c r="K33" s="1109"/>
    </row>
    <row r="34" spans="1:11" ht="15" customHeight="1" x14ac:dyDescent="0.25">
      <c r="B34" s="1109" t="s">
        <v>937</v>
      </c>
      <c r="C34" s="1109"/>
      <c r="D34" s="1109"/>
      <c r="E34" s="1109"/>
      <c r="F34" s="1109"/>
      <c r="G34" s="1109"/>
      <c r="H34" s="1109"/>
      <c r="I34" s="1109"/>
      <c r="J34" s="1109"/>
      <c r="K34" s="1109"/>
    </row>
    <row r="36" spans="1:11" x14ac:dyDescent="0.25">
      <c r="B36" s="709" t="s">
        <v>887</v>
      </c>
    </row>
    <row r="37" spans="1:11" ht="15" customHeight="1" x14ac:dyDescent="0.25">
      <c r="A37" s="693"/>
      <c r="B37" s="1089" t="s">
        <v>888</v>
      </c>
      <c r="C37" s="1112">
        <v>2016</v>
      </c>
      <c r="D37" s="1114">
        <v>2017</v>
      </c>
      <c r="E37" s="1114">
        <v>2018</v>
      </c>
      <c r="F37" s="1114">
        <v>2019</v>
      </c>
      <c r="G37" s="1114">
        <v>2020</v>
      </c>
      <c r="H37" s="1091" t="s">
        <v>572</v>
      </c>
      <c r="I37" s="1090" t="s">
        <v>573</v>
      </c>
    </row>
    <row r="38" spans="1:11" x14ac:dyDescent="0.25">
      <c r="B38" s="1089"/>
      <c r="C38" s="1113"/>
      <c r="D38" s="1115"/>
      <c r="E38" s="1115"/>
      <c r="F38" s="1115"/>
      <c r="G38" s="1115"/>
      <c r="H38" s="1091"/>
      <c r="I38" s="1090"/>
    </row>
    <row r="39" spans="1:11" x14ac:dyDescent="0.25">
      <c r="B39" s="634" t="s">
        <v>357</v>
      </c>
      <c r="C39" s="675">
        <v>19.238571919999995</v>
      </c>
      <c r="D39" s="675">
        <v>16.697900939999993</v>
      </c>
      <c r="E39" s="675">
        <v>20.94622166000001</v>
      </c>
      <c r="F39" s="675">
        <v>26.750266389999961</v>
      </c>
      <c r="G39" s="675">
        <v>20.46106042000001</v>
      </c>
      <c r="H39" s="677">
        <v>1.885656480763331E-2</v>
      </c>
      <c r="I39" s="637">
        <v>-0.23510816222566822</v>
      </c>
      <c r="K39" s="621"/>
    </row>
    <row r="40" spans="1:11" x14ac:dyDescent="0.25">
      <c r="B40" s="634" t="s">
        <v>366</v>
      </c>
      <c r="C40" s="675">
        <v>621.12870393999981</v>
      </c>
      <c r="D40" s="675">
        <v>615.96198029999994</v>
      </c>
      <c r="E40" s="675">
        <v>874.63126138000257</v>
      </c>
      <c r="F40" s="675">
        <v>891.70134168000266</v>
      </c>
      <c r="G40" s="675">
        <v>805.35989626000355</v>
      </c>
      <c r="H40" s="677">
        <v>0.74220596418607276</v>
      </c>
      <c r="I40" s="637">
        <v>-9.682776214884703E-2</v>
      </c>
      <c r="K40" s="621"/>
    </row>
    <row r="41" spans="1:11" x14ac:dyDescent="0.25">
      <c r="B41" s="634" t="s">
        <v>889</v>
      </c>
      <c r="C41" s="675">
        <v>168.74548093999999</v>
      </c>
      <c r="D41" s="675">
        <v>173.55857028</v>
      </c>
      <c r="E41" s="675">
        <v>191.87219592000002</v>
      </c>
      <c r="F41" s="675">
        <v>206.86047237999998</v>
      </c>
      <c r="G41" s="675">
        <v>257.54294333000001</v>
      </c>
      <c r="H41" s="677">
        <v>0.23734719031980533</v>
      </c>
      <c r="I41" s="637">
        <v>0.24500800161036573</v>
      </c>
      <c r="K41" s="621"/>
    </row>
    <row r="42" spans="1:11" x14ac:dyDescent="0.25">
      <c r="B42" s="634" t="s">
        <v>496</v>
      </c>
      <c r="C42" s="675">
        <v>0</v>
      </c>
      <c r="D42" s="675">
        <v>0</v>
      </c>
      <c r="E42" s="675">
        <v>0</v>
      </c>
      <c r="F42" s="675">
        <v>0</v>
      </c>
      <c r="G42" s="675">
        <v>0</v>
      </c>
      <c r="H42" s="677">
        <v>0</v>
      </c>
      <c r="I42" s="637" t="s">
        <v>170</v>
      </c>
      <c r="K42" s="621"/>
    </row>
    <row r="43" spans="1:11" x14ac:dyDescent="0.25">
      <c r="B43" s="634" t="s">
        <v>361</v>
      </c>
      <c r="C43" s="675">
        <v>2.6047342100000002</v>
      </c>
      <c r="D43" s="675">
        <v>1.9887299299999999</v>
      </c>
      <c r="E43" s="675">
        <v>1.8890127000000003</v>
      </c>
      <c r="F43" s="675">
        <v>4.3326100600000004</v>
      </c>
      <c r="G43" s="675">
        <v>1.7255968700000002</v>
      </c>
      <c r="H43" s="677">
        <v>1.5902806864886909E-3</v>
      </c>
      <c r="I43" s="637">
        <v>-0.6017188608937496</v>
      </c>
      <c r="K43" s="621"/>
    </row>
    <row r="44" spans="1:11" x14ac:dyDescent="0.25">
      <c r="B44" s="638" t="s">
        <v>938</v>
      </c>
      <c r="C44" s="678">
        <v>811.71749100999978</v>
      </c>
      <c r="D44" s="678">
        <v>808.20718144999989</v>
      </c>
      <c r="E44" s="678">
        <v>1089.3386916600025</v>
      </c>
      <c r="F44" s="678">
        <v>1129.6446905100026</v>
      </c>
      <c r="G44" s="678">
        <v>1085.0894968800035</v>
      </c>
      <c r="H44" s="679">
        <v>1</v>
      </c>
      <c r="I44" s="640">
        <v>-3.9441776696957476E-2</v>
      </c>
      <c r="K44" s="621"/>
    </row>
    <row r="45" spans="1:11" ht="15" customHeight="1" x14ac:dyDescent="0.25">
      <c r="B45" s="932" t="s">
        <v>503</v>
      </c>
      <c r="C45" s="932"/>
      <c r="D45" s="932"/>
      <c r="E45" s="932"/>
      <c r="F45" s="932"/>
      <c r="G45" s="932"/>
      <c r="H45" s="932"/>
      <c r="I45" s="932"/>
    </row>
    <row r="47" spans="1:11" x14ac:dyDescent="0.25">
      <c r="B47" s="709" t="s">
        <v>918</v>
      </c>
    </row>
    <row r="48" spans="1:11" x14ac:dyDescent="0.25">
      <c r="B48" s="926" t="s">
        <v>485</v>
      </c>
      <c r="C48" s="1099" t="s">
        <v>448</v>
      </c>
      <c r="D48" s="1101">
        <v>2019</v>
      </c>
      <c r="E48" s="1102"/>
      <c r="F48" s="1102"/>
      <c r="G48" s="1103"/>
      <c r="H48" s="1101">
        <v>2020</v>
      </c>
      <c r="I48" s="1102"/>
      <c r="J48" s="1102"/>
      <c r="K48" s="1103"/>
    </row>
    <row r="49" spans="2:11" x14ac:dyDescent="0.25">
      <c r="B49" s="927"/>
      <c r="C49" s="1100"/>
      <c r="D49" s="642" t="s">
        <v>892</v>
      </c>
      <c r="E49" s="642" t="s">
        <v>893</v>
      </c>
      <c r="F49" s="642" t="s">
        <v>470</v>
      </c>
      <c r="G49" s="642" t="s">
        <v>471</v>
      </c>
      <c r="H49" s="642" t="s">
        <v>892</v>
      </c>
      <c r="I49" s="642" t="s">
        <v>893</v>
      </c>
      <c r="J49" s="642" t="s">
        <v>470</v>
      </c>
      <c r="K49" s="642" t="s">
        <v>471</v>
      </c>
    </row>
    <row r="50" spans="2:11" x14ac:dyDescent="0.25">
      <c r="B50" s="1118" t="s">
        <v>433</v>
      </c>
      <c r="C50" s="722" t="s">
        <v>185</v>
      </c>
      <c r="D50" s="723">
        <v>4400</v>
      </c>
      <c r="E50" s="723">
        <v>1091</v>
      </c>
      <c r="F50" s="723">
        <v>9637</v>
      </c>
      <c r="G50" s="723">
        <v>146874.69831000001</v>
      </c>
      <c r="H50" s="723">
        <v>1351</v>
      </c>
      <c r="I50" s="723">
        <v>295</v>
      </c>
      <c r="J50" s="723">
        <v>6948</v>
      </c>
      <c r="K50" s="723">
        <v>122677.16286999999</v>
      </c>
    </row>
    <row r="51" spans="2:11" x14ac:dyDescent="0.25">
      <c r="B51" s="1119"/>
      <c r="C51" s="722" t="s">
        <v>187</v>
      </c>
      <c r="D51" s="723">
        <v>0</v>
      </c>
      <c r="E51" s="723">
        <v>0</v>
      </c>
      <c r="F51" s="723">
        <v>118</v>
      </c>
      <c r="G51" s="723">
        <v>1830.0967000000003</v>
      </c>
      <c r="H51" s="723">
        <v>0</v>
      </c>
      <c r="I51" s="723">
        <v>0</v>
      </c>
      <c r="J51" s="723">
        <v>26</v>
      </c>
      <c r="K51" s="723">
        <v>0</v>
      </c>
    </row>
    <row r="52" spans="2:11" x14ac:dyDescent="0.25">
      <c r="B52" s="1119"/>
      <c r="C52" s="722" t="s">
        <v>810</v>
      </c>
      <c r="D52" s="723">
        <v>595</v>
      </c>
      <c r="E52" s="723">
        <v>5</v>
      </c>
      <c r="F52" s="723">
        <v>0</v>
      </c>
      <c r="G52" s="723">
        <v>0</v>
      </c>
      <c r="H52" s="723">
        <v>150</v>
      </c>
      <c r="I52" s="723">
        <v>0</v>
      </c>
      <c r="J52" s="723">
        <v>0</v>
      </c>
      <c r="K52" s="723">
        <v>0</v>
      </c>
    </row>
    <row r="53" spans="2:11" x14ac:dyDescent="0.25">
      <c r="B53" s="1119"/>
      <c r="C53" s="722" t="s">
        <v>449</v>
      </c>
      <c r="D53" s="723">
        <v>15285</v>
      </c>
      <c r="E53" s="723">
        <v>1143</v>
      </c>
      <c r="F53" s="723">
        <v>13863</v>
      </c>
      <c r="G53" s="723">
        <v>126206.76359999999</v>
      </c>
      <c r="H53" s="723">
        <v>5291</v>
      </c>
      <c r="I53" s="723">
        <v>303</v>
      </c>
      <c r="J53" s="723">
        <v>10857</v>
      </c>
      <c r="K53" s="723">
        <v>103529.59640000002</v>
      </c>
    </row>
    <row r="54" spans="2:11" x14ac:dyDescent="0.25">
      <c r="B54" s="1120"/>
      <c r="C54" s="722" t="s">
        <v>450</v>
      </c>
      <c r="D54" s="723">
        <v>990</v>
      </c>
      <c r="E54" s="723">
        <v>29</v>
      </c>
      <c r="F54" s="723">
        <v>311</v>
      </c>
      <c r="G54" s="723">
        <v>5510.24496</v>
      </c>
      <c r="H54" s="723">
        <v>292</v>
      </c>
      <c r="I54" s="723">
        <v>3</v>
      </c>
      <c r="J54" s="723">
        <v>432</v>
      </c>
      <c r="K54" s="723">
        <v>8289.9719700000005</v>
      </c>
    </row>
    <row r="55" spans="2:11" x14ac:dyDescent="0.25">
      <c r="B55" s="1097" t="s">
        <v>894</v>
      </c>
      <c r="C55" s="1097"/>
      <c r="D55" s="724">
        <v>21270</v>
      </c>
      <c r="E55" s="724">
        <v>2268</v>
      </c>
      <c r="F55" s="724">
        <v>23929</v>
      </c>
      <c r="G55" s="724">
        <v>280421.80356999999</v>
      </c>
      <c r="H55" s="724">
        <v>7084</v>
      </c>
      <c r="I55" s="724">
        <v>601</v>
      </c>
      <c r="J55" s="724">
        <v>18263</v>
      </c>
      <c r="K55" s="724">
        <v>234496.73124000002</v>
      </c>
    </row>
    <row r="56" spans="2:11" x14ac:dyDescent="0.25">
      <c r="B56" s="1118" t="s">
        <v>437</v>
      </c>
      <c r="C56" s="722" t="s">
        <v>185</v>
      </c>
      <c r="D56" s="723">
        <v>4447</v>
      </c>
      <c r="E56" s="723">
        <v>1090</v>
      </c>
      <c r="F56" s="723">
        <v>8765</v>
      </c>
      <c r="G56" s="723">
        <v>119525.40372999999</v>
      </c>
      <c r="H56" s="723">
        <v>1217</v>
      </c>
      <c r="I56" s="723">
        <v>300</v>
      </c>
      <c r="J56" s="723">
        <v>5739</v>
      </c>
      <c r="K56" s="723">
        <v>61946.455400000006</v>
      </c>
    </row>
    <row r="57" spans="2:11" x14ac:dyDescent="0.25">
      <c r="B57" s="1119"/>
      <c r="C57" s="722" t="s">
        <v>187</v>
      </c>
      <c r="D57" s="723">
        <v>0</v>
      </c>
      <c r="E57" s="723">
        <v>0</v>
      </c>
      <c r="F57" s="723">
        <v>101</v>
      </c>
      <c r="G57" s="723">
        <v>1334.03738</v>
      </c>
      <c r="H57" s="723">
        <v>0</v>
      </c>
      <c r="I57" s="723">
        <v>0</v>
      </c>
      <c r="J57" s="723">
        <v>44</v>
      </c>
      <c r="K57" s="723">
        <v>941.88440000000003</v>
      </c>
    </row>
    <row r="58" spans="2:11" x14ac:dyDescent="0.25">
      <c r="B58" s="1119"/>
      <c r="C58" s="722" t="s">
        <v>810</v>
      </c>
      <c r="D58" s="723">
        <v>596</v>
      </c>
      <c r="E58" s="723">
        <v>2</v>
      </c>
      <c r="F58" s="723">
        <v>9</v>
      </c>
      <c r="G58" s="723">
        <v>83.46</v>
      </c>
      <c r="H58" s="723">
        <v>183</v>
      </c>
      <c r="I58" s="723">
        <v>0</v>
      </c>
      <c r="J58" s="723">
        <v>0</v>
      </c>
      <c r="K58" s="723">
        <v>0</v>
      </c>
    </row>
    <row r="59" spans="2:11" x14ac:dyDescent="0.25">
      <c r="B59" s="1119"/>
      <c r="C59" s="722" t="s">
        <v>449</v>
      </c>
      <c r="D59" s="723">
        <v>14552</v>
      </c>
      <c r="E59" s="723">
        <v>1127</v>
      </c>
      <c r="F59" s="723">
        <v>11826</v>
      </c>
      <c r="G59" s="723">
        <v>185380.34437999999</v>
      </c>
      <c r="H59" s="723">
        <v>5593</v>
      </c>
      <c r="I59" s="723">
        <v>288</v>
      </c>
      <c r="J59" s="723">
        <v>9819</v>
      </c>
      <c r="K59" s="723">
        <v>141567.91508999999</v>
      </c>
    </row>
    <row r="60" spans="2:11" x14ac:dyDescent="0.25">
      <c r="B60" s="1120"/>
      <c r="C60" s="722" t="s">
        <v>450</v>
      </c>
      <c r="D60" s="723">
        <v>1045</v>
      </c>
      <c r="E60" s="723">
        <v>26</v>
      </c>
      <c r="F60" s="723">
        <v>460</v>
      </c>
      <c r="G60" s="723">
        <v>7602.1740200000004</v>
      </c>
      <c r="H60" s="723">
        <v>340</v>
      </c>
      <c r="I60" s="723">
        <v>5</v>
      </c>
      <c r="J60" s="723">
        <v>489</v>
      </c>
      <c r="K60" s="723">
        <v>11056.05939</v>
      </c>
    </row>
    <row r="61" spans="2:11" x14ac:dyDescent="0.25">
      <c r="B61" s="1097" t="s">
        <v>895</v>
      </c>
      <c r="C61" s="1097"/>
      <c r="D61" s="622">
        <v>20640</v>
      </c>
      <c r="E61" s="622">
        <v>2245</v>
      </c>
      <c r="F61" s="622">
        <v>21161</v>
      </c>
      <c r="G61" s="622">
        <v>313925.41950999998</v>
      </c>
      <c r="H61" s="622">
        <v>7333</v>
      </c>
      <c r="I61" s="622">
        <v>593</v>
      </c>
      <c r="J61" s="622">
        <v>16091</v>
      </c>
      <c r="K61" s="622">
        <v>215512.31428000002</v>
      </c>
    </row>
    <row r="62" spans="2:11" ht="15" customHeight="1" x14ac:dyDescent="0.25">
      <c r="B62" s="1101" t="s">
        <v>939</v>
      </c>
      <c r="C62" s="1103"/>
      <c r="D62" s="725">
        <v>41910</v>
      </c>
      <c r="E62" s="725">
        <v>4513</v>
      </c>
      <c r="F62" s="725">
        <v>45090</v>
      </c>
      <c r="G62" s="725">
        <v>594347.22307999991</v>
      </c>
      <c r="H62" s="725">
        <v>14417</v>
      </c>
      <c r="I62" s="725">
        <v>1194</v>
      </c>
      <c r="J62" s="725">
        <v>34354</v>
      </c>
      <c r="K62" s="725">
        <v>450009.04552000004</v>
      </c>
    </row>
    <row r="63" spans="2:11" x14ac:dyDescent="0.25">
      <c r="B63" s="1107" t="s">
        <v>897</v>
      </c>
      <c r="C63" s="1107"/>
      <c r="D63" s="1107"/>
      <c r="E63" s="1107"/>
      <c r="F63" s="1107"/>
      <c r="G63" s="1107"/>
      <c r="H63" s="1107"/>
      <c r="I63" s="1107"/>
      <c r="J63" s="1107"/>
      <c r="K63" s="1107"/>
    </row>
    <row r="64" spans="2:11" x14ac:dyDescent="0.25">
      <c r="B64" s="1018" t="s">
        <v>803</v>
      </c>
      <c r="C64" s="1018"/>
      <c r="D64" s="1018"/>
      <c r="E64" s="1018"/>
      <c r="F64" s="1018"/>
      <c r="G64" s="1018"/>
      <c r="H64" s="1018"/>
      <c r="I64" s="1018"/>
      <c r="J64" s="1018"/>
      <c r="K64" s="1018"/>
    </row>
    <row r="65" spans="2:11" x14ac:dyDescent="0.25">
      <c r="B65" s="1018" t="s">
        <v>804</v>
      </c>
      <c r="C65" s="1018"/>
      <c r="D65" s="1018"/>
      <c r="E65" s="1018"/>
      <c r="F65" s="1018"/>
      <c r="G65" s="1018"/>
      <c r="H65" s="1018"/>
      <c r="I65" s="1018"/>
      <c r="J65" s="1018"/>
      <c r="K65" s="1018"/>
    </row>
    <row r="66" spans="2:11" x14ac:dyDescent="0.25">
      <c r="B66" s="1108" t="s">
        <v>898</v>
      </c>
      <c r="C66" s="1108"/>
      <c r="D66" s="1108"/>
      <c r="E66" s="1108"/>
      <c r="F66" s="1108"/>
      <c r="G66" s="1108"/>
      <c r="H66" s="1108"/>
      <c r="I66" s="1108"/>
      <c r="J66" s="1108"/>
      <c r="K66" s="1108"/>
    </row>
  </sheetData>
  <mergeCells count="48">
    <mergeCell ref="D48:G48"/>
    <mergeCell ref="H48:K48"/>
    <mergeCell ref="B50:B54"/>
    <mergeCell ref="B66:K66"/>
    <mergeCell ref="B61:C61"/>
    <mergeCell ref="B62:C62"/>
    <mergeCell ref="B63:K63"/>
    <mergeCell ref="B64:K64"/>
    <mergeCell ref="B65:K65"/>
    <mergeCell ref="B55:C55"/>
    <mergeCell ref="B56:B60"/>
    <mergeCell ref="B45:I45"/>
    <mergeCell ref="B32:K32"/>
    <mergeCell ref="B33:K33"/>
    <mergeCell ref="B34:K34"/>
    <mergeCell ref="B37:B38"/>
    <mergeCell ref="C37:C38"/>
    <mergeCell ref="D37:D38"/>
    <mergeCell ref="E37:E38"/>
    <mergeCell ref="F37:F38"/>
    <mergeCell ref="G37:G38"/>
    <mergeCell ref="H37:H38"/>
    <mergeCell ref="I37:I38"/>
    <mergeCell ref="B48:B49"/>
    <mergeCell ref="C48:C49"/>
    <mergeCell ref="K19:K20"/>
    <mergeCell ref="B21:B24"/>
    <mergeCell ref="C24:D24"/>
    <mergeCell ref="B25:D25"/>
    <mergeCell ref="B26:B29"/>
    <mergeCell ref="C29:D29"/>
    <mergeCell ref="B30:D30"/>
    <mergeCell ref="B31:D31"/>
    <mergeCell ref="B16:J16"/>
    <mergeCell ref="B19:B20"/>
    <mergeCell ref="C19:C20"/>
    <mergeCell ref="D19:D20"/>
    <mergeCell ref="E19:E20"/>
    <mergeCell ref="F19:F20"/>
    <mergeCell ref="G19:G20"/>
    <mergeCell ref="H19:H20"/>
    <mergeCell ref="I19:I20"/>
    <mergeCell ref="J19:J20"/>
    <mergeCell ref="B6:B8"/>
    <mergeCell ref="B9:C9"/>
    <mergeCell ref="B10:B13"/>
    <mergeCell ref="B14:C14"/>
    <mergeCell ref="B15:C15"/>
  </mergeCells>
  <pageMargins left="0.7" right="0.7" top="0.75" bottom="0.75" header="0.3" footer="0.3"/>
  <pageSetup paperSize="183"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M58"/>
  <sheetViews>
    <sheetView zoomScaleNormal="100" workbookViewId="0">
      <selection activeCell="F25" sqref="F25"/>
    </sheetView>
  </sheetViews>
  <sheetFormatPr baseColWidth="10" defaultColWidth="11.42578125" defaultRowHeight="15" x14ac:dyDescent="0.25"/>
  <cols>
    <col min="1" max="1" width="3.7109375" style="726" customWidth="1"/>
    <col min="2" max="2" width="40.140625" style="729" customWidth="1"/>
    <col min="3" max="3" width="23.28515625" style="729" bestFit="1" customWidth="1"/>
    <col min="4" max="4" width="36.5703125" style="729" customWidth="1"/>
    <col min="5" max="8" width="11.42578125" style="729"/>
    <col min="9" max="9" width="15.140625" style="729" customWidth="1"/>
    <col min="10" max="10" width="13.42578125" style="729" customWidth="1"/>
    <col min="11" max="13" width="11.42578125" style="729"/>
    <col min="14" max="16384" width="11.42578125" style="726"/>
  </cols>
  <sheetData>
    <row r="2" spans="1:13" x14ac:dyDescent="0.25">
      <c r="B2" s="730" t="s">
        <v>512</v>
      </c>
    </row>
    <row r="3" spans="1:13" x14ac:dyDescent="0.25">
      <c r="B3" s="731"/>
    </row>
    <row r="4" spans="1:13" ht="15" customHeight="1" x14ac:dyDescent="0.25">
      <c r="A4" s="727"/>
      <c r="B4" s="732" t="s">
        <v>484</v>
      </c>
    </row>
    <row r="5" spans="1:13" ht="22.5" x14ac:dyDescent="0.25">
      <c r="A5" s="728"/>
      <c r="B5" s="614" t="s">
        <v>875</v>
      </c>
      <c r="C5" s="614" t="s">
        <v>485</v>
      </c>
      <c r="D5" s="615">
        <v>2016</v>
      </c>
      <c r="E5" s="615">
        <v>2017</v>
      </c>
      <c r="F5" s="615">
        <v>2018</v>
      </c>
      <c r="G5" s="615">
        <v>2019</v>
      </c>
      <c r="H5" s="615">
        <v>2020</v>
      </c>
      <c r="I5" s="699" t="s">
        <v>572</v>
      </c>
      <c r="J5" s="699" t="s">
        <v>573</v>
      </c>
    </row>
    <row r="6" spans="1:13" x14ac:dyDescent="0.25">
      <c r="A6" s="728"/>
      <c r="B6" s="1092" t="s">
        <v>921</v>
      </c>
      <c r="C6" s="617" t="s">
        <v>473</v>
      </c>
      <c r="D6" s="663">
        <v>1790</v>
      </c>
      <c r="E6" s="663">
        <v>830</v>
      </c>
      <c r="F6" s="663">
        <v>867</v>
      </c>
      <c r="G6" s="663">
        <v>850</v>
      </c>
      <c r="H6" s="664">
        <v>1236</v>
      </c>
      <c r="I6" s="710">
        <v>0.99838449111470118</v>
      </c>
      <c r="J6" s="711">
        <v>0.45411764705882351</v>
      </c>
      <c r="L6" s="621"/>
      <c r="M6" s="621"/>
    </row>
    <row r="7" spans="1:13" x14ac:dyDescent="0.25">
      <c r="B7" s="1093"/>
      <c r="C7" s="617" t="s">
        <v>474</v>
      </c>
      <c r="D7" s="663">
        <v>12</v>
      </c>
      <c r="E7" s="663">
        <v>0</v>
      </c>
      <c r="F7" s="663">
        <v>11</v>
      </c>
      <c r="G7" s="663">
        <v>22</v>
      </c>
      <c r="H7" s="664">
        <v>2</v>
      </c>
      <c r="I7" s="710">
        <v>1.6155088852988692E-3</v>
      </c>
      <c r="J7" s="711">
        <v>-0.90909090909090906</v>
      </c>
      <c r="L7" s="621"/>
      <c r="M7" s="621"/>
    </row>
    <row r="8" spans="1:13" x14ac:dyDescent="0.25">
      <c r="B8" s="1094"/>
      <c r="C8" s="617" t="s">
        <v>475</v>
      </c>
      <c r="D8" s="663">
        <v>0</v>
      </c>
      <c r="E8" s="663">
        <v>1</v>
      </c>
      <c r="F8" s="663">
        <v>0</v>
      </c>
      <c r="G8" s="663">
        <v>0</v>
      </c>
      <c r="H8" s="664">
        <v>0</v>
      </c>
      <c r="I8" s="710">
        <v>0</v>
      </c>
      <c r="J8" s="711" t="s">
        <v>170</v>
      </c>
      <c r="L8" s="621"/>
      <c r="M8" s="621"/>
    </row>
    <row r="9" spans="1:13" x14ac:dyDescent="0.25">
      <c r="B9" s="1083" t="s">
        <v>877</v>
      </c>
      <c r="C9" s="1084"/>
      <c r="D9" s="666">
        <v>1802</v>
      </c>
      <c r="E9" s="666">
        <v>831</v>
      </c>
      <c r="F9" s="666">
        <v>878</v>
      </c>
      <c r="G9" s="666">
        <v>872</v>
      </c>
      <c r="H9" s="666">
        <v>1238</v>
      </c>
      <c r="I9" s="712">
        <v>1</v>
      </c>
      <c r="J9" s="713">
        <v>0.41972477064220182</v>
      </c>
      <c r="L9" s="621"/>
      <c r="M9" s="621"/>
    </row>
    <row r="10" spans="1:13" x14ac:dyDescent="0.25">
      <c r="B10" s="1092" t="s">
        <v>922</v>
      </c>
      <c r="C10" s="617" t="s">
        <v>477</v>
      </c>
      <c r="D10" s="663">
        <v>237</v>
      </c>
      <c r="E10" s="663">
        <v>220</v>
      </c>
      <c r="F10" s="663">
        <v>274</v>
      </c>
      <c r="G10" s="663">
        <v>224</v>
      </c>
      <c r="H10" s="664">
        <v>312</v>
      </c>
      <c r="I10" s="710">
        <v>0.71070615034168561</v>
      </c>
      <c r="J10" s="711">
        <v>0.39285714285714279</v>
      </c>
      <c r="L10" s="621"/>
      <c r="M10" s="621"/>
    </row>
    <row r="11" spans="1:13" x14ac:dyDescent="0.25">
      <c r="B11" s="1093"/>
      <c r="C11" s="617" t="s">
        <v>486</v>
      </c>
      <c r="D11" s="663">
        <v>92</v>
      </c>
      <c r="E11" s="663">
        <v>95</v>
      </c>
      <c r="F11" s="663">
        <v>104</v>
      </c>
      <c r="G11" s="663">
        <v>99</v>
      </c>
      <c r="H11" s="664">
        <v>104</v>
      </c>
      <c r="I11" s="710">
        <v>0.23690205011389523</v>
      </c>
      <c r="J11" s="711">
        <v>5.0505050505050608E-2</v>
      </c>
      <c r="L11" s="621"/>
      <c r="M11" s="621"/>
    </row>
    <row r="12" spans="1:13" x14ac:dyDescent="0.25">
      <c r="B12" s="1094"/>
      <c r="C12" s="617" t="s">
        <v>487</v>
      </c>
      <c r="D12" s="663">
        <v>16</v>
      </c>
      <c r="E12" s="663">
        <v>21</v>
      </c>
      <c r="F12" s="663">
        <v>12</v>
      </c>
      <c r="G12" s="663">
        <v>8</v>
      </c>
      <c r="H12" s="664">
        <v>23</v>
      </c>
      <c r="I12" s="710">
        <v>5.2391799544419138E-2</v>
      </c>
      <c r="J12" s="711">
        <v>1.875</v>
      </c>
      <c r="L12" s="621"/>
      <c r="M12" s="621"/>
    </row>
    <row r="13" spans="1:13" x14ac:dyDescent="0.25">
      <c r="B13" s="1083" t="s">
        <v>879</v>
      </c>
      <c r="C13" s="1084"/>
      <c r="D13" s="666">
        <v>345</v>
      </c>
      <c r="E13" s="666">
        <v>336</v>
      </c>
      <c r="F13" s="666">
        <v>390</v>
      </c>
      <c r="G13" s="666">
        <v>331</v>
      </c>
      <c r="H13" s="666">
        <v>439</v>
      </c>
      <c r="I13" s="712">
        <v>1</v>
      </c>
      <c r="J13" s="713">
        <v>0.3262839879154078</v>
      </c>
      <c r="L13" s="621"/>
      <c r="M13" s="621"/>
    </row>
    <row r="14" spans="1:13" x14ac:dyDescent="0.25">
      <c r="B14" s="1085" t="s">
        <v>940</v>
      </c>
      <c r="C14" s="1086"/>
      <c r="D14" s="668">
        <v>2147</v>
      </c>
      <c r="E14" s="668">
        <v>1167</v>
      </c>
      <c r="F14" s="668">
        <v>1268</v>
      </c>
      <c r="G14" s="668">
        <v>1203</v>
      </c>
      <c r="H14" s="668">
        <v>1677</v>
      </c>
      <c r="I14" s="714"/>
      <c r="J14" s="715">
        <v>0.39401496259351632</v>
      </c>
      <c r="L14" s="621"/>
      <c r="M14" s="621"/>
    </row>
    <row r="15" spans="1:13" ht="15" customHeight="1" x14ac:dyDescent="0.25">
      <c r="B15" s="932" t="s">
        <v>881</v>
      </c>
      <c r="C15" s="932"/>
      <c r="D15" s="932"/>
      <c r="E15" s="932"/>
      <c r="F15" s="932"/>
      <c r="G15" s="932"/>
      <c r="H15" s="932"/>
      <c r="I15" s="932"/>
      <c r="J15" s="932"/>
    </row>
    <row r="17" spans="1:13" x14ac:dyDescent="0.25">
      <c r="B17" s="732" t="s">
        <v>882</v>
      </c>
    </row>
    <row r="18" spans="1:13" ht="15" customHeight="1" x14ac:dyDescent="0.25">
      <c r="A18" s="727"/>
      <c r="B18" s="1089" t="s">
        <v>489</v>
      </c>
      <c r="C18" s="1089" t="s">
        <v>941</v>
      </c>
      <c r="D18" s="1089" t="s">
        <v>13</v>
      </c>
      <c r="E18" s="1089">
        <v>2016</v>
      </c>
      <c r="F18" s="1090">
        <v>2017</v>
      </c>
      <c r="G18" s="1090">
        <v>2018</v>
      </c>
      <c r="H18" s="1090">
        <v>2019</v>
      </c>
      <c r="I18" s="1090">
        <v>2020</v>
      </c>
      <c r="J18" s="1091" t="s">
        <v>572</v>
      </c>
      <c r="K18" s="1090" t="s">
        <v>573</v>
      </c>
    </row>
    <row r="19" spans="1:13" x14ac:dyDescent="0.25">
      <c r="A19" s="727"/>
      <c r="B19" s="1089"/>
      <c r="C19" s="1089"/>
      <c r="D19" s="1089"/>
      <c r="E19" s="1089"/>
      <c r="F19" s="1090"/>
      <c r="G19" s="1090"/>
      <c r="H19" s="1090"/>
      <c r="I19" s="1090"/>
      <c r="J19" s="1091"/>
      <c r="K19" s="1090"/>
    </row>
    <row r="20" spans="1:13" x14ac:dyDescent="0.25">
      <c r="A20" s="728"/>
      <c r="B20" s="1092" t="s">
        <v>884</v>
      </c>
      <c r="C20" s="625" t="s">
        <v>14</v>
      </c>
      <c r="D20" s="617" t="s">
        <v>15</v>
      </c>
      <c r="E20" s="716">
        <v>969.57534308000004</v>
      </c>
      <c r="F20" s="716">
        <v>1172.5428172500001</v>
      </c>
      <c r="G20" s="716">
        <v>1459.3894829400001</v>
      </c>
      <c r="H20" s="716">
        <v>1489.6618100900002</v>
      </c>
      <c r="I20" s="733">
        <v>1335.3943083400002</v>
      </c>
      <c r="J20" s="717">
        <v>0.38816955614387189</v>
      </c>
      <c r="K20" s="628">
        <v>-0.10355874112170449</v>
      </c>
      <c r="M20" s="621"/>
    </row>
    <row r="21" spans="1:13" ht="22.5" x14ac:dyDescent="0.25">
      <c r="A21" s="728"/>
      <c r="B21" s="1093"/>
      <c r="C21" s="625" t="s">
        <v>513</v>
      </c>
      <c r="D21" s="617" t="s">
        <v>514</v>
      </c>
      <c r="E21" s="716">
        <v>550.0482512000001</v>
      </c>
      <c r="F21" s="716">
        <v>603.84948365000002</v>
      </c>
      <c r="G21" s="716">
        <v>580.89492209000002</v>
      </c>
      <c r="H21" s="716">
        <v>450.09088401999998</v>
      </c>
      <c r="I21" s="733">
        <v>1010.32503712</v>
      </c>
      <c r="J21" s="717">
        <v>0.29367911692496174</v>
      </c>
      <c r="K21" s="628">
        <v>1.2447133967616768</v>
      </c>
      <c r="M21" s="621"/>
    </row>
    <row r="22" spans="1:13" x14ac:dyDescent="0.25">
      <c r="B22" s="1093"/>
      <c r="C22" s="625" t="s">
        <v>16</v>
      </c>
      <c r="D22" s="617" t="s">
        <v>17</v>
      </c>
      <c r="E22" s="716">
        <v>6.1115206900000008</v>
      </c>
      <c r="F22" s="716">
        <v>0</v>
      </c>
      <c r="G22" s="716">
        <v>74.776153230000006</v>
      </c>
      <c r="H22" s="716">
        <v>155.64704549999999</v>
      </c>
      <c r="I22" s="733">
        <v>625.23230031999992</v>
      </c>
      <c r="J22" s="717">
        <v>0.18174118534600969</v>
      </c>
      <c r="K22" s="628">
        <v>3.0169879120513086</v>
      </c>
      <c r="M22" s="621"/>
    </row>
    <row r="23" spans="1:13" x14ac:dyDescent="0.25">
      <c r="B23" s="1094"/>
      <c r="C23" s="1095" t="s">
        <v>46</v>
      </c>
      <c r="D23" s="1096"/>
      <c r="E23" s="716">
        <v>444.53605093999983</v>
      </c>
      <c r="F23" s="716">
        <v>377.10905708999996</v>
      </c>
      <c r="G23" s="716">
        <v>358.25394019999993</v>
      </c>
      <c r="H23" s="716">
        <v>138.18838697999996</v>
      </c>
      <c r="I23" s="733">
        <v>469.28287854999985</v>
      </c>
      <c r="J23" s="717">
        <v>0.13641014158515682</v>
      </c>
      <c r="K23" s="628">
        <v>2.3959646595912525</v>
      </c>
      <c r="M23" s="621"/>
    </row>
    <row r="24" spans="1:13" x14ac:dyDescent="0.25">
      <c r="B24" s="1083" t="s">
        <v>35</v>
      </c>
      <c r="C24" s="1087"/>
      <c r="D24" s="1084"/>
      <c r="E24" s="718">
        <v>1970.2711659099998</v>
      </c>
      <c r="F24" s="718">
        <v>2153.5013579900001</v>
      </c>
      <c r="G24" s="718">
        <v>2473.3144984599999</v>
      </c>
      <c r="H24" s="718">
        <v>2233.5881265900002</v>
      </c>
      <c r="I24" s="718">
        <v>3440.2345243299997</v>
      </c>
      <c r="J24" s="719">
        <v>1</v>
      </c>
      <c r="K24" s="630">
        <v>0.54022779910733854</v>
      </c>
      <c r="M24" s="621"/>
    </row>
    <row r="25" spans="1:13" x14ac:dyDescent="0.25">
      <c r="B25" s="1092" t="s">
        <v>885</v>
      </c>
      <c r="C25" s="625" t="s">
        <v>642</v>
      </c>
      <c r="D25" s="617" t="s">
        <v>935</v>
      </c>
      <c r="E25" s="716">
        <v>161.40303378999999</v>
      </c>
      <c r="F25" s="716">
        <v>142.23625924999999</v>
      </c>
      <c r="G25" s="716">
        <v>84.983844140000002</v>
      </c>
      <c r="H25" s="716">
        <v>0</v>
      </c>
      <c r="I25" s="733">
        <v>159.82609628</v>
      </c>
      <c r="J25" s="717">
        <v>0.35721768515281899</v>
      </c>
      <c r="K25" s="628" t="s">
        <v>170</v>
      </c>
      <c r="M25" s="621"/>
    </row>
    <row r="26" spans="1:13" x14ac:dyDescent="0.25">
      <c r="B26" s="1093"/>
      <c r="C26" s="625" t="s">
        <v>280</v>
      </c>
      <c r="D26" s="617" t="s">
        <v>527</v>
      </c>
      <c r="E26" s="716">
        <v>132.87842017</v>
      </c>
      <c r="F26" s="716">
        <v>192.10052567000002</v>
      </c>
      <c r="G26" s="716">
        <v>275.0652225</v>
      </c>
      <c r="H26" s="716">
        <v>227.43304932999999</v>
      </c>
      <c r="I26" s="733">
        <v>157.76108850000003</v>
      </c>
      <c r="J26" s="717">
        <v>0.35260231059157182</v>
      </c>
      <c r="K26" s="628">
        <v>-0.30634052981854709</v>
      </c>
      <c r="M26" s="621"/>
    </row>
    <row r="27" spans="1:13" x14ac:dyDescent="0.25">
      <c r="B27" s="1093"/>
      <c r="C27" s="625" t="s">
        <v>291</v>
      </c>
      <c r="D27" s="617" t="s">
        <v>292</v>
      </c>
      <c r="E27" s="716">
        <v>82.09258272000001</v>
      </c>
      <c r="F27" s="716">
        <v>85.059837029999983</v>
      </c>
      <c r="G27" s="716">
        <v>142.31786135999999</v>
      </c>
      <c r="H27" s="716">
        <v>110.80237101999998</v>
      </c>
      <c r="I27" s="733">
        <v>106.30114016000002</v>
      </c>
      <c r="J27" s="717">
        <v>0.23758727830363902</v>
      </c>
      <c r="K27" s="628">
        <v>-4.0623957940281619E-2</v>
      </c>
      <c r="M27" s="621"/>
    </row>
    <row r="28" spans="1:13" x14ac:dyDescent="0.25">
      <c r="B28" s="1094"/>
      <c r="C28" s="1095" t="s">
        <v>46</v>
      </c>
      <c r="D28" s="1096"/>
      <c r="E28" s="716">
        <v>19.236196649999997</v>
      </c>
      <c r="F28" s="716">
        <v>8.0234369799999996</v>
      </c>
      <c r="G28" s="716">
        <v>27.669975860000001</v>
      </c>
      <c r="H28" s="716">
        <v>35.081428479999992</v>
      </c>
      <c r="I28" s="733">
        <v>23.531002050000001</v>
      </c>
      <c r="J28" s="717">
        <v>5.2592725951970162E-2</v>
      </c>
      <c r="K28" s="628">
        <v>-0.32924618325006116</v>
      </c>
      <c r="M28" s="621"/>
    </row>
    <row r="29" spans="1:13" x14ac:dyDescent="0.25">
      <c r="B29" s="1083" t="s">
        <v>294</v>
      </c>
      <c r="C29" s="1087"/>
      <c r="D29" s="1084"/>
      <c r="E29" s="718">
        <v>395.61023333000003</v>
      </c>
      <c r="F29" s="718">
        <v>427.42005892999998</v>
      </c>
      <c r="G29" s="718">
        <v>530.03690385999994</v>
      </c>
      <c r="H29" s="718">
        <v>373.31684882999997</v>
      </c>
      <c r="I29" s="718">
        <v>447.41932699000006</v>
      </c>
      <c r="J29" s="719">
        <v>1</v>
      </c>
      <c r="K29" s="630">
        <v>0.1984975454288822</v>
      </c>
      <c r="M29" s="621"/>
    </row>
    <row r="30" spans="1:13" x14ac:dyDescent="0.25">
      <c r="B30" s="1088" t="s">
        <v>942</v>
      </c>
      <c r="C30" s="1088"/>
      <c r="D30" s="1088"/>
      <c r="E30" s="720">
        <v>2365.8813992399996</v>
      </c>
      <c r="F30" s="720">
        <v>2580.92141692</v>
      </c>
      <c r="G30" s="720">
        <v>3003.3514023199996</v>
      </c>
      <c r="H30" s="720">
        <v>2606.90497542</v>
      </c>
      <c r="I30" s="720">
        <v>3887.6538513199998</v>
      </c>
      <c r="J30" s="721"/>
      <c r="K30" s="633">
        <v>0.49129097070124605</v>
      </c>
      <c r="M30" s="621"/>
    </row>
    <row r="31" spans="1:13" ht="15" customHeight="1" x14ac:dyDescent="0.25">
      <c r="B31" s="932" t="s">
        <v>575</v>
      </c>
      <c r="C31" s="932"/>
      <c r="D31" s="932"/>
      <c r="E31" s="932"/>
      <c r="F31" s="932"/>
      <c r="G31" s="932"/>
      <c r="H31" s="932"/>
      <c r="I31" s="932"/>
      <c r="J31" s="932"/>
      <c r="K31" s="932"/>
    </row>
    <row r="33" spans="1:12" x14ac:dyDescent="0.25">
      <c r="B33" s="732" t="s">
        <v>943</v>
      </c>
    </row>
    <row r="34" spans="1:12" ht="15" customHeight="1" x14ac:dyDescent="0.25">
      <c r="A34" s="727"/>
      <c r="B34" s="1089" t="s">
        <v>888</v>
      </c>
      <c r="C34" s="1112">
        <v>2016</v>
      </c>
      <c r="D34" s="1114">
        <v>2017</v>
      </c>
      <c r="E34" s="1114">
        <v>2018</v>
      </c>
      <c r="F34" s="1114">
        <v>2019</v>
      </c>
      <c r="G34" s="1114">
        <v>2020</v>
      </c>
      <c r="H34" s="1091" t="s">
        <v>572</v>
      </c>
      <c r="I34" s="1090" t="s">
        <v>573</v>
      </c>
    </row>
    <row r="35" spans="1:12" x14ac:dyDescent="0.25">
      <c r="B35" s="1089"/>
      <c r="C35" s="1113"/>
      <c r="D35" s="1115"/>
      <c r="E35" s="1115"/>
      <c r="F35" s="1115"/>
      <c r="G35" s="1115"/>
      <c r="H35" s="1091"/>
      <c r="I35" s="1090"/>
    </row>
    <row r="36" spans="1:12" x14ac:dyDescent="0.25">
      <c r="B36" s="634" t="s">
        <v>357</v>
      </c>
      <c r="C36" s="675">
        <v>2.6451079999999998E-2</v>
      </c>
      <c r="D36" s="675">
        <v>4.6226379999999997E-2</v>
      </c>
      <c r="E36" s="675">
        <v>0.24772797000000002</v>
      </c>
      <c r="F36" s="675">
        <v>0.40466911000000011</v>
      </c>
      <c r="G36" s="676">
        <v>0.11666251999999999</v>
      </c>
      <c r="H36" s="677">
        <v>1.0070497552934861E-3</v>
      </c>
      <c r="I36" s="637">
        <v>-0.71170885763926983</v>
      </c>
      <c r="K36" s="621"/>
      <c r="L36" s="621"/>
    </row>
    <row r="37" spans="1:12" x14ac:dyDescent="0.25">
      <c r="B37" s="634" t="s">
        <v>366</v>
      </c>
      <c r="C37" s="675">
        <v>44.388630579999997</v>
      </c>
      <c r="D37" s="675">
        <v>54.193914880000001</v>
      </c>
      <c r="E37" s="675">
        <v>84.609514709999985</v>
      </c>
      <c r="F37" s="675">
        <v>71.00709203000001</v>
      </c>
      <c r="G37" s="676">
        <v>54.669377529999998</v>
      </c>
      <c r="H37" s="677">
        <v>0.47191491546414138</v>
      </c>
      <c r="I37" s="637">
        <v>-0.23008567219028542</v>
      </c>
      <c r="K37" s="621"/>
      <c r="L37" s="621"/>
    </row>
    <row r="38" spans="1:12" ht="22.5" x14ac:dyDescent="0.25">
      <c r="B38" s="634" t="s">
        <v>889</v>
      </c>
      <c r="C38" s="675">
        <v>33.500006020000001</v>
      </c>
      <c r="D38" s="675">
        <v>45.654838090000005</v>
      </c>
      <c r="E38" s="675">
        <v>52.925121540000006</v>
      </c>
      <c r="F38" s="675">
        <v>46.107882340000003</v>
      </c>
      <c r="G38" s="676">
        <v>61.034414859999998</v>
      </c>
      <c r="H38" s="677">
        <v>0.52685894792298427</v>
      </c>
      <c r="I38" s="637">
        <v>0.32373060228469375</v>
      </c>
      <c r="K38" s="621"/>
      <c r="L38" s="621"/>
    </row>
    <row r="39" spans="1:12" x14ac:dyDescent="0.25">
      <c r="B39" s="634" t="s">
        <v>496</v>
      </c>
      <c r="C39" s="675">
        <v>0</v>
      </c>
      <c r="D39" s="675">
        <v>0</v>
      </c>
      <c r="E39" s="675">
        <v>0</v>
      </c>
      <c r="F39" s="675">
        <v>0</v>
      </c>
      <c r="G39" s="676">
        <v>0</v>
      </c>
      <c r="H39" s="677">
        <v>0</v>
      </c>
      <c r="I39" s="637" t="s">
        <v>170</v>
      </c>
      <c r="K39" s="621"/>
      <c r="L39" s="621"/>
    </row>
    <row r="40" spans="1:12" x14ac:dyDescent="0.25">
      <c r="B40" s="634" t="s">
        <v>361</v>
      </c>
      <c r="C40" s="675">
        <v>7.7534000000000001E-4</v>
      </c>
      <c r="D40" s="675">
        <v>1.1048800000000001E-3</v>
      </c>
      <c r="E40" s="675">
        <v>1.3217709999999999E-2</v>
      </c>
      <c r="F40" s="675">
        <v>1.9240000000000002E-5</v>
      </c>
      <c r="G40" s="676">
        <v>2.5380300000000001E-2</v>
      </c>
      <c r="H40" s="677">
        <v>2.1908685758095458E-4</v>
      </c>
      <c r="I40" s="637">
        <v>1318.1424116424116</v>
      </c>
      <c r="K40" s="621"/>
      <c r="L40" s="621"/>
    </row>
    <row r="41" spans="1:12" x14ac:dyDescent="0.25">
      <c r="B41" s="638" t="s">
        <v>944</v>
      </c>
      <c r="C41" s="678">
        <v>77.915863020000003</v>
      </c>
      <c r="D41" s="678">
        <v>99.89608423</v>
      </c>
      <c r="E41" s="678">
        <v>137.79558192999997</v>
      </c>
      <c r="F41" s="678">
        <v>117.51966272000001</v>
      </c>
      <c r="G41" s="678">
        <v>115.84583520999999</v>
      </c>
      <c r="H41" s="679">
        <v>1</v>
      </c>
      <c r="I41" s="640">
        <v>-1.4242957061475381E-2</v>
      </c>
      <c r="K41" s="621"/>
      <c r="L41" s="621"/>
    </row>
    <row r="42" spans="1:12" ht="15" customHeight="1" x14ac:dyDescent="0.25">
      <c r="B42" s="932" t="s">
        <v>503</v>
      </c>
      <c r="C42" s="932"/>
      <c r="D42" s="932"/>
      <c r="E42" s="932"/>
      <c r="F42" s="932"/>
      <c r="G42" s="932"/>
      <c r="H42" s="932"/>
      <c r="I42" s="932"/>
    </row>
    <row r="43" spans="1:12" x14ac:dyDescent="0.25">
      <c r="B43" s="857" t="s">
        <v>714</v>
      </c>
      <c r="C43" s="857"/>
      <c r="D43" s="857"/>
      <c r="E43" s="857"/>
      <c r="F43" s="857"/>
      <c r="G43" s="857"/>
      <c r="H43" s="857"/>
      <c r="I43" s="857"/>
    </row>
    <row r="44" spans="1:12" x14ac:dyDescent="0.25">
      <c r="B44" s="734"/>
      <c r="C44" s="734"/>
      <c r="D44" s="734"/>
      <c r="E44" s="734"/>
      <c r="F44" s="734"/>
      <c r="G44" s="734"/>
      <c r="H44" s="734"/>
      <c r="I44" s="734"/>
    </row>
    <row r="45" spans="1:12" x14ac:dyDescent="0.25">
      <c r="B45" s="732" t="s">
        <v>918</v>
      </c>
    </row>
    <row r="46" spans="1:12" x14ac:dyDescent="0.25">
      <c r="B46" s="926" t="s">
        <v>485</v>
      </c>
      <c r="C46" s="1099" t="s">
        <v>448</v>
      </c>
      <c r="D46" s="1101">
        <v>2019</v>
      </c>
      <c r="E46" s="1102"/>
      <c r="F46" s="1102"/>
      <c r="G46" s="1103"/>
      <c r="H46" s="1101">
        <v>2020</v>
      </c>
      <c r="I46" s="1102"/>
      <c r="J46" s="1102"/>
      <c r="K46" s="1103"/>
    </row>
    <row r="47" spans="1:12" x14ac:dyDescent="0.25">
      <c r="B47" s="927"/>
      <c r="C47" s="1100"/>
      <c r="D47" s="642" t="s">
        <v>892</v>
      </c>
      <c r="E47" s="642" t="s">
        <v>893</v>
      </c>
      <c r="F47" s="642" t="s">
        <v>470</v>
      </c>
      <c r="G47" s="642" t="s">
        <v>471</v>
      </c>
      <c r="H47" s="642" t="s">
        <v>892</v>
      </c>
      <c r="I47" s="642" t="s">
        <v>893</v>
      </c>
      <c r="J47" s="642" t="s">
        <v>470</v>
      </c>
      <c r="K47" s="642" t="s">
        <v>471</v>
      </c>
    </row>
    <row r="48" spans="1:12" x14ac:dyDescent="0.25">
      <c r="B48" s="1098" t="s">
        <v>433</v>
      </c>
      <c r="C48" s="722" t="s">
        <v>195</v>
      </c>
      <c r="D48" s="647">
        <v>1875</v>
      </c>
      <c r="E48" s="647">
        <v>16</v>
      </c>
      <c r="F48" s="647">
        <v>0</v>
      </c>
      <c r="G48" s="647">
        <v>0</v>
      </c>
      <c r="H48" s="645">
        <v>713</v>
      </c>
      <c r="I48" s="645">
        <v>6</v>
      </c>
      <c r="J48" s="645">
        <v>2</v>
      </c>
      <c r="K48" s="645">
        <v>36.049999999999997</v>
      </c>
    </row>
    <row r="49" spans="2:13" x14ac:dyDescent="0.25">
      <c r="B49" s="1098"/>
      <c r="C49" s="722" t="s">
        <v>452</v>
      </c>
      <c r="D49" s="647">
        <v>270</v>
      </c>
      <c r="E49" s="647">
        <v>0</v>
      </c>
      <c r="F49" s="647">
        <v>0</v>
      </c>
      <c r="G49" s="647">
        <v>0</v>
      </c>
      <c r="H49" s="645">
        <v>159</v>
      </c>
      <c r="I49" s="645">
        <v>0</v>
      </c>
      <c r="J49" s="645">
        <v>0</v>
      </c>
      <c r="K49" s="645">
        <v>0</v>
      </c>
    </row>
    <row r="50" spans="2:13" x14ac:dyDescent="0.25">
      <c r="B50" s="1097" t="s">
        <v>894</v>
      </c>
      <c r="C50" s="1097"/>
      <c r="D50" s="646">
        <v>2145</v>
      </c>
      <c r="E50" s="646">
        <v>16</v>
      </c>
      <c r="F50" s="735">
        <v>0</v>
      </c>
      <c r="G50" s="735">
        <v>0</v>
      </c>
      <c r="H50" s="646">
        <v>872</v>
      </c>
      <c r="I50" s="646">
        <v>6</v>
      </c>
      <c r="J50" s="646">
        <v>2</v>
      </c>
      <c r="K50" s="646">
        <v>36.049999999999997</v>
      </c>
    </row>
    <row r="51" spans="2:13" x14ac:dyDescent="0.25">
      <c r="B51" s="1098" t="s">
        <v>437</v>
      </c>
      <c r="C51" s="722" t="s">
        <v>195</v>
      </c>
      <c r="D51" s="647">
        <v>2128</v>
      </c>
      <c r="E51" s="647">
        <v>17</v>
      </c>
      <c r="F51" s="647">
        <v>1</v>
      </c>
      <c r="G51" s="647">
        <v>0</v>
      </c>
      <c r="H51" s="645">
        <v>811</v>
      </c>
      <c r="I51" s="645">
        <v>4</v>
      </c>
      <c r="J51" s="645">
        <v>0</v>
      </c>
      <c r="K51" s="645">
        <v>0</v>
      </c>
    </row>
    <row r="52" spans="2:13" x14ac:dyDescent="0.25">
      <c r="B52" s="1098"/>
      <c r="C52" s="722" t="s">
        <v>452</v>
      </c>
      <c r="D52" s="647">
        <v>285</v>
      </c>
      <c r="E52" s="647">
        <v>0</v>
      </c>
      <c r="F52" s="647">
        <v>0</v>
      </c>
      <c r="G52" s="647">
        <v>0</v>
      </c>
      <c r="H52" s="645">
        <v>136</v>
      </c>
      <c r="I52" s="645">
        <v>0</v>
      </c>
      <c r="J52" s="645">
        <v>0</v>
      </c>
      <c r="K52" s="645">
        <v>0</v>
      </c>
    </row>
    <row r="53" spans="2:13" x14ac:dyDescent="0.25">
      <c r="B53" s="1097" t="s">
        <v>895</v>
      </c>
      <c r="C53" s="1097"/>
      <c r="D53" s="646">
        <v>2413</v>
      </c>
      <c r="E53" s="646">
        <v>17</v>
      </c>
      <c r="F53" s="646">
        <v>1</v>
      </c>
      <c r="G53" s="735">
        <v>0</v>
      </c>
      <c r="H53" s="646">
        <v>947</v>
      </c>
      <c r="I53" s="646">
        <v>4</v>
      </c>
      <c r="J53" s="735">
        <v>0</v>
      </c>
      <c r="K53" s="735">
        <v>0</v>
      </c>
    </row>
    <row r="54" spans="2:13" x14ac:dyDescent="0.25">
      <c r="B54" s="1101" t="s">
        <v>945</v>
      </c>
      <c r="C54" s="1103"/>
      <c r="D54" s="648">
        <v>4558</v>
      </c>
      <c r="E54" s="648">
        <v>33</v>
      </c>
      <c r="F54" s="648">
        <v>1</v>
      </c>
      <c r="G54" s="736">
        <v>0</v>
      </c>
      <c r="H54" s="648">
        <v>1819</v>
      </c>
      <c r="I54" s="648">
        <v>10</v>
      </c>
      <c r="J54" s="648">
        <v>2</v>
      </c>
      <c r="K54" s="648">
        <v>36.049999999999997</v>
      </c>
      <c r="L54" s="737"/>
    </row>
    <row r="55" spans="2:13" ht="15" customHeight="1" x14ac:dyDescent="0.25">
      <c r="B55" s="1107" t="s">
        <v>897</v>
      </c>
      <c r="C55" s="1107"/>
      <c r="D55" s="1107"/>
      <c r="E55" s="1107"/>
      <c r="F55" s="1107"/>
      <c r="G55" s="1107"/>
      <c r="H55" s="1107"/>
      <c r="I55" s="1107"/>
      <c r="J55" s="1107"/>
      <c r="K55" s="1107"/>
      <c r="L55" s="686"/>
      <c r="M55" s="686"/>
    </row>
    <row r="56" spans="2:13" x14ac:dyDescent="0.25">
      <c r="B56" s="1018" t="s">
        <v>803</v>
      </c>
      <c r="C56" s="1018"/>
      <c r="D56" s="1018"/>
      <c r="E56" s="1018"/>
      <c r="F56" s="1018"/>
      <c r="G56" s="1018"/>
      <c r="H56" s="1018"/>
      <c r="I56" s="1018"/>
      <c r="J56" s="1018"/>
      <c r="K56" s="1018"/>
      <c r="L56" s="686"/>
    </row>
    <row r="57" spans="2:13" x14ac:dyDescent="0.25">
      <c r="B57" s="1018" t="s">
        <v>804</v>
      </c>
      <c r="C57" s="1018"/>
      <c r="D57" s="1018"/>
      <c r="E57" s="1018"/>
      <c r="F57" s="1018"/>
      <c r="G57" s="1018"/>
      <c r="H57" s="1018"/>
      <c r="I57" s="1018"/>
      <c r="J57" s="1018"/>
      <c r="K57" s="1018"/>
    </row>
    <row r="58" spans="2:13" x14ac:dyDescent="0.25">
      <c r="B58" s="1108" t="s">
        <v>898</v>
      </c>
      <c r="C58" s="1108"/>
      <c r="D58" s="1108"/>
      <c r="E58" s="1108"/>
      <c r="F58" s="1108"/>
      <c r="G58" s="1108"/>
      <c r="H58" s="1108"/>
      <c r="I58" s="1108"/>
      <c r="J58" s="1108"/>
      <c r="K58" s="1108"/>
    </row>
  </sheetData>
  <mergeCells count="47">
    <mergeCell ref="B57:K57"/>
    <mergeCell ref="B58:K58"/>
    <mergeCell ref="B48:B49"/>
    <mergeCell ref="B50:C50"/>
    <mergeCell ref="B51:B52"/>
    <mergeCell ref="B53:C53"/>
    <mergeCell ref="B54:C54"/>
    <mergeCell ref="B55:K55"/>
    <mergeCell ref="B56:K56"/>
    <mergeCell ref="B42:I42"/>
    <mergeCell ref="B43:I43"/>
    <mergeCell ref="B46:B47"/>
    <mergeCell ref="C46:C47"/>
    <mergeCell ref="D46:G46"/>
    <mergeCell ref="H46:K46"/>
    <mergeCell ref="B31:K31"/>
    <mergeCell ref="B34:B35"/>
    <mergeCell ref="C34:C35"/>
    <mergeCell ref="D34:D35"/>
    <mergeCell ref="E34:E35"/>
    <mergeCell ref="F34:F35"/>
    <mergeCell ref="G34:G35"/>
    <mergeCell ref="H34:H35"/>
    <mergeCell ref="I34:I35"/>
    <mergeCell ref="K18:K19"/>
    <mergeCell ref="B20:B23"/>
    <mergeCell ref="C23:D23"/>
    <mergeCell ref="B24:D24"/>
    <mergeCell ref="B25:B28"/>
    <mergeCell ref="C28:D28"/>
    <mergeCell ref="B29:D29"/>
    <mergeCell ref="B30:D30"/>
    <mergeCell ref="B15:J15"/>
    <mergeCell ref="B18:B19"/>
    <mergeCell ref="C18:C19"/>
    <mergeCell ref="D18:D19"/>
    <mergeCell ref="E18:E19"/>
    <mergeCell ref="F18:F19"/>
    <mergeCell ref="G18:G19"/>
    <mergeCell ref="H18:H19"/>
    <mergeCell ref="I18:I19"/>
    <mergeCell ref="J18:J19"/>
    <mergeCell ref="B6:B8"/>
    <mergeCell ref="B9:C9"/>
    <mergeCell ref="B10:B12"/>
    <mergeCell ref="B13:C13"/>
    <mergeCell ref="B14:C14"/>
  </mergeCells>
  <pageMargins left="0.7" right="0.7" top="0.75" bottom="0.75" header="0.3" footer="0.3"/>
  <pageSetup paperSize="183" scale="55" fitToWidth="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54"/>
  <sheetViews>
    <sheetView zoomScale="95" zoomScaleNormal="95" workbookViewId="0">
      <selection activeCell="E25" sqref="E25"/>
    </sheetView>
  </sheetViews>
  <sheetFormatPr baseColWidth="10" defaultColWidth="11.42578125" defaultRowHeight="15" x14ac:dyDescent="0.25"/>
  <cols>
    <col min="1" max="1" width="3.7109375" style="726" customWidth="1"/>
    <col min="2" max="2" width="41.85546875" style="729" customWidth="1"/>
    <col min="3" max="3" width="29.85546875" style="729" customWidth="1"/>
    <col min="4" max="4" width="43.85546875" style="729" customWidth="1"/>
    <col min="5" max="5" width="9" style="729" bestFit="1" customWidth="1"/>
    <col min="6" max="6" width="9.7109375" style="729" bestFit="1" customWidth="1"/>
    <col min="7" max="7" width="13.85546875" style="729" customWidth="1"/>
    <col min="8" max="8" width="15.85546875" style="729" customWidth="1"/>
    <col min="9" max="9" width="12.7109375" style="729" customWidth="1"/>
    <col min="10" max="10" width="13.7109375" style="729" customWidth="1"/>
    <col min="11" max="11" width="14.7109375" style="729" customWidth="1"/>
    <col min="12" max="14" width="11.42578125" style="729"/>
    <col min="15" max="16384" width="11.42578125" style="726"/>
  </cols>
  <sheetData>
    <row r="2" spans="1:13" x14ac:dyDescent="0.25">
      <c r="B2" s="730" t="s">
        <v>515</v>
      </c>
    </row>
    <row r="3" spans="1:13" x14ac:dyDescent="0.25">
      <c r="B3" s="731"/>
    </row>
    <row r="4" spans="1:13" ht="15" customHeight="1" x14ac:dyDescent="0.25">
      <c r="A4" s="727"/>
      <c r="B4" s="732" t="s">
        <v>484</v>
      </c>
    </row>
    <row r="5" spans="1:13" ht="22.5" x14ac:dyDescent="0.25">
      <c r="A5" s="728"/>
      <c r="B5" s="614" t="s">
        <v>875</v>
      </c>
      <c r="C5" s="614" t="s">
        <v>485</v>
      </c>
      <c r="D5" s="615">
        <v>2016</v>
      </c>
      <c r="E5" s="615">
        <v>2017</v>
      </c>
      <c r="F5" s="615">
        <v>2018</v>
      </c>
      <c r="G5" s="615">
        <v>2019</v>
      </c>
      <c r="H5" s="615">
        <v>2020</v>
      </c>
      <c r="I5" s="699" t="s">
        <v>572</v>
      </c>
      <c r="J5" s="699" t="s">
        <v>573</v>
      </c>
    </row>
    <row r="6" spans="1:13" x14ac:dyDescent="0.25">
      <c r="A6" s="728"/>
      <c r="B6" s="1092" t="s">
        <v>921</v>
      </c>
      <c r="C6" s="617" t="s">
        <v>473</v>
      </c>
      <c r="D6" s="663">
        <v>896</v>
      </c>
      <c r="E6" s="663">
        <v>1435</v>
      </c>
      <c r="F6" s="663">
        <v>1397</v>
      </c>
      <c r="G6" s="663">
        <v>1098</v>
      </c>
      <c r="H6" s="663">
        <v>1252</v>
      </c>
      <c r="I6" s="710">
        <v>1</v>
      </c>
      <c r="J6" s="711">
        <v>0.14025500910746813</v>
      </c>
      <c r="K6" s="738"/>
      <c r="L6" s="621"/>
      <c r="M6" s="621"/>
    </row>
    <row r="7" spans="1:13" x14ac:dyDescent="0.25">
      <c r="B7" s="1093"/>
      <c r="C7" s="617" t="s">
        <v>474</v>
      </c>
      <c r="D7" s="663">
        <v>6</v>
      </c>
      <c r="E7" s="663">
        <v>0</v>
      </c>
      <c r="F7" s="663">
        <v>2</v>
      </c>
      <c r="G7" s="663">
        <v>5</v>
      </c>
      <c r="H7" s="663">
        <v>0</v>
      </c>
      <c r="I7" s="710">
        <v>0</v>
      </c>
      <c r="J7" s="711">
        <v>-1</v>
      </c>
      <c r="K7" s="738"/>
      <c r="L7" s="621"/>
      <c r="M7" s="621"/>
    </row>
    <row r="8" spans="1:13" x14ac:dyDescent="0.25">
      <c r="B8" s="1094"/>
      <c r="C8" s="617" t="s">
        <v>475</v>
      </c>
      <c r="D8" s="663">
        <v>0</v>
      </c>
      <c r="E8" s="663">
        <v>0</v>
      </c>
      <c r="F8" s="663">
        <v>13</v>
      </c>
      <c r="G8" s="663">
        <v>2</v>
      </c>
      <c r="H8" s="663">
        <v>0</v>
      </c>
      <c r="I8" s="710">
        <v>0</v>
      </c>
      <c r="J8" s="711">
        <v>-1</v>
      </c>
      <c r="K8" s="738"/>
      <c r="L8" s="621"/>
      <c r="M8" s="621"/>
    </row>
    <row r="9" spans="1:13" x14ac:dyDescent="0.25">
      <c r="B9" s="1083" t="s">
        <v>877</v>
      </c>
      <c r="C9" s="1084"/>
      <c r="D9" s="666">
        <v>902</v>
      </c>
      <c r="E9" s="666">
        <v>1435</v>
      </c>
      <c r="F9" s="666">
        <v>1412</v>
      </c>
      <c r="G9" s="666">
        <v>1105</v>
      </c>
      <c r="H9" s="666">
        <v>1252</v>
      </c>
      <c r="I9" s="712">
        <v>1</v>
      </c>
      <c r="J9" s="713">
        <v>0.13303167420814477</v>
      </c>
      <c r="K9" s="738"/>
      <c r="L9" s="621"/>
      <c r="M9" s="621"/>
    </row>
    <row r="10" spans="1:13" x14ac:dyDescent="0.25">
      <c r="B10" s="1092" t="s">
        <v>922</v>
      </c>
      <c r="C10" s="617" t="s">
        <v>477</v>
      </c>
      <c r="D10" s="663">
        <v>51</v>
      </c>
      <c r="E10" s="663">
        <v>84</v>
      </c>
      <c r="F10" s="663">
        <v>75</v>
      </c>
      <c r="G10" s="663">
        <v>63</v>
      </c>
      <c r="H10" s="663">
        <v>75</v>
      </c>
      <c r="I10" s="710">
        <v>0.78947368421052633</v>
      </c>
      <c r="J10" s="711">
        <v>0.19047619047619047</v>
      </c>
      <c r="K10" s="738"/>
      <c r="L10" s="621"/>
      <c r="M10" s="621"/>
    </row>
    <row r="11" spans="1:13" x14ac:dyDescent="0.25">
      <c r="B11" s="1093"/>
      <c r="C11" s="617" t="s">
        <v>486</v>
      </c>
      <c r="D11" s="663">
        <v>15</v>
      </c>
      <c r="E11" s="663">
        <v>25</v>
      </c>
      <c r="F11" s="663">
        <v>24</v>
      </c>
      <c r="G11" s="663">
        <v>27</v>
      </c>
      <c r="H11" s="663">
        <v>20</v>
      </c>
      <c r="I11" s="710">
        <v>0.21052631578947367</v>
      </c>
      <c r="J11" s="711">
        <v>-0.2592592592592593</v>
      </c>
      <c r="K11" s="738"/>
      <c r="L11" s="621"/>
      <c r="M11" s="621"/>
    </row>
    <row r="12" spans="1:13" x14ac:dyDescent="0.25">
      <c r="B12" s="1094"/>
      <c r="C12" s="617" t="s">
        <v>487</v>
      </c>
      <c r="D12" s="663">
        <v>0</v>
      </c>
      <c r="E12" s="663">
        <v>0</v>
      </c>
      <c r="F12" s="663">
        <v>3</v>
      </c>
      <c r="G12" s="663">
        <v>0</v>
      </c>
      <c r="H12" s="663">
        <v>0</v>
      </c>
      <c r="I12" s="710">
        <v>0</v>
      </c>
      <c r="J12" s="711" t="s">
        <v>170</v>
      </c>
      <c r="K12" s="738"/>
      <c r="L12" s="621"/>
      <c r="M12" s="621"/>
    </row>
    <row r="13" spans="1:13" x14ac:dyDescent="0.25">
      <c r="B13" s="1083" t="s">
        <v>879</v>
      </c>
      <c r="C13" s="1084"/>
      <c r="D13" s="666">
        <v>66</v>
      </c>
      <c r="E13" s="666">
        <v>109</v>
      </c>
      <c r="F13" s="666">
        <v>102</v>
      </c>
      <c r="G13" s="666">
        <v>90</v>
      </c>
      <c r="H13" s="666">
        <v>95</v>
      </c>
      <c r="I13" s="712">
        <v>1</v>
      </c>
      <c r="J13" s="713">
        <v>5.555555555555558E-2</v>
      </c>
      <c r="K13" s="738"/>
      <c r="L13" s="621"/>
      <c r="M13" s="621"/>
    </row>
    <row r="14" spans="1:13" x14ac:dyDescent="0.25">
      <c r="B14" s="1085" t="s">
        <v>946</v>
      </c>
      <c r="C14" s="1086"/>
      <c r="D14" s="668">
        <v>968</v>
      </c>
      <c r="E14" s="668">
        <v>1544</v>
      </c>
      <c r="F14" s="668">
        <v>1514</v>
      </c>
      <c r="G14" s="668">
        <v>1195</v>
      </c>
      <c r="H14" s="668">
        <v>1347</v>
      </c>
      <c r="I14" s="714"/>
      <c r="J14" s="715">
        <v>0.12719665271966529</v>
      </c>
      <c r="K14" s="738"/>
      <c r="L14" s="621"/>
      <c r="M14" s="621"/>
    </row>
    <row r="15" spans="1:13" ht="15" customHeight="1" x14ac:dyDescent="0.25">
      <c r="B15" s="932" t="s">
        <v>881</v>
      </c>
      <c r="C15" s="932"/>
      <c r="D15" s="932"/>
      <c r="E15" s="932"/>
      <c r="F15" s="932"/>
      <c r="G15" s="932"/>
      <c r="H15" s="932"/>
      <c r="I15" s="932"/>
      <c r="J15" s="932"/>
    </row>
    <row r="16" spans="1:13" ht="15" customHeight="1" x14ac:dyDescent="0.25">
      <c r="B16" s="739"/>
      <c r="C16" s="739"/>
      <c r="D16" s="739"/>
      <c r="E16" s="739"/>
      <c r="F16" s="739"/>
      <c r="G16" s="739"/>
      <c r="H16" s="739"/>
      <c r="I16" s="739"/>
      <c r="J16" s="739"/>
    </row>
    <row r="17" spans="1:14" x14ac:dyDescent="0.25">
      <c r="B17" s="732" t="s">
        <v>882</v>
      </c>
    </row>
    <row r="18" spans="1:14" x14ac:dyDescent="0.25">
      <c r="A18" s="727"/>
      <c r="B18" s="1089" t="s">
        <v>489</v>
      </c>
      <c r="C18" s="1089" t="s">
        <v>941</v>
      </c>
      <c r="D18" s="1089" t="s">
        <v>13</v>
      </c>
      <c r="E18" s="1089">
        <v>2016</v>
      </c>
      <c r="F18" s="1090">
        <v>2017</v>
      </c>
      <c r="G18" s="1090">
        <v>2018</v>
      </c>
      <c r="H18" s="1090">
        <v>2019</v>
      </c>
      <c r="I18" s="1090">
        <v>2020</v>
      </c>
      <c r="J18" s="1091" t="s">
        <v>572</v>
      </c>
      <c r="K18" s="1090" t="s">
        <v>573</v>
      </c>
    </row>
    <row r="19" spans="1:14" x14ac:dyDescent="0.25">
      <c r="A19" s="727"/>
      <c r="B19" s="1089"/>
      <c r="C19" s="1089"/>
      <c r="D19" s="1089"/>
      <c r="E19" s="1089"/>
      <c r="F19" s="1090"/>
      <c r="G19" s="1090"/>
      <c r="H19" s="1090"/>
      <c r="I19" s="1090"/>
      <c r="J19" s="1091"/>
      <c r="K19" s="1090"/>
    </row>
    <row r="20" spans="1:14" x14ac:dyDescent="0.25">
      <c r="A20" s="728"/>
      <c r="B20" s="1092" t="s">
        <v>884</v>
      </c>
      <c r="C20" s="625" t="s">
        <v>14</v>
      </c>
      <c r="D20" s="617" t="s">
        <v>15</v>
      </c>
      <c r="E20" s="716">
        <v>2459.5764619099996</v>
      </c>
      <c r="F20" s="716">
        <v>3119.54559814</v>
      </c>
      <c r="G20" s="716">
        <v>2621.2815366499999</v>
      </c>
      <c r="H20" s="716">
        <v>2562.5305161899996</v>
      </c>
      <c r="I20" s="733">
        <v>2765.0557425699999</v>
      </c>
      <c r="J20" s="717">
        <v>0.89289711425325657</v>
      </c>
      <c r="K20" s="628">
        <v>7.9033293496585166E-2</v>
      </c>
      <c r="M20" s="621"/>
      <c r="N20" s="621"/>
    </row>
    <row r="21" spans="1:14" x14ac:dyDescent="0.25">
      <c r="B21" s="1093"/>
      <c r="C21" s="625" t="s">
        <v>513</v>
      </c>
      <c r="D21" s="617" t="s">
        <v>514</v>
      </c>
      <c r="E21" s="716">
        <v>76.577806809999998</v>
      </c>
      <c r="F21" s="716">
        <v>94.333193879999996</v>
      </c>
      <c r="G21" s="716">
        <v>97.123452069999999</v>
      </c>
      <c r="H21" s="716">
        <v>153.18932616000001</v>
      </c>
      <c r="I21" s="733">
        <v>256.25726328000002</v>
      </c>
      <c r="J21" s="717">
        <v>8.2751087931586767E-2</v>
      </c>
      <c r="K21" s="628">
        <v>0.67281409027382066</v>
      </c>
      <c r="M21" s="621"/>
      <c r="N21" s="621"/>
    </row>
    <row r="22" spans="1:14" x14ac:dyDescent="0.25">
      <c r="B22" s="1093"/>
      <c r="C22" s="625" t="s">
        <v>516</v>
      </c>
      <c r="D22" s="617" t="s">
        <v>947</v>
      </c>
      <c r="E22" s="716">
        <v>6.2168663799999999</v>
      </c>
      <c r="F22" s="716">
        <v>13.790455710000002</v>
      </c>
      <c r="G22" s="716">
        <v>19.26560357</v>
      </c>
      <c r="H22" s="716">
        <v>27.814932329999998</v>
      </c>
      <c r="I22" s="733">
        <v>39.228576320000009</v>
      </c>
      <c r="J22" s="717">
        <v>1.2667767254426299E-2</v>
      </c>
      <c r="K22" s="628">
        <v>0.41034232456822273</v>
      </c>
      <c r="M22" s="621"/>
      <c r="N22" s="621"/>
    </row>
    <row r="23" spans="1:14" x14ac:dyDescent="0.25">
      <c r="B23" s="1094"/>
      <c r="C23" s="1095" t="s">
        <v>46</v>
      </c>
      <c r="D23" s="1096"/>
      <c r="E23" s="716">
        <v>51.053349779999998</v>
      </c>
      <c r="F23" s="716">
        <v>114.77828307999998</v>
      </c>
      <c r="G23" s="716">
        <v>74.151031669999995</v>
      </c>
      <c r="H23" s="716">
        <v>47.688327350000023</v>
      </c>
      <c r="I23" s="733">
        <v>36.182215489999962</v>
      </c>
      <c r="J23" s="717">
        <v>1.168403056073021E-2</v>
      </c>
      <c r="K23" s="628">
        <v>-0.24127732087462395</v>
      </c>
      <c r="M23" s="621"/>
      <c r="N23" s="621"/>
    </row>
    <row r="24" spans="1:14" x14ac:dyDescent="0.25">
      <c r="B24" s="1083" t="s">
        <v>35</v>
      </c>
      <c r="C24" s="1087"/>
      <c r="D24" s="1084"/>
      <c r="E24" s="718">
        <v>2593.4244848799995</v>
      </c>
      <c r="F24" s="718">
        <v>3342.4475308100004</v>
      </c>
      <c r="G24" s="718">
        <v>2811.8216239600001</v>
      </c>
      <c r="H24" s="718">
        <v>2791.2231020299996</v>
      </c>
      <c r="I24" s="718">
        <v>3096.7237976600004</v>
      </c>
      <c r="J24" s="719">
        <v>1</v>
      </c>
      <c r="K24" s="630">
        <v>0.10945047545924091</v>
      </c>
      <c r="M24" s="621"/>
      <c r="N24" s="621"/>
    </row>
    <row r="25" spans="1:14" x14ac:dyDescent="0.25">
      <c r="B25" s="1092" t="s">
        <v>885</v>
      </c>
      <c r="C25" s="625" t="s">
        <v>948</v>
      </c>
      <c r="D25" s="617" t="s">
        <v>949</v>
      </c>
      <c r="E25" s="716">
        <v>0</v>
      </c>
      <c r="F25" s="716">
        <v>0</v>
      </c>
      <c r="G25" s="716">
        <v>0</v>
      </c>
      <c r="H25" s="716">
        <v>0</v>
      </c>
      <c r="I25" s="733">
        <v>24.11218573</v>
      </c>
      <c r="J25" s="717">
        <v>0.28123704659807608</v>
      </c>
      <c r="K25" s="628" t="s">
        <v>170</v>
      </c>
      <c r="M25" s="621"/>
      <c r="N25" s="621"/>
    </row>
    <row r="26" spans="1:14" x14ac:dyDescent="0.25">
      <c r="B26" s="1093"/>
      <c r="C26" s="625" t="s">
        <v>280</v>
      </c>
      <c r="D26" s="617" t="s">
        <v>527</v>
      </c>
      <c r="E26" s="716">
        <v>17.414784600000001</v>
      </c>
      <c r="F26" s="716">
        <v>28.651161340000002</v>
      </c>
      <c r="G26" s="716">
        <v>38.823909280000009</v>
      </c>
      <c r="H26" s="716">
        <v>35.264264960000006</v>
      </c>
      <c r="I26" s="733">
        <v>18.513445870000002</v>
      </c>
      <c r="J26" s="717">
        <v>0.21593508349407314</v>
      </c>
      <c r="K26" s="628">
        <v>-0.47500831532999011</v>
      </c>
      <c r="M26" s="621"/>
      <c r="N26" s="621"/>
    </row>
    <row r="27" spans="1:14" x14ac:dyDescent="0.25">
      <c r="B27" s="1093"/>
      <c r="C27" s="625" t="s">
        <v>950</v>
      </c>
      <c r="D27" s="617" t="s">
        <v>951</v>
      </c>
      <c r="E27" s="716">
        <v>0</v>
      </c>
      <c r="F27" s="716">
        <v>0</v>
      </c>
      <c r="G27" s="716">
        <v>0</v>
      </c>
      <c r="H27" s="716">
        <v>0</v>
      </c>
      <c r="I27" s="733">
        <v>12.687425529999999</v>
      </c>
      <c r="J27" s="717">
        <v>0.14798219145063915</v>
      </c>
      <c r="K27" s="628" t="s">
        <v>170</v>
      </c>
      <c r="M27" s="621"/>
      <c r="N27" s="621"/>
    </row>
    <row r="28" spans="1:14" x14ac:dyDescent="0.25">
      <c r="B28" s="1094"/>
      <c r="C28" s="1095" t="s">
        <v>46</v>
      </c>
      <c r="D28" s="1096"/>
      <c r="E28" s="716">
        <v>9.0862052299999956</v>
      </c>
      <c r="F28" s="716">
        <v>78.59610595000008</v>
      </c>
      <c r="G28" s="716">
        <v>28.824496319999998</v>
      </c>
      <c r="H28" s="716">
        <v>117.81661082999999</v>
      </c>
      <c r="I28" s="733">
        <v>30.423107509999994</v>
      </c>
      <c r="J28" s="717">
        <v>0.3548456784572116</v>
      </c>
      <c r="K28" s="628">
        <v>-0.74177573692135712</v>
      </c>
      <c r="M28" s="621"/>
      <c r="N28" s="621"/>
    </row>
    <row r="29" spans="1:14" x14ac:dyDescent="0.25">
      <c r="B29" s="1083" t="s">
        <v>294</v>
      </c>
      <c r="C29" s="1087"/>
      <c r="D29" s="1084"/>
      <c r="E29" s="718">
        <v>26.500989829999995</v>
      </c>
      <c r="F29" s="718">
        <v>107.24726729000008</v>
      </c>
      <c r="G29" s="718">
        <v>67.648405600000004</v>
      </c>
      <c r="H29" s="718">
        <v>153.08087578999999</v>
      </c>
      <c r="I29" s="718">
        <v>85.736164639999998</v>
      </c>
      <c r="J29" s="719">
        <v>1</v>
      </c>
      <c r="K29" s="630">
        <v>-0.43992896436250517</v>
      </c>
      <c r="M29" s="621"/>
      <c r="N29" s="621"/>
    </row>
    <row r="30" spans="1:14" x14ac:dyDescent="0.25">
      <c r="B30" s="1088" t="s">
        <v>952</v>
      </c>
      <c r="C30" s="1088"/>
      <c r="D30" s="1088"/>
      <c r="E30" s="720">
        <v>2619.9254747099994</v>
      </c>
      <c r="F30" s="720">
        <v>3449.6947981000003</v>
      </c>
      <c r="G30" s="720">
        <v>2879.4700295600001</v>
      </c>
      <c r="H30" s="720">
        <v>2944.30397782</v>
      </c>
      <c r="I30" s="720">
        <v>3182.4599623000004</v>
      </c>
      <c r="J30" s="721"/>
      <c r="K30" s="633">
        <v>8.0887023308080508E-2</v>
      </c>
      <c r="M30" s="621"/>
      <c r="N30" s="621"/>
    </row>
    <row r="31" spans="1:14" ht="15" customHeight="1" x14ac:dyDescent="0.25">
      <c r="B31" s="932" t="s">
        <v>575</v>
      </c>
      <c r="C31" s="932"/>
      <c r="D31" s="932"/>
      <c r="E31" s="932"/>
      <c r="F31" s="932"/>
      <c r="G31" s="932"/>
      <c r="H31" s="932"/>
      <c r="I31" s="932"/>
      <c r="J31" s="932"/>
      <c r="K31" s="932"/>
    </row>
    <row r="33" spans="1:12" x14ac:dyDescent="0.25">
      <c r="B33" s="732" t="s">
        <v>887</v>
      </c>
    </row>
    <row r="34" spans="1:12" ht="15" customHeight="1" x14ac:dyDescent="0.25">
      <c r="A34" s="727"/>
      <c r="B34" s="1089" t="s">
        <v>888</v>
      </c>
      <c r="C34" s="1112">
        <v>2016</v>
      </c>
      <c r="D34" s="1114">
        <v>2017</v>
      </c>
      <c r="E34" s="1114">
        <v>2018</v>
      </c>
      <c r="F34" s="1114">
        <v>2019</v>
      </c>
      <c r="G34" s="1114">
        <v>2020</v>
      </c>
      <c r="H34" s="1091" t="s">
        <v>572</v>
      </c>
      <c r="I34" s="1090" t="s">
        <v>573</v>
      </c>
    </row>
    <row r="35" spans="1:12" x14ac:dyDescent="0.25">
      <c r="B35" s="1089"/>
      <c r="C35" s="1113"/>
      <c r="D35" s="1115"/>
      <c r="E35" s="1115"/>
      <c r="F35" s="1115"/>
      <c r="G35" s="1115"/>
      <c r="H35" s="1091"/>
      <c r="I35" s="1090"/>
    </row>
    <row r="36" spans="1:12" x14ac:dyDescent="0.25">
      <c r="B36" s="634" t="s">
        <v>357</v>
      </c>
      <c r="C36" s="675">
        <v>0.23108811999999995</v>
      </c>
      <c r="D36" s="675">
        <v>0.19425481000000011</v>
      </c>
      <c r="E36" s="675">
        <v>0.50865501000000002</v>
      </c>
      <c r="F36" s="675">
        <v>5.9595530000000028E-2</v>
      </c>
      <c r="G36" s="676">
        <v>1.7318599999999861E-3</v>
      </c>
      <c r="H36" s="677">
        <v>7.4056575582192352E-5</v>
      </c>
      <c r="I36" s="637">
        <v>-0.97093976679123439</v>
      </c>
      <c r="K36" s="621"/>
      <c r="L36" s="621"/>
    </row>
    <row r="37" spans="1:12" x14ac:dyDescent="0.25">
      <c r="B37" s="634" t="s">
        <v>366</v>
      </c>
      <c r="C37" s="675">
        <v>5.0789357199999996</v>
      </c>
      <c r="D37" s="675">
        <v>8.1156973900000029</v>
      </c>
      <c r="E37" s="675">
        <v>12.430522500000002</v>
      </c>
      <c r="F37" s="675">
        <v>12.238960760000001</v>
      </c>
      <c r="G37" s="676">
        <v>16.010819520000002</v>
      </c>
      <c r="H37" s="677">
        <v>0.68464336950777216</v>
      </c>
      <c r="I37" s="637">
        <v>0.30818456190556498</v>
      </c>
      <c r="K37" s="621"/>
      <c r="L37" s="621"/>
    </row>
    <row r="38" spans="1:12" x14ac:dyDescent="0.25">
      <c r="B38" s="634" t="s">
        <v>889</v>
      </c>
      <c r="C38" s="675">
        <v>4.23685782</v>
      </c>
      <c r="D38" s="675">
        <v>7.0903654000000005</v>
      </c>
      <c r="E38" s="675">
        <v>7.49940286</v>
      </c>
      <c r="F38" s="675">
        <v>8.4791647099999992</v>
      </c>
      <c r="G38" s="676">
        <v>7.37236841</v>
      </c>
      <c r="H38" s="677">
        <v>0.31525201712317197</v>
      </c>
      <c r="I38" s="637">
        <v>-0.13053128908967726</v>
      </c>
      <c r="K38" s="621"/>
      <c r="L38" s="621"/>
    </row>
    <row r="39" spans="1:12" x14ac:dyDescent="0.25">
      <c r="B39" s="634" t="s">
        <v>496</v>
      </c>
      <c r="C39" s="675">
        <v>0</v>
      </c>
      <c r="D39" s="675">
        <v>0</v>
      </c>
      <c r="E39" s="675">
        <v>0</v>
      </c>
      <c r="F39" s="675">
        <v>0</v>
      </c>
      <c r="G39" s="676">
        <v>0</v>
      </c>
      <c r="H39" s="677">
        <v>0</v>
      </c>
      <c r="I39" s="637" t="s">
        <v>170</v>
      </c>
      <c r="K39" s="621"/>
      <c r="L39" s="621"/>
    </row>
    <row r="40" spans="1:12" x14ac:dyDescent="0.25">
      <c r="B40" s="634" t="s">
        <v>361</v>
      </c>
      <c r="C40" s="675">
        <v>1.1155499999999999E-3</v>
      </c>
      <c r="D40" s="675">
        <v>5.0768099999999993E-3</v>
      </c>
      <c r="E40" s="675">
        <v>1.5936989999999998E-2</v>
      </c>
      <c r="F40" s="675">
        <v>7.3949999999999995E-5</v>
      </c>
      <c r="G40" s="676">
        <v>7.1458999999999987E-4</v>
      </c>
      <c r="H40" s="677">
        <v>3.055679347365217E-5</v>
      </c>
      <c r="I40" s="637">
        <v>8.6631507775523993</v>
      </c>
      <c r="K40" s="621"/>
      <c r="L40" s="621"/>
    </row>
    <row r="41" spans="1:12" x14ac:dyDescent="0.25">
      <c r="B41" s="638" t="s">
        <v>953</v>
      </c>
      <c r="C41" s="678">
        <v>9.5479972100000001</v>
      </c>
      <c r="D41" s="678">
        <v>15.405394410000005</v>
      </c>
      <c r="E41" s="678">
        <v>20.454517360000004</v>
      </c>
      <c r="F41" s="678">
        <v>20.777794950000001</v>
      </c>
      <c r="G41" s="678">
        <v>23.385634380000003</v>
      </c>
      <c r="H41" s="679">
        <v>1</v>
      </c>
      <c r="I41" s="640">
        <v>0.12551088487857087</v>
      </c>
      <c r="K41" s="621"/>
      <c r="L41" s="621"/>
    </row>
    <row r="42" spans="1:12" ht="15" customHeight="1" x14ac:dyDescent="0.25">
      <c r="B42" s="932" t="s">
        <v>503</v>
      </c>
      <c r="C42" s="932"/>
      <c r="D42" s="932"/>
      <c r="E42" s="932"/>
      <c r="F42" s="932"/>
      <c r="G42" s="932"/>
      <c r="H42" s="932"/>
      <c r="I42" s="932"/>
    </row>
    <row r="43" spans="1:12" x14ac:dyDescent="0.25">
      <c r="B43" s="857" t="s">
        <v>714</v>
      </c>
      <c r="C43" s="857"/>
      <c r="D43" s="857"/>
      <c r="E43" s="857"/>
      <c r="F43" s="857"/>
      <c r="G43" s="857"/>
      <c r="H43" s="857"/>
      <c r="I43" s="857"/>
    </row>
    <row r="44" spans="1:12" x14ac:dyDescent="0.25">
      <c r="B44" s="734"/>
      <c r="C44" s="734"/>
      <c r="D44" s="734"/>
      <c r="E44" s="734"/>
      <c r="F44" s="734"/>
      <c r="G44" s="734"/>
      <c r="H44" s="734"/>
      <c r="I44" s="734"/>
    </row>
    <row r="45" spans="1:12" x14ac:dyDescent="0.25">
      <c r="B45" s="732" t="s">
        <v>918</v>
      </c>
    </row>
    <row r="46" spans="1:12" x14ac:dyDescent="0.25">
      <c r="B46" s="926" t="s">
        <v>485</v>
      </c>
      <c r="C46" s="1099" t="s">
        <v>448</v>
      </c>
      <c r="D46" s="1101">
        <v>2019</v>
      </c>
      <c r="E46" s="1102"/>
      <c r="F46" s="1102"/>
      <c r="G46" s="1103"/>
      <c r="H46" s="1101">
        <v>2020</v>
      </c>
      <c r="I46" s="1102"/>
      <c r="J46" s="1102"/>
      <c r="K46" s="1103"/>
    </row>
    <row r="47" spans="1:12" x14ac:dyDescent="0.25">
      <c r="B47" s="927"/>
      <c r="C47" s="1100"/>
      <c r="D47" s="642" t="s">
        <v>892</v>
      </c>
      <c r="E47" s="642" t="s">
        <v>893</v>
      </c>
      <c r="F47" s="642" t="s">
        <v>470</v>
      </c>
      <c r="G47" s="642" t="s">
        <v>471</v>
      </c>
      <c r="H47" s="642" t="s">
        <v>892</v>
      </c>
      <c r="I47" s="642" t="s">
        <v>893</v>
      </c>
      <c r="J47" s="642" t="s">
        <v>470</v>
      </c>
      <c r="K47" s="642" t="s">
        <v>471</v>
      </c>
    </row>
    <row r="48" spans="1:12" x14ac:dyDescent="0.25">
      <c r="B48" s="740" t="s">
        <v>433</v>
      </c>
      <c r="C48" s="652" t="s">
        <v>453</v>
      </c>
      <c r="D48" s="741">
        <v>6852</v>
      </c>
      <c r="E48" s="647">
        <v>40</v>
      </c>
      <c r="F48" s="647">
        <v>0</v>
      </c>
      <c r="G48" s="647">
        <v>0</v>
      </c>
      <c r="H48" s="742">
        <v>3970</v>
      </c>
      <c r="I48" s="742">
        <v>12</v>
      </c>
      <c r="J48" s="742">
        <v>0</v>
      </c>
      <c r="K48" s="742">
        <v>0</v>
      </c>
    </row>
    <row r="49" spans="2:12" x14ac:dyDescent="0.25">
      <c r="B49" s="740" t="s">
        <v>437</v>
      </c>
      <c r="C49" s="652" t="s">
        <v>453</v>
      </c>
      <c r="D49" s="741">
        <v>6474</v>
      </c>
      <c r="E49" s="647">
        <v>37</v>
      </c>
      <c r="F49" s="647">
        <v>2</v>
      </c>
      <c r="G49" s="647">
        <v>0</v>
      </c>
      <c r="H49" s="742">
        <v>3878</v>
      </c>
      <c r="I49" s="742">
        <v>9</v>
      </c>
      <c r="J49" s="742">
        <v>2</v>
      </c>
      <c r="K49" s="742">
        <v>6.6</v>
      </c>
    </row>
    <row r="50" spans="2:12" x14ac:dyDescent="0.25">
      <c r="B50" s="1101" t="s">
        <v>954</v>
      </c>
      <c r="C50" s="1103"/>
      <c r="D50" s="743">
        <v>13326</v>
      </c>
      <c r="E50" s="736">
        <v>77</v>
      </c>
      <c r="F50" s="736">
        <v>2</v>
      </c>
      <c r="G50" s="736">
        <v>0</v>
      </c>
      <c r="H50" s="743">
        <v>7848</v>
      </c>
      <c r="I50" s="743">
        <v>21</v>
      </c>
      <c r="J50" s="743">
        <v>2</v>
      </c>
      <c r="K50" s="743">
        <v>6.6</v>
      </c>
    </row>
    <row r="51" spans="2:12" ht="15" customHeight="1" x14ac:dyDescent="0.25">
      <c r="B51" s="1107" t="s">
        <v>897</v>
      </c>
      <c r="C51" s="1107"/>
      <c r="D51" s="1107"/>
      <c r="E51" s="1107"/>
      <c r="F51" s="1107"/>
      <c r="G51" s="1107"/>
      <c r="H51" s="1107"/>
      <c r="I51" s="1107"/>
      <c r="J51" s="1107"/>
      <c r="K51" s="1107"/>
      <c r="L51" s="686"/>
    </row>
    <row r="52" spans="2:12" x14ac:dyDescent="0.25">
      <c r="B52" s="1018" t="s">
        <v>803</v>
      </c>
      <c r="C52" s="1018"/>
      <c r="D52" s="1018"/>
      <c r="E52" s="1018"/>
      <c r="F52" s="1018"/>
      <c r="G52" s="1018"/>
      <c r="H52" s="1018"/>
      <c r="I52" s="1018"/>
      <c r="J52" s="1018"/>
      <c r="K52" s="1018"/>
      <c r="L52" s="686"/>
    </row>
    <row r="53" spans="2:12" x14ac:dyDescent="0.25">
      <c r="B53" s="1018" t="s">
        <v>804</v>
      </c>
      <c r="C53" s="1018"/>
      <c r="D53" s="1018"/>
      <c r="E53" s="1018"/>
      <c r="F53" s="1018"/>
      <c r="G53" s="1018"/>
      <c r="H53" s="1018"/>
      <c r="I53" s="1018"/>
      <c r="J53" s="1018"/>
      <c r="K53" s="1018"/>
    </row>
    <row r="54" spans="2:12" x14ac:dyDescent="0.25">
      <c r="B54" s="1108" t="s">
        <v>898</v>
      </c>
      <c r="C54" s="1108"/>
      <c r="D54" s="1108"/>
      <c r="E54" s="1108"/>
      <c r="F54" s="1108"/>
      <c r="G54" s="1108"/>
      <c r="H54" s="1108"/>
      <c r="I54" s="1108"/>
      <c r="J54" s="1108"/>
      <c r="K54" s="1108"/>
    </row>
  </sheetData>
  <mergeCells count="43">
    <mergeCell ref="B53:K53"/>
    <mergeCell ref="B54:K54"/>
    <mergeCell ref="B14:C14"/>
    <mergeCell ref="B20:B23"/>
    <mergeCell ref="C23:D23"/>
    <mergeCell ref="B24:D24"/>
    <mergeCell ref="B25:B28"/>
    <mergeCell ref="C28:D28"/>
    <mergeCell ref="B46:B47"/>
    <mergeCell ref="C46:C47"/>
    <mergeCell ref="D46:G46"/>
    <mergeCell ref="H46:K46"/>
    <mergeCell ref="B50:C50"/>
    <mergeCell ref="B51:K51"/>
    <mergeCell ref="B52:K52"/>
    <mergeCell ref="B42:I42"/>
    <mergeCell ref="B43:I43"/>
    <mergeCell ref="B30:D30"/>
    <mergeCell ref="B31:K31"/>
    <mergeCell ref="B34:B35"/>
    <mergeCell ref="C34:C35"/>
    <mergeCell ref="D34:D35"/>
    <mergeCell ref="E34:E35"/>
    <mergeCell ref="F34:F35"/>
    <mergeCell ref="G34:G35"/>
    <mergeCell ref="H34:H35"/>
    <mergeCell ref="I34:I35"/>
    <mergeCell ref="B29:D29"/>
    <mergeCell ref="H18:H19"/>
    <mergeCell ref="I18:I19"/>
    <mergeCell ref="J18:J19"/>
    <mergeCell ref="K18:K19"/>
    <mergeCell ref="B18:B19"/>
    <mergeCell ref="C18:C19"/>
    <mergeCell ref="D18:D19"/>
    <mergeCell ref="E18:E19"/>
    <mergeCell ref="F18:F19"/>
    <mergeCell ref="G18:G19"/>
    <mergeCell ref="B15:J15"/>
    <mergeCell ref="B6:B8"/>
    <mergeCell ref="B9:C9"/>
    <mergeCell ref="B10:B12"/>
    <mergeCell ref="B13:C13"/>
  </mergeCells>
  <pageMargins left="0.7" right="0.7" top="0.75" bottom="0.75" header="0.3" footer="0.3"/>
  <pageSetup paperSize="183" scale="5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I13"/>
  <sheetViews>
    <sheetView zoomScaleNormal="100" workbookViewId="0">
      <selection activeCell="C18" sqref="C18"/>
    </sheetView>
  </sheetViews>
  <sheetFormatPr baseColWidth="10" defaultColWidth="11.42578125" defaultRowHeight="15" x14ac:dyDescent="0.25"/>
  <cols>
    <col min="1" max="1" width="3.7109375" style="15" customWidth="1"/>
    <col min="2" max="2" width="37" style="15" customWidth="1"/>
    <col min="3" max="7" width="10.140625" style="15" bestFit="1" customWidth="1"/>
    <col min="8" max="8" width="13.28515625" style="15" customWidth="1"/>
    <col min="9" max="16384" width="11.42578125" style="15"/>
  </cols>
  <sheetData>
    <row r="2" spans="2:9" x14ac:dyDescent="0.25">
      <c r="B2" s="54" t="s">
        <v>584</v>
      </c>
      <c r="C2" s="55"/>
      <c r="D2" s="55"/>
      <c r="E2" s="55"/>
      <c r="F2" s="55"/>
      <c r="G2" s="55"/>
      <c r="H2" s="55"/>
      <c r="I2" s="55"/>
    </row>
    <row r="3" spans="2:9" x14ac:dyDescent="0.25">
      <c r="B3" s="56" t="s">
        <v>585</v>
      </c>
      <c r="C3" s="55"/>
      <c r="D3" s="55"/>
      <c r="E3" s="55"/>
      <c r="F3" s="55"/>
      <c r="G3" s="55"/>
      <c r="H3" s="55"/>
      <c r="I3" s="55"/>
    </row>
    <row r="4" spans="2:9" x14ac:dyDescent="0.25">
      <c r="B4" s="56"/>
      <c r="C4" s="55"/>
      <c r="D4" s="55"/>
      <c r="E4" s="55"/>
      <c r="F4" s="55"/>
      <c r="G4" s="55"/>
      <c r="H4" s="55"/>
      <c r="I4" s="55"/>
    </row>
    <row r="5" spans="2:9" ht="22.5" x14ac:dyDescent="0.25">
      <c r="B5" s="5" t="s">
        <v>586</v>
      </c>
      <c r="C5" s="57">
        <v>2016</v>
      </c>
      <c r="D5" s="58">
        <f>+C5+1</f>
        <v>2017</v>
      </c>
      <c r="E5" s="59">
        <f t="shared" ref="E5:G5" si="0">+D5+1</f>
        <v>2018</v>
      </c>
      <c r="F5" s="59">
        <f t="shared" si="0"/>
        <v>2019</v>
      </c>
      <c r="G5" s="59">
        <f t="shared" si="0"/>
        <v>2020</v>
      </c>
      <c r="H5" s="59" t="s">
        <v>572</v>
      </c>
      <c r="I5" s="60" t="s">
        <v>573</v>
      </c>
    </row>
    <row r="6" spans="2:9" x14ac:dyDescent="0.25">
      <c r="B6" s="61" t="s">
        <v>36</v>
      </c>
      <c r="C6" s="62">
        <v>62189202.606650107</v>
      </c>
      <c r="D6" s="62">
        <v>61909932.370649517</v>
      </c>
      <c r="E6" s="62">
        <v>66674497.038049951</v>
      </c>
      <c r="F6" s="63">
        <v>59155187.258279972</v>
      </c>
      <c r="G6" s="64">
        <v>62912427.013710134</v>
      </c>
      <c r="H6" s="65">
        <v>0.96997580680484108</v>
      </c>
      <c r="I6" s="66">
        <v>6.3514966811372142E-2</v>
      </c>
    </row>
    <row r="7" spans="2:9" x14ac:dyDescent="0.25">
      <c r="B7" s="67" t="s">
        <v>37</v>
      </c>
      <c r="C7" s="68">
        <v>1223795.9172899963</v>
      </c>
      <c r="D7" s="68">
        <v>1427474.3893399991</v>
      </c>
      <c r="E7" s="68">
        <v>1255604.9894899947</v>
      </c>
      <c r="F7" s="69">
        <v>1251944.4881000048</v>
      </c>
      <c r="G7" s="70">
        <v>1417532.8806799951</v>
      </c>
      <c r="H7" s="71">
        <v>2.1855341859730336E-2</v>
      </c>
      <c r="I7" s="72">
        <v>0.1322649639452409</v>
      </c>
    </row>
    <row r="8" spans="2:9" x14ac:dyDescent="0.25">
      <c r="B8" s="67" t="s">
        <v>38</v>
      </c>
      <c r="C8" s="68">
        <v>769673.95338999992</v>
      </c>
      <c r="D8" s="68">
        <v>785336.51076000219</v>
      </c>
      <c r="E8" s="68">
        <v>786772.89657999796</v>
      </c>
      <c r="F8" s="69">
        <v>874494.85004000016</v>
      </c>
      <c r="G8" s="70">
        <v>529612.89202000038</v>
      </c>
      <c r="H8" s="71">
        <v>8.1655042829518378E-3</v>
      </c>
      <c r="I8" s="72">
        <v>-0.39437848948364251</v>
      </c>
    </row>
    <row r="9" spans="2:9" x14ac:dyDescent="0.25">
      <c r="B9" s="67" t="s">
        <v>39</v>
      </c>
      <c r="C9" s="68">
        <v>275114.26498000004</v>
      </c>
      <c r="D9" s="68">
        <v>210625.33296999999</v>
      </c>
      <c r="E9" s="68">
        <v>155888.92331000001</v>
      </c>
      <c r="F9" s="69">
        <v>102.98</v>
      </c>
      <c r="G9" s="70">
        <v>1.4301499999999998</v>
      </c>
      <c r="H9" s="71">
        <v>2.2049871002427495E-8</v>
      </c>
      <c r="I9" s="72">
        <v>-0.98611235191299285</v>
      </c>
    </row>
    <row r="10" spans="2:9" x14ac:dyDescent="0.25">
      <c r="B10" s="67" t="s">
        <v>40</v>
      </c>
      <c r="C10" s="68">
        <v>109.18229000000001</v>
      </c>
      <c r="D10" s="68">
        <v>24.871500000000001</v>
      </c>
      <c r="E10" s="68">
        <v>10.579409999999999</v>
      </c>
      <c r="F10" s="69">
        <v>18.86552</v>
      </c>
      <c r="G10" s="70">
        <v>0</v>
      </c>
      <c r="H10" s="71">
        <v>0</v>
      </c>
      <c r="I10" s="72">
        <v>-1</v>
      </c>
    </row>
    <row r="11" spans="2:9" x14ac:dyDescent="0.25">
      <c r="B11" s="67" t="s">
        <v>41</v>
      </c>
      <c r="C11" s="68">
        <v>1213.5589399999997</v>
      </c>
      <c r="D11" s="68">
        <v>463.64386000000002</v>
      </c>
      <c r="E11" s="68">
        <v>68.597660000000005</v>
      </c>
      <c r="F11" s="69">
        <v>378.26490000000013</v>
      </c>
      <c r="G11" s="70">
        <v>215.65896999999998</v>
      </c>
      <c r="H11" s="71">
        <v>3.325002600437983E-6</v>
      </c>
      <c r="I11" s="72">
        <v>-0.4298731656043161</v>
      </c>
    </row>
    <row r="12" spans="2:9" ht="15" customHeight="1" x14ac:dyDescent="0.25">
      <c r="B12" s="73" t="s">
        <v>42</v>
      </c>
      <c r="C12" s="74">
        <v>64459109.483539604</v>
      </c>
      <c r="D12" s="74">
        <v>64333857.119079299</v>
      </c>
      <c r="E12" s="74">
        <v>68872843.024500132</v>
      </c>
      <c r="F12" s="74">
        <v>61282126.706839696</v>
      </c>
      <c r="G12" s="74">
        <v>64859789.875530474</v>
      </c>
      <c r="H12" s="75">
        <v>1</v>
      </c>
      <c r="I12" s="76">
        <v>5.8380205794840379E-2</v>
      </c>
    </row>
    <row r="13" spans="2:9" x14ac:dyDescent="0.25">
      <c r="B13" s="818" t="s">
        <v>580</v>
      </c>
      <c r="C13" s="818"/>
      <c r="D13" s="818"/>
      <c r="E13" s="818"/>
      <c r="F13" s="818"/>
      <c r="G13" s="818"/>
      <c r="H13" s="818"/>
      <c r="I13" s="818"/>
    </row>
  </sheetData>
  <mergeCells count="1">
    <mergeCell ref="B13:I13"/>
  </mergeCells>
  <pageMargins left="0.7" right="0.7" top="0.75" bottom="0.75" header="0.3" footer="0.3"/>
  <pageSetup paperSize="1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Q58"/>
  <sheetViews>
    <sheetView zoomScaleNormal="100" zoomScaleSheetLayoutView="110" workbookViewId="0">
      <selection activeCell="B15" sqref="B15:C15"/>
    </sheetView>
  </sheetViews>
  <sheetFormatPr baseColWidth="10" defaultColWidth="11.42578125" defaultRowHeight="15" x14ac:dyDescent="0.25"/>
  <cols>
    <col min="1" max="1" width="3.7109375" style="744" customWidth="1"/>
    <col min="2" max="2" width="50.140625" style="747" customWidth="1"/>
    <col min="3" max="3" width="38.42578125" style="747" customWidth="1"/>
    <col min="4" max="4" width="40.28515625" style="747" customWidth="1"/>
    <col min="5" max="7" width="11.42578125" style="747"/>
    <col min="8" max="8" width="14.7109375" style="747" customWidth="1"/>
    <col min="9" max="9" width="14.42578125" style="747" customWidth="1"/>
    <col min="10" max="17" width="11.42578125" style="747"/>
    <col min="18" max="16384" width="11.42578125" style="744"/>
  </cols>
  <sheetData>
    <row r="2" spans="1:13" x14ac:dyDescent="0.25">
      <c r="B2" s="748" t="s">
        <v>517</v>
      </c>
    </row>
    <row r="3" spans="1:13" x14ac:dyDescent="0.25">
      <c r="B3" s="749"/>
    </row>
    <row r="4" spans="1:13" ht="15" customHeight="1" x14ac:dyDescent="0.25">
      <c r="A4" s="745"/>
      <c r="B4" s="750" t="s">
        <v>484</v>
      </c>
    </row>
    <row r="5" spans="1:13" ht="22.5" x14ac:dyDescent="0.25">
      <c r="A5" s="746"/>
      <c r="B5" s="614" t="s">
        <v>875</v>
      </c>
      <c r="C5" s="614" t="s">
        <v>485</v>
      </c>
      <c r="D5" s="615">
        <v>2016</v>
      </c>
      <c r="E5" s="615">
        <v>2017</v>
      </c>
      <c r="F5" s="615">
        <v>2018</v>
      </c>
      <c r="G5" s="615">
        <v>2019</v>
      </c>
      <c r="H5" s="615">
        <v>2020</v>
      </c>
      <c r="I5" s="699" t="s">
        <v>572</v>
      </c>
      <c r="J5" s="699" t="s">
        <v>573</v>
      </c>
    </row>
    <row r="6" spans="1:13" x14ac:dyDescent="0.25">
      <c r="A6" s="746"/>
      <c r="B6" s="1092" t="s">
        <v>921</v>
      </c>
      <c r="C6" s="617" t="s">
        <v>473</v>
      </c>
      <c r="D6" s="663">
        <v>36833</v>
      </c>
      <c r="E6" s="663">
        <v>39167</v>
      </c>
      <c r="F6" s="663">
        <v>36826</v>
      </c>
      <c r="G6" s="663">
        <v>32930</v>
      </c>
      <c r="H6" s="664">
        <v>33743</v>
      </c>
      <c r="I6" s="751">
        <v>0.96535446586942841</v>
      </c>
      <c r="J6" s="752">
        <v>2.4688733677497687E-2</v>
      </c>
      <c r="L6" s="621"/>
      <c r="M6" s="621"/>
    </row>
    <row r="7" spans="1:13" x14ac:dyDescent="0.25">
      <c r="B7" s="1093"/>
      <c r="C7" s="617" t="s">
        <v>475</v>
      </c>
      <c r="D7" s="663">
        <v>760</v>
      </c>
      <c r="E7" s="663">
        <v>1412</v>
      </c>
      <c r="F7" s="663">
        <v>1605</v>
      </c>
      <c r="G7" s="663">
        <v>1367</v>
      </c>
      <c r="H7" s="664">
        <v>796</v>
      </c>
      <c r="I7" s="751">
        <v>2.2772787091606111E-2</v>
      </c>
      <c r="J7" s="752">
        <v>-0.4177029992684711</v>
      </c>
      <c r="L7" s="621"/>
      <c r="M7" s="621"/>
    </row>
    <row r="8" spans="1:13" x14ac:dyDescent="0.25">
      <c r="B8" s="1094"/>
      <c r="C8" s="617" t="s">
        <v>474</v>
      </c>
      <c r="D8" s="663">
        <v>215</v>
      </c>
      <c r="E8" s="663">
        <v>276</v>
      </c>
      <c r="F8" s="663">
        <v>507</v>
      </c>
      <c r="G8" s="663">
        <v>381</v>
      </c>
      <c r="H8" s="664">
        <v>415</v>
      </c>
      <c r="I8" s="751">
        <v>1.1872747038965497E-2</v>
      </c>
      <c r="J8" s="752">
        <v>8.9238845144356871E-2</v>
      </c>
      <c r="L8" s="621"/>
      <c r="M8" s="621"/>
    </row>
    <row r="9" spans="1:13" x14ac:dyDescent="0.25">
      <c r="B9" s="1083" t="s">
        <v>877</v>
      </c>
      <c r="C9" s="1084"/>
      <c r="D9" s="666">
        <v>37808</v>
      </c>
      <c r="E9" s="666">
        <v>40855</v>
      </c>
      <c r="F9" s="666">
        <v>38938</v>
      </c>
      <c r="G9" s="666">
        <v>34678</v>
      </c>
      <c r="H9" s="666">
        <v>34954</v>
      </c>
      <c r="I9" s="753">
        <v>1</v>
      </c>
      <c r="J9" s="754">
        <v>7.9589365015284574E-3</v>
      </c>
      <c r="L9" s="621"/>
      <c r="M9" s="621"/>
    </row>
    <row r="10" spans="1:13" x14ac:dyDescent="0.25">
      <c r="B10" s="1092" t="s">
        <v>922</v>
      </c>
      <c r="C10" s="617" t="s">
        <v>477</v>
      </c>
      <c r="D10" s="663">
        <v>79600</v>
      </c>
      <c r="E10" s="663">
        <v>81538</v>
      </c>
      <c r="F10" s="663">
        <v>89722</v>
      </c>
      <c r="G10" s="663">
        <v>87490</v>
      </c>
      <c r="H10" s="664">
        <v>88304</v>
      </c>
      <c r="I10" s="751">
        <v>0.97164423806956346</v>
      </c>
      <c r="J10" s="752">
        <v>9.3039204480511728E-3</v>
      </c>
      <c r="L10" s="621"/>
      <c r="M10" s="621"/>
    </row>
    <row r="11" spans="1:13" x14ac:dyDescent="0.25">
      <c r="B11" s="1093"/>
      <c r="C11" s="617" t="s">
        <v>486</v>
      </c>
      <c r="D11" s="663">
        <v>2130</v>
      </c>
      <c r="E11" s="663">
        <v>1667</v>
      </c>
      <c r="F11" s="663">
        <v>1753</v>
      </c>
      <c r="G11" s="663">
        <v>2019</v>
      </c>
      <c r="H11" s="664">
        <v>1596</v>
      </c>
      <c r="I11" s="751">
        <v>1.7561426480782561E-2</v>
      </c>
      <c r="J11" s="752">
        <v>-0.20950965824665679</v>
      </c>
      <c r="L11" s="621"/>
      <c r="M11" s="621"/>
    </row>
    <row r="12" spans="1:13" x14ac:dyDescent="0.25">
      <c r="B12" s="1093"/>
      <c r="C12" s="617" t="s">
        <v>480</v>
      </c>
      <c r="D12" s="663">
        <v>1076</v>
      </c>
      <c r="E12" s="663">
        <v>1144</v>
      </c>
      <c r="F12" s="663">
        <v>1870</v>
      </c>
      <c r="G12" s="663">
        <v>1647</v>
      </c>
      <c r="H12" s="664">
        <v>916</v>
      </c>
      <c r="I12" s="751">
        <v>1.0079114446363927E-2</v>
      </c>
      <c r="J12" s="752">
        <v>-0.44383727990285371</v>
      </c>
      <c r="L12" s="621"/>
      <c r="M12" s="621"/>
    </row>
    <row r="13" spans="1:13" x14ac:dyDescent="0.25">
      <c r="B13" s="1093"/>
      <c r="C13" s="617" t="s">
        <v>487</v>
      </c>
      <c r="D13" s="663">
        <v>148</v>
      </c>
      <c r="E13" s="663">
        <v>111</v>
      </c>
      <c r="F13" s="663">
        <v>116</v>
      </c>
      <c r="G13" s="663">
        <v>142</v>
      </c>
      <c r="H13" s="664">
        <v>64</v>
      </c>
      <c r="I13" s="751">
        <v>7.0421760323940096E-4</v>
      </c>
      <c r="J13" s="752">
        <v>-0.54929577464788726</v>
      </c>
      <c r="L13" s="621"/>
      <c r="M13" s="621"/>
    </row>
    <row r="14" spans="1:13" x14ac:dyDescent="0.25">
      <c r="B14" s="1094"/>
      <c r="C14" s="617" t="s">
        <v>488</v>
      </c>
      <c r="D14" s="663">
        <v>3</v>
      </c>
      <c r="E14" s="663">
        <v>1</v>
      </c>
      <c r="F14" s="663">
        <v>0</v>
      </c>
      <c r="G14" s="663">
        <v>0</v>
      </c>
      <c r="H14" s="664">
        <v>1</v>
      </c>
      <c r="I14" s="751">
        <v>1.100340005061564E-5</v>
      </c>
      <c r="J14" s="752" t="s">
        <v>170</v>
      </c>
      <c r="L14" s="621"/>
      <c r="M14" s="621"/>
    </row>
    <row r="15" spans="1:13" x14ac:dyDescent="0.25">
      <c r="B15" s="1083" t="s">
        <v>879</v>
      </c>
      <c r="C15" s="1084"/>
      <c r="D15" s="666">
        <v>82957</v>
      </c>
      <c r="E15" s="666">
        <v>84461</v>
      </c>
      <c r="F15" s="666">
        <v>93461</v>
      </c>
      <c r="G15" s="666">
        <v>91298</v>
      </c>
      <c r="H15" s="666">
        <v>90881</v>
      </c>
      <c r="I15" s="753">
        <v>1</v>
      </c>
      <c r="J15" s="754">
        <v>-4.5674604043900446E-3</v>
      </c>
      <c r="L15" s="621"/>
      <c r="M15" s="621"/>
    </row>
    <row r="16" spans="1:13" x14ac:dyDescent="0.25">
      <c r="B16" s="1085" t="s">
        <v>955</v>
      </c>
      <c r="C16" s="1086"/>
      <c r="D16" s="668">
        <v>120765</v>
      </c>
      <c r="E16" s="668">
        <v>125316</v>
      </c>
      <c r="F16" s="668">
        <v>132399</v>
      </c>
      <c r="G16" s="668">
        <v>125976</v>
      </c>
      <c r="H16" s="668">
        <v>125835</v>
      </c>
      <c r="I16" s="755"/>
      <c r="J16" s="756">
        <v>-1.1192608115832003E-3</v>
      </c>
      <c r="L16" s="621"/>
      <c r="M16" s="621"/>
    </row>
    <row r="17" spans="1:14" ht="15" customHeight="1" x14ac:dyDescent="0.25">
      <c r="B17" s="932" t="s">
        <v>881</v>
      </c>
      <c r="C17" s="932"/>
      <c r="D17" s="932"/>
      <c r="E17" s="932"/>
      <c r="F17" s="932"/>
      <c r="G17" s="932"/>
      <c r="H17" s="932"/>
      <c r="I17" s="932"/>
      <c r="J17" s="932"/>
    </row>
    <row r="18" spans="1:14" ht="15" customHeight="1" x14ac:dyDescent="0.25">
      <c r="B18" s="757"/>
      <c r="C18" s="757"/>
      <c r="D18" s="757"/>
      <c r="E18" s="757"/>
      <c r="F18" s="757"/>
      <c r="G18" s="757"/>
      <c r="H18" s="757"/>
      <c r="I18" s="757"/>
      <c r="J18" s="757"/>
    </row>
    <row r="19" spans="1:14" x14ac:dyDescent="0.25">
      <c r="B19" s="750" t="s">
        <v>882</v>
      </c>
    </row>
    <row r="20" spans="1:14" ht="15" customHeight="1" x14ac:dyDescent="0.25">
      <c r="A20" s="745"/>
      <c r="B20" s="1089" t="s">
        <v>489</v>
      </c>
      <c r="C20" s="1089" t="s">
        <v>910</v>
      </c>
      <c r="D20" s="1089" t="s">
        <v>13</v>
      </c>
      <c r="E20" s="1089">
        <v>2016</v>
      </c>
      <c r="F20" s="1090">
        <v>2017</v>
      </c>
      <c r="G20" s="1090">
        <v>2018</v>
      </c>
      <c r="H20" s="1090">
        <v>2019</v>
      </c>
      <c r="I20" s="1090">
        <v>2020</v>
      </c>
      <c r="J20" s="1091" t="s">
        <v>572</v>
      </c>
      <c r="K20" s="1090" t="s">
        <v>573</v>
      </c>
    </row>
    <row r="21" spans="1:14" x14ac:dyDescent="0.25">
      <c r="A21" s="746"/>
      <c r="B21" s="1089"/>
      <c r="C21" s="1089"/>
      <c r="D21" s="1089"/>
      <c r="E21" s="1089"/>
      <c r="F21" s="1090"/>
      <c r="G21" s="1090"/>
      <c r="H21" s="1090"/>
      <c r="I21" s="1090"/>
      <c r="J21" s="1091"/>
      <c r="K21" s="1090"/>
    </row>
    <row r="22" spans="1:14" ht="22.5" x14ac:dyDescent="0.25">
      <c r="A22" s="746"/>
      <c r="B22" s="1092" t="s">
        <v>884</v>
      </c>
      <c r="C22" s="625" t="s">
        <v>522</v>
      </c>
      <c r="D22" s="617" t="s">
        <v>956</v>
      </c>
      <c r="E22" s="716">
        <v>26.143240759999998</v>
      </c>
      <c r="F22" s="716">
        <v>49.079789949999999</v>
      </c>
      <c r="G22" s="716">
        <v>347.99060907999996</v>
      </c>
      <c r="H22" s="716">
        <v>36.299103409999994</v>
      </c>
      <c r="I22" s="733">
        <v>57.010937849999991</v>
      </c>
      <c r="J22" s="717">
        <v>4.6641354826942372E-2</v>
      </c>
      <c r="K22" s="628">
        <v>0.57058804472548275</v>
      </c>
      <c r="M22" s="621"/>
      <c r="N22" s="621"/>
    </row>
    <row r="23" spans="1:14" ht="24" customHeight="1" x14ac:dyDescent="0.25">
      <c r="B23" s="1093"/>
      <c r="C23" s="625" t="s">
        <v>518</v>
      </c>
      <c r="D23" s="617" t="s">
        <v>519</v>
      </c>
      <c r="E23" s="716">
        <v>88.774940889999982</v>
      </c>
      <c r="F23" s="716">
        <v>97.009427069999987</v>
      </c>
      <c r="G23" s="716">
        <v>101.42871201999999</v>
      </c>
      <c r="H23" s="716">
        <v>85.667598269999999</v>
      </c>
      <c r="I23" s="733">
        <v>51.540879740000001</v>
      </c>
      <c r="J23" s="717">
        <v>4.2166232493333837E-2</v>
      </c>
      <c r="K23" s="628">
        <v>-0.39836203207707832</v>
      </c>
      <c r="M23" s="621"/>
      <c r="N23" s="621"/>
    </row>
    <row r="24" spans="1:14" ht="22.5" x14ac:dyDescent="0.25">
      <c r="B24" s="1093"/>
      <c r="C24" s="625" t="s">
        <v>520</v>
      </c>
      <c r="D24" s="617" t="s">
        <v>521</v>
      </c>
      <c r="E24" s="716">
        <v>31.819696839999995</v>
      </c>
      <c r="F24" s="716">
        <v>43.679500899999994</v>
      </c>
      <c r="G24" s="716">
        <v>42.700396159999997</v>
      </c>
      <c r="H24" s="716">
        <v>43.693478280000001</v>
      </c>
      <c r="I24" s="733">
        <v>48.02172281</v>
      </c>
      <c r="J24" s="717">
        <v>3.9287166593809729E-2</v>
      </c>
      <c r="K24" s="628">
        <v>9.905928070691461E-2</v>
      </c>
      <c r="M24" s="621"/>
      <c r="N24" s="621"/>
    </row>
    <row r="25" spans="1:14" x14ac:dyDescent="0.25">
      <c r="B25" s="1094"/>
      <c r="C25" s="1095" t="s">
        <v>46</v>
      </c>
      <c r="D25" s="1096"/>
      <c r="E25" s="716">
        <v>1133.5261152900025</v>
      </c>
      <c r="F25" s="716">
        <v>1282.7281659100036</v>
      </c>
      <c r="G25" s="716">
        <v>1203.1178345600015</v>
      </c>
      <c r="H25" s="716">
        <v>1084.5250375000046</v>
      </c>
      <c r="I25" s="733">
        <v>1065.7523989200051</v>
      </c>
      <c r="J25" s="717">
        <v>0.87190524608591413</v>
      </c>
      <c r="K25" s="628">
        <v>-1.7309548356092552E-2</v>
      </c>
      <c r="M25" s="621"/>
      <c r="N25" s="621"/>
    </row>
    <row r="26" spans="1:14" x14ac:dyDescent="0.25">
      <c r="B26" s="1083" t="s">
        <v>35</v>
      </c>
      <c r="C26" s="1087"/>
      <c r="D26" s="1084"/>
      <c r="E26" s="718">
        <v>1280.2639937800025</v>
      </c>
      <c r="F26" s="718">
        <v>1472.4968838300035</v>
      </c>
      <c r="G26" s="718">
        <v>1695.2375518200015</v>
      </c>
      <c r="H26" s="718">
        <v>1250.1852174600047</v>
      </c>
      <c r="I26" s="718">
        <v>1222.3259393200051</v>
      </c>
      <c r="J26" s="719">
        <v>1</v>
      </c>
      <c r="K26" s="630">
        <v>-2.2284120585429057E-2</v>
      </c>
      <c r="M26" s="621"/>
      <c r="N26" s="621"/>
    </row>
    <row r="27" spans="1:14" x14ac:dyDescent="0.25">
      <c r="B27" s="1092" t="s">
        <v>885</v>
      </c>
      <c r="C27" s="625" t="s">
        <v>957</v>
      </c>
      <c r="D27" s="617" t="s">
        <v>287</v>
      </c>
      <c r="E27" s="716">
        <v>763.25223975999972</v>
      </c>
      <c r="F27" s="716">
        <v>848.14639106999971</v>
      </c>
      <c r="G27" s="716">
        <v>954.75716150999949</v>
      </c>
      <c r="H27" s="716">
        <v>912.83768042999998</v>
      </c>
      <c r="I27" s="733">
        <v>908.00263036000069</v>
      </c>
      <c r="J27" s="717">
        <v>0.20473535898012371</v>
      </c>
      <c r="K27" s="628">
        <v>-5.2967248982553894E-3</v>
      </c>
      <c r="M27" s="621"/>
      <c r="N27" s="621"/>
    </row>
    <row r="28" spans="1:14" ht="22.5" x14ac:dyDescent="0.25">
      <c r="B28" s="1093"/>
      <c r="C28" s="625" t="s">
        <v>524</v>
      </c>
      <c r="D28" s="617" t="s">
        <v>958</v>
      </c>
      <c r="E28" s="716">
        <v>155.40364184000003</v>
      </c>
      <c r="F28" s="716">
        <v>203.35261353000004</v>
      </c>
      <c r="G28" s="716">
        <v>251.88768517000003</v>
      </c>
      <c r="H28" s="716">
        <v>288.45514997000004</v>
      </c>
      <c r="I28" s="733">
        <v>222.36326462</v>
      </c>
      <c r="J28" s="717">
        <v>5.0138205863917103E-2</v>
      </c>
      <c r="K28" s="628">
        <v>-0.22912361022805017</v>
      </c>
      <c r="M28" s="621"/>
      <c r="N28" s="621"/>
    </row>
    <row r="29" spans="1:14" ht="22.5" x14ac:dyDescent="0.25">
      <c r="B29" s="1093"/>
      <c r="C29" s="625" t="s">
        <v>288</v>
      </c>
      <c r="D29" s="617" t="s">
        <v>959</v>
      </c>
      <c r="E29" s="716">
        <v>67.585766250000006</v>
      </c>
      <c r="F29" s="716">
        <v>97.962864949999997</v>
      </c>
      <c r="G29" s="716">
        <v>146.52531640000001</v>
      </c>
      <c r="H29" s="716">
        <v>198.88022579999998</v>
      </c>
      <c r="I29" s="733">
        <v>101.12678666999999</v>
      </c>
      <c r="J29" s="717">
        <v>2.2801948231339506E-2</v>
      </c>
      <c r="K29" s="628">
        <v>-0.49151914795342111</v>
      </c>
      <c r="M29" s="621"/>
      <c r="N29" s="621"/>
    </row>
    <row r="30" spans="1:14" x14ac:dyDescent="0.25">
      <c r="B30" s="1094"/>
      <c r="C30" s="1095" t="s">
        <v>46</v>
      </c>
      <c r="D30" s="1096"/>
      <c r="E30" s="716">
        <v>3085.7280413400044</v>
      </c>
      <c r="F30" s="716">
        <v>3235.2489750600016</v>
      </c>
      <c r="G30" s="716">
        <v>3492.6204323100019</v>
      </c>
      <c r="H30" s="716">
        <v>3215.5526504900108</v>
      </c>
      <c r="I30" s="733">
        <v>3203.5137328900114</v>
      </c>
      <c r="J30" s="717">
        <v>0.7223244869246197</v>
      </c>
      <c r="K30" s="628">
        <v>-3.7439653174905496E-3</v>
      </c>
      <c r="M30" s="621"/>
      <c r="N30" s="621"/>
    </row>
    <row r="31" spans="1:14" x14ac:dyDescent="0.25">
      <c r="B31" s="1083" t="s">
        <v>294</v>
      </c>
      <c r="C31" s="1087"/>
      <c r="D31" s="1084"/>
      <c r="E31" s="718">
        <v>4071.9696891900039</v>
      </c>
      <c r="F31" s="718">
        <v>4384.710844610001</v>
      </c>
      <c r="G31" s="718">
        <v>4845.7905953900017</v>
      </c>
      <c r="H31" s="718">
        <v>4615.7257066900111</v>
      </c>
      <c r="I31" s="718">
        <v>4435.006414540012</v>
      </c>
      <c r="J31" s="719">
        <v>1</v>
      </c>
      <c r="K31" s="630">
        <v>-3.9152953107257971E-2</v>
      </c>
      <c r="M31" s="621"/>
      <c r="N31" s="621"/>
    </row>
    <row r="32" spans="1:14" x14ac:dyDescent="0.25">
      <c r="B32" s="1088" t="s">
        <v>960</v>
      </c>
      <c r="C32" s="1088"/>
      <c r="D32" s="1088"/>
      <c r="E32" s="720">
        <v>5352.2336829700071</v>
      </c>
      <c r="F32" s="720">
        <v>5857.2077284400048</v>
      </c>
      <c r="G32" s="720">
        <v>6541.0281472100032</v>
      </c>
      <c r="H32" s="720">
        <v>5865.9109241500155</v>
      </c>
      <c r="I32" s="720">
        <v>5657.3323538600171</v>
      </c>
      <c r="J32" s="721"/>
      <c r="K32" s="633">
        <v>-3.5557745930180795E-2</v>
      </c>
      <c r="M32" s="621"/>
      <c r="N32" s="621"/>
    </row>
    <row r="33" spans="1:12" ht="15" customHeight="1" x14ac:dyDescent="0.25">
      <c r="B33" s="932" t="s">
        <v>575</v>
      </c>
      <c r="C33" s="932"/>
      <c r="D33" s="932"/>
      <c r="E33" s="932"/>
      <c r="F33" s="932"/>
      <c r="G33" s="932"/>
      <c r="H33" s="932"/>
      <c r="I33" s="932"/>
      <c r="J33" s="932"/>
      <c r="K33" s="932"/>
    </row>
    <row r="34" spans="1:12" ht="15" customHeight="1" x14ac:dyDescent="0.25">
      <c r="B34" s="1121" t="s">
        <v>961</v>
      </c>
      <c r="C34" s="1121"/>
      <c r="D34" s="1121"/>
      <c r="E34" s="1121"/>
      <c r="F34" s="1121"/>
      <c r="G34" s="1121"/>
      <c r="H34" s="1121"/>
      <c r="I34" s="1121"/>
      <c r="J34" s="1121"/>
      <c r="K34" s="1121"/>
    </row>
    <row r="35" spans="1:12" x14ac:dyDescent="0.25">
      <c r="B35" s="1109" t="s">
        <v>649</v>
      </c>
      <c r="C35" s="1109"/>
      <c r="D35" s="1109"/>
      <c r="E35" s="1109"/>
      <c r="F35" s="1109"/>
      <c r="G35" s="1109"/>
      <c r="H35" s="1109"/>
      <c r="I35" s="1109"/>
      <c r="J35" s="1109"/>
    </row>
    <row r="36" spans="1:12" x14ac:dyDescent="0.25">
      <c r="B36" s="1109" t="s">
        <v>650</v>
      </c>
      <c r="C36" s="1109"/>
      <c r="D36" s="1109"/>
      <c r="E36" s="1109"/>
      <c r="F36" s="1109"/>
      <c r="G36" s="1109"/>
      <c r="H36" s="1109"/>
      <c r="I36" s="1109"/>
      <c r="J36" s="1109"/>
    </row>
    <row r="37" spans="1:12" x14ac:dyDescent="0.25">
      <c r="B37" s="674"/>
      <c r="C37" s="674"/>
      <c r="D37" s="674"/>
      <c r="E37" s="674"/>
      <c r="F37" s="674"/>
      <c r="G37" s="674"/>
      <c r="H37" s="674"/>
      <c r="I37" s="674"/>
      <c r="J37" s="674"/>
    </row>
    <row r="38" spans="1:12" x14ac:dyDescent="0.25">
      <c r="B38" s="750" t="s">
        <v>887</v>
      </c>
    </row>
    <row r="39" spans="1:12" ht="15" customHeight="1" x14ac:dyDescent="0.25">
      <c r="A39" s="745"/>
      <c r="B39" s="1089" t="s">
        <v>888</v>
      </c>
      <c r="C39" s="1112">
        <v>2016</v>
      </c>
      <c r="D39" s="1114">
        <v>2017</v>
      </c>
      <c r="E39" s="1114">
        <v>2018</v>
      </c>
      <c r="F39" s="1114">
        <v>2019</v>
      </c>
      <c r="G39" s="1114">
        <v>2020</v>
      </c>
      <c r="H39" s="1091" t="s">
        <v>572</v>
      </c>
      <c r="I39" s="1090" t="s">
        <v>573</v>
      </c>
    </row>
    <row r="40" spans="1:12" x14ac:dyDescent="0.25">
      <c r="B40" s="1089"/>
      <c r="C40" s="1113"/>
      <c r="D40" s="1115"/>
      <c r="E40" s="1115"/>
      <c r="F40" s="1115"/>
      <c r="G40" s="1115"/>
      <c r="H40" s="1091"/>
      <c r="I40" s="1090"/>
    </row>
    <row r="41" spans="1:12" x14ac:dyDescent="0.25">
      <c r="B41" s="634" t="s">
        <v>357</v>
      </c>
      <c r="C41" s="675">
        <v>9.8277812200000145</v>
      </c>
      <c r="D41" s="675">
        <v>12.325591219999955</v>
      </c>
      <c r="E41" s="675">
        <v>18.922068660000026</v>
      </c>
      <c r="F41" s="675">
        <v>20.882218900000073</v>
      </c>
      <c r="G41" s="676">
        <v>15.60875287999999</v>
      </c>
      <c r="H41" s="677">
        <v>1.7214891807636454E-2</v>
      </c>
      <c r="I41" s="637">
        <v>-0.25253379658806585</v>
      </c>
      <c r="K41" s="621"/>
      <c r="L41" s="621"/>
    </row>
    <row r="42" spans="1:12" x14ac:dyDescent="0.25">
      <c r="B42" s="634" t="s">
        <v>366</v>
      </c>
      <c r="C42" s="675">
        <v>773.37589120000064</v>
      </c>
      <c r="D42" s="675">
        <v>830.29341364000004</v>
      </c>
      <c r="E42" s="675">
        <v>910.72437919000288</v>
      </c>
      <c r="F42" s="675">
        <v>872.99981868000316</v>
      </c>
      <c r="G42" s="676">
        <v>843.14343187999827</v>
      </c>
      <c r="H42" s="677">
        <v>0.92990279682956167</v>
      </c>
      <c r="I42" s="637">
        <v>-3.4199762887864638E-2</v>
      </c>
      <c r="K42" s="621"/>
      <c r="L42" s="621"/>
    </row>
    <row r="43" spans="1:12" x14ac:dyDescent="0.25">
      <c r="B43" s="634" t="s">
        <v>889</v>
      </c>
      <c r="C43" s="675">
        <v>0</v>
      </c>
      <c r="D43" s="675">
        <v>0</v>
      </c>
      <c r="E43" s="675">
        <v>0</v>
      </c>
      <c r="F43" s="675">
        <v>0</v>
      </c>
      <c r="G43" s="676">
        <v>0</v>
      </c>
      <c r="H43" s="677">
        <v>0</v>
      </c>
      <c r="I43" s="637" t="s">
        <v>170</v>
      </c>
      <c r="K43" s="621"/>
      <c r="L43" s="621"/>
    </row>
    <row r="44" spans="1:12" x14ac:dyDescent="0.25">
      <c r="B44" s="634" t="s">
        <v>496</v>
      </c>
      <c r="C44" s="675">
        <v>32.691960899999998</v>
      </c>
      <c r="D44" s="675">
        <v>25.113590909999999</v>
      </c>
      <c r="E44" s="675">
        <v>4.2617887300000001</v>
      </c>
      <c r="F44" s="675">
        <v>27.336500240000003</v>
      </c>
      <c r="G44" s="676">
        <v>41.885723840000004</v>
      </c>
      <c r="H44" s="677">
        <v>4.619576014391609E-2</v>
      </c>
      <c r="I44" s="637">
        <v>0.53222700317398064</v>
      </c>
      <c r="K44" s="621"/>
      <c r="L44" s="621"/>
    </row>
    <row r="45" spans="1:12" x14ac:dyDescent="0.25">
      <c r="B45" s="634" t="s">
        <v>361</v>
      </c>
      <c r="C45" s="675">
        <v>5.7971226300000005</v>
      </c>
      <c r="D45" s="675">
        <v>4.3267362</v>
      </c>
      <c r="E45" s="675">
        <v>4.8951154999999993</v>
      </c>
      <c r="F45" s="675">
        <v>6.4307377100000007</v>
      </c>
      <c r="G45" s="676">
        <v>6.0627000599999992</v>
      </c>
      <c r="H45" s="677">
        <v>6.6865512188857903E-3</v>
      </c>
      <c r="I45" s="637">
        <v>-5.7231015568819044E-2</v>
      </c>
      <c r="K45" s="621"/>
      <c r="L45" s="621"/>
    </row>
    <row r="46" spans="1:12" x14ac:dyDescent="0.25">
      <c r="B46" s="638" t="s">
        <v>962</v>
      </c>
      <c r="C46" s="678">
        <v>821.69275595000067</v>
      </c>
      <c r="D46" s="678">
        <v>872.05933197000002</v>
      </c>
      <c r="E46" s="678">
        <v>938.80335208000292</v>
      </c>
      <c r="F46" s="678">
        <v>927.64927553000325</v>
      </c>
      <c r="G46" s="678">
        <v>906.70060865999824</v>
      </c>
      <c r="H46" s="679">
        <v>1</v>
      </c>
      <c r="I46" s="640">
        <v>-2.2582529219392966E-2</v>
      </c>
      <c r="K46" s="621"/>
      <c r="L46" s="621"/>
    </row>
    <row r="47" spans="1:12" ht="15" customHeight="1" x14ac:dyDescent="0.25">
      <c r="B47" s="932" t="s">
        <v>503</v>
      </c>
      <c r="C47" s="932"/>
      <c r="D47" s="932"/>
      <c r="E47" s="932"/>
      <c r="F47" s="932"/>
      <c r="G47" s="932"/>
      <c r="H47" s="932"/>
      <c r="I47" s="932"/>
    </row>
    <row r="49" spans="2:12" x14ac:dyDescent="0.25">
      <c r="B49" s="732" t="s">
        <v>918</v>
      </c>
    </row>
    <row r="50" spans="2:12" x14ac:dyDescent="0.25">
      <c r="B50" s="926" t="s">
        <v>485</v>
      </c>
      <c r="C50" s="1099" t="s">
        <v>448</v>
      </c>
      <c r="D50" s="1101">
        <v>2019</v>
      </c>
      <c r="E50" s="1102"/>
      <c r="F50" s="1102"/>
      <c r="G50" s="1103"/>
      <c r="H50" s="1101">
        <v>2020</v>
      </c>
      <c r="I50" s="1102"/>
      <c r="J50" s="1102"/>
      <c r="K50" s="1103"/>
    </row>
    <row r="51" spans="2:12" x14ac:dyDescent="0.25">
      <c r="B51" s="927"/>
      <c r="C51" s="1100"/>
      <c r="D51" s="642" t="s">
        <v>892</v>
      </c>
      <c r="E51" s="642" t="s">
        <v>893</v>
      </c>
      <c r="F51" s="642" t="s">
        <v>470</v>
      </c>
      <c r="G51" s="642" t="s">
        <v>471</v>
      </c>
      <c r="H51" s="642" t="s">
        <v>892</v>
      </c>
      <c r="I51" s="642" t="s">
        <v>893</v>
      </c>
      <c r="J51" s="642" t="s">
        <v>470</v>
      </c>
      <c r="K51" s="642" t="s">
        <v>471</v>
      </c>
    </row>
    <row r="52" spans="2:12" x14ac:dyDescent="0.25">
      <c r="B52" s="740" t="s">
        <v>433</v>
      </c>
      <c r="C52" s="652" t="s">
        <v>845</v>
      </c>
      <c r="D52" s="653">
        <v>153149</v>
      </c>
      <c r="E52" s="653">
        <v>10426</v>
      </c>
      <c r="F52" s="653">
        <v>156571</v>
      </c>
      <c r="G52" s="643">
        <v>3427171.7564099999</v>
      </c>
      <c r="H52" s="758">
        <v>47700</v>
      </c>
      <c r="I52" s="758">
        <v>2658</v>
      </c>
      <c r="J52" s="758">
        <v>161334</v>
      </c>
      <c r="K52" s="758">
        <v>3634290.8513900004</v>
      </c>
    </row>
    <row r="53" spans="2:12" x14ac:dyDescent="0.25">
      <c r="B53" s="740" t="s">
        <v>437</v>
      </c>
      <c r="C53" s="652" t="s">
        <v>845</v>
      </c>
      <c r="D53" s="653">
        <v>158511</v>
      </c>
      <c r="E53" s="653">
        <v>10438</v>
      </c>
      <c r="F53" s="653">
        <v>147156</v>
      </c>
      <c r="G53" s="643">
        <v>1111141.18887</v>
      </c>
      <c r="H53" s="759">
        <v>49327</v>
      </c>
      <c r="I53" s="759">
        <v>2662</v>
      </c>
      <c r="J53" s="759">
        <v>153785</v>
      </c>
      <c r="K53" s="759">
        <v>1208593.9748199999</v>
      </c>
    </row>
    <row r="54" spans="2:12" x14ac:dyDescent="0.25">
      <c r="B54" s="1101" t="s">
        <v>963</v>
      </c>
      <c r="C54" s="1103"/>
      <c r="D54" s="760">
        <v>311660</v>
      </c>
      <c r="E54" s="760">
        <v>20864</v>
      </c>
      <c r="F54" s="760">
        <v>303727</v>
      </c>
      <c r="G54" s="760">
        <v>4538312.9452799996</v>
      </c>
      <c r="H54" s="760">
        <v>97027</v>
      </c>
      <c r="I54" s="760">
        <v>5320</v>
      </c>
      <c r="J54" s="760">
        <v>315119</v>
      </c>
      <c r="K54" s="760">
        <v>4842884.8262100006</v>
      </c>
    </row>
    <row r="55" spans="2:12" x14ac:dyDescent="0.25">
      <c r="B55" s="1107" t="s">
        <v>897</v>
      </c>
      <c r="C55" s="1107"/>
      <c r="D55" s="1107"/>
      <c r="E55" s="1107"/>
      <c r="F55" s="1107"/>
      <c r="G55" s="1107"/>
      <c r="H55" s="1107"/>
      <c r="I55" s="1107"/>
      <c r="J55" s="1107"/>
      <c r="K55" s="1107"/>
      <c r="L55" s="686"/>
    </row>
    <row r="56" spans="2:12" ht="15" customHeight="1" x14ac:dyDescent="0.25">
      <c r="B56" s="1018" t="s">
        <v>803</v>
      </c>
      <c r="C56" s="1018"/>
      <c r="D56" s="1018"/>
      <c r="E56" s="1018"/>
      <c r="F56" s="1018"/>
      <c r="G56" s="1018"/>
      <c r="H56" s="1018"/>
      <c r="I56" s="1018"/>
      <c r="J56" s="1018"/>
      <c r="K56" s="1018"/>
      <c r="L56" s="686"/>
    </row>
    <row r="57" spans="2:12" x14ac:dyDescent="0.25">
      <c r="B57" s="1018" t="s">
        <v>804</v>
      </c>
      <c r="C57" s="1018"/>
      <c r="D57" s="1018"/>
      <c r="E57" s="1018"/>
      <c r="F57" s="1018"/>
      <c r="G57" s="1018"/>
      <c r="H57" s="1018"/>
      <c r="I57" s="1018"/>
      <c r="J57" s="1018"/>
      <c r="K57" s="1018"/>
    </row>
    <row r="58" spans="2:12" x14ac:dyDescent="0.25">
      <c r="B58" s="1108" t="s">
        <v>898</v>
      </c>
      <c r="C58" s="1108"/>
      <c r="D58" s="1108"/>
      <c r="E58" s="1108"/>
      <c r="F58" s="1108"/>
      <c r="G58" s="1108"/>
      <c r="H58" s="1108"/>
      <c r="I58" s="1108"/>
      <c r="J58" s="1108"/>
      <c r="K58" s="1108"/>
    </row>
  </sheetData>
  <mergeCells count="45">
    <mergeCell ref="B55:K55"/>
    <mergeCell ref="B56:K56"/>
    <mergeCell ref="B57:K57"/>
    <mergeCell ref="B58:K58"/>
    <mergeCell ref="B50:B51"/>
    <mergeCell ref="C50:C51"/>
    <mergeCell ref="D50:G50"/>
    <mergeCell ref="H50:K50"/>
    <mergeCell ref="B54:C54"/>
    <mergeCell ref="H39:H40"/>
    <mergeCell ref="I39:I40"/>
    <mergeCell ref="B47:I47"/>
    <mergeCell ref="B33:K33"/>
    <mergeCell ref="B34:K34"/>
    <mergeCell ref="B35:J35"/>
    <mergeCell ref="B36:J36"/>
    <mergeCell ref="B39:B40"/>
    <mergeCell ref="C39:C40"/>
    <mergeCell ref="D39:D40"/>
    <mergeCell ref="E39:E40"/>
    <mergeCell ref="F39:F40"/>
    <mergeCell ref="G39:G40"/>
    <mergeCell ref="K20:K21"/>
    <mergeCell ref="B22:B25"/>
    <mergeCell ref="C25:D25"/>
    <mergeCell ref="B26:D26"/>
    <mergeCell ref="B27:B30"/>
    <mergeCell ref="C30:D30"/>
    <mergeCell ref="B31:D31"/>
    <mergeCell ref="B32:D32"/>
    <mergeCell ref="B17:J17"/>
    <mergeCell ref="B20:B21"/>
    <mergeCell ref="C20:C21"/>
    <mergeCell ref="D20:D21"/>
    <mergeCell ref="E20:E21"/>
    <mergeCell ref="F20:F21"/>
    <mergeCell ref="G20:G21"/>
    <mergeCell ref="H20:H21"/>
    <mergeCell ref="I20:I21"/>
    <mergeCell ref="J20:J21"/>
    <mergeCell ref="B6:B8"/>
    <mergeCell ref="B9:C9"/>
    <mergeCell ref="B10:B14"/>
    <mergeCell ref="B15:C15"/>
    <mergeCell ref="B16:C16"/>
  </mergeCells>
  <pageMargins left="0.7" right="0.7" top="0.75" bottom="0.75" header="0.3" footer="0.3"/>
  <pageSetup paperSize="183" scale="5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45"/>
  <sheetViews>
    <sheetView zoomScaleNormal="100" workbookViewId="0">
      <selection activeCell="D23" sqref="D23"/>
    </sheetView>
  </sheetViews>
  <sheetFormatPr baseColWidth="10" defaultColWidth="11.42578125" defaultRowHeight="15" x14ac:dyDescent="0.25"/>
  <cols>
    <col min="1" max="1" width="3.7109375" style="744" customWidth="1"/>
    <col min="2" max="2" width="40" style="747" customWidth="1"/>
    <col min="3" max="3" width="35.28515625" style="747" bestFit="1" customWidth="1"/>
    <col min="4" max="4" width="42.7109375" style="747" customWidth="1"/>
    <col min="5" max="8" width="11.42578125" style="747"/>
    <col min="9" max="9" width="12.85546875" style="747" customWidth="1"/>
    <col min="10" max="10" width="11.5703125" style="747" customWidth="1"/>
    <col min="11" max="14" width="11.42578125" style="747"/>
    <col min="15" max="16384" width="11.42578125" style="744"/>
  </cols>
  <sheetData>
    <row r="2" spans="1:13" x14ac:dyDescent="0.25">
      <c r="B2" s="748" t="s">
        <v>525</v>
      </c>
    </row>
    <row r="3" spans="1:13" x14ac:dyDescent="0.25">
      <c r="B3" s="749"/>
    </row>
    <row r="4" spans="1:13" ht="15" customHeight="1" x14ac:dyDescent="0.25">
      <c r="A4" s="745"/>
      <c r="B4" s="750" t="s">
        <v>484</v>
      </c>
    </row>
    <row r="5" spans="1:13" ht="22.5" x14ac:dyDescent="0.25">
      <c r="A5" s="746"/>
      <c r="B5" s="614" t="s">
        <v>875</v>
      </c>
      <c r="C5" s="614" t="s">
        <v>485</v>
      </c>
      <c r="D5" s="615">
        <v>2016</v>
      </c>
      <c r="E5" s="615">
        <v>2017</v>
      </c>
      <c r="F5" s="615">
        <v>2018</v>
      </c>
      <c r="G5" s="615">
        <v>2019</v>
      </c>
      <c r="H5" s="615">
        <v>2020</v>
      </c>
      <c r="I5" s="699" t="s">
        <v>572</v>
      </c>
      <c r="J5" s="699" t="s">
        <v>573</v>
      </c>
    </row>
    <row r="6" spans="1:13" x14ac:dyDescent="0.25">
      <c r="A6" s="746"/>
      <c r="B6" s="1092" t="s">
        <v>921</v>
      </c>
      <c r="C6" s="617" t="s">
        <v>473</v>
      </c>
      <c r="D6" s="663">
        <v>119162</v>
      </c>
      <c r="E6" s="663">
        <v>137476</v>
      </c>
      <c r="F6" s="663">
        <v>115909</v>
      </c>
      <c r="G6" s="663">
        <v>82577</v>
      </c>
      <c r="H6" s="664">
        <v>80447</v>
      </c>
      <c r="I6" s="751">
        <v>0.99654386443029508</v>
      </c>
      <c r="J6" s="752">
        <v>-2.5794107318018344E-2</v>
      </c>
      <c r="L6" s="621"/>
      <c r="M6" s="621"/>
    </row>
    <row r="7" spans="1:13" x14ac:dyDescent="0.25">
      <c r="B7" s="1093"/>
      <c r="C7" s="617" t="s">
        <v>474</v>
      </c>
      <c r="D7" s="663">
        <v>815</v>
      </c>
      <c r="E7" s="663">
        <v>980</v>
      </c>
      <c r="F7" s="663">
        <v>973</v>
      </c>
      <c r="G7" s="663">
        <v>741</v>
      </c>
      <c r="H7" s="664">
        <v>239</v>
      </c>
      <c r="I7" s="751">
        <v>2.9606322622203504E-3</v>
      </c>
      <c r="J7" s="752">
        <v>-0.67746288798920373</v>
      </c>
      <c r="L7" s="621"/>
      <c r="M7" s="621"/>
    </row>
    <row r="8" spans="1:13" x14ac:dyDescent="0.25">
      <c r="B8" s="1094"/>
      <c r="C8" s="617" t="s">
        <v>475</v>
      </c>
      <c r="D8" s="663">
        <v>92</v>
      </c>
      <c r="E8" s="663">
        <v>135</v>
      </c>
      <c r="F8" s="663">
        <v>172</v>
      </c>
      <c r="G8" s="663">
        <v>70</v>
      </c>
      <c r="H8" s="664">
        <v>40</v>
      </c>
      <c r="I8" s="751">
        <v>4.9550330748457741E-4</v>
      </c>
      <c r="J8" s="752">
        <v>-0.4285714285714286</v>
      </c>
      <c r="L8" s="621"/>
      <c r="M8" s="621"/>
    </row>
    <row r="9" spans="1:13" x14ac:dyDescent="0.25">
      <c r="B9" s="1083" t="s">
        <v>877</v>
      </c>
      <c r="C9" s="1084"/>
      <c r="D9" s="668">
        <v>120069</v>
      </c>
      <c r="E9" s="668">
        <v>138591</v>
      </c>
      <c r="F9" s="668">
        <v>117054</v>
      </c>
      <c r="G9" s="668">
        <v>83388</v>
      </c>
      <c r="H9" s="668">
        <v>80726</v>
      </c>
      <c r="I9" s="755">
        <v>1</v>
      </c>
      <c r="J9" s="756">
        <v>-3.1923058473641297E-2</v>
      </c>
      <c r="L9" s="621"/>
      <c r="M9" s="621"/>
    </row>
    <row r="10" spans="1:13" x14ac:dyDescent="0.25">
      <c r="B10" s="1092" t="s">
        <v>922</v>
      </c>
      <c r="C10" s="617" t="s">
        <v>477</v>
      </c>
      <c r="D10" s="663">
        <v>221767</v>
      </c>
      <c r="E10" s="663">
        <v>261840</v>
      </c>
      <c r="F10" s="663">
        <v>230312</v>
      </c>
      <c r="G10" s="663">
        <v>202832</v>
      </c>
      <c r="H10" s="664">
        <v>125843</v>
      </c>
      <c r="I10" s="751">
        <v>0.98068905323368738</v>
      </c>
      <c r="J10" s="752">
        <v>-0.3795702847676895</v>
      </c>
      <c r="L10" s="621"/>
      <c r="M10" s="621"/>
    </row>
    <row r="11" spans="1:13" x14ac:dyDescent="0.25">
      <c r="B11" s="1093"/>
      <c r="C11" s="617" t="s">
        <v>486</v>
      </c>
      <c r="D11" s="663">
        <v>3707</v>
      </c>
      <c r="E11" s="663">
        <v>4130</v>
      </c>
      <c r="F11" s="663">
        <v>3676</v>
      </c>
      <c r="G11" s="663">
        <v>3459</v>
      </c>
      <c r="H11" s="664">
        <v>2220</v>
      </c>
      <c r="I11" s="751">
        <v>1.7300363931079091E-2</v>
      </c>
      <c r="J11" s="752">
        <v>-0.35819601040763227</v>
      </c>
      <c r="L11" s="621"/>
      <c r="M11" s="621"/>
    </row>
    <row r="12" spans="1:13" x14ac:dyDescent="0.25">
      <c r="B12" s="1093"/>
      <c r="C12" s="617" t="s">
        <v>488</v>
      </c>
      <c r="D12" s="663">
        <v>466</v>
      </c>
      <c r="E12" s="663">
        <v>448</v>
      </c>
      <c r="F12" s="663">
        <v>381</v>
      </c>
      <c r="G12" s="663">
        <v>215</v>
      </c>
      <c r="H12" s="664">
        <v>71</v>
      </c>
      <c r="I12" s="751">
        <v>5.5329992752550241E-4</v>
      </c>
      <c r="J12" s="752">
        <v>-0.66976744186046511</v>
      </c>
      <c r="L12" s="621"/>
      <c r="M12" s="621"/>
    </row>
    <row r="13" spans="1:13" x14ac:dyDescent="0.25">
      <c r="B13" s="1093"/>
      <c r="C13" s="617" t="s">
        <v>487</v>
      </c>
      <c r="D13" s="663">
        <v>252</v>
      </c>
      <c r="E13" s="663">
        <v>178</v>
      </c>
      <c r="F13" s="663">
        <v>135</v>
      </c>
      <c r="G13" s="663">
        <v>127</v>
      </c>
      <c r="H13" s="664">
        <v>97</v>
      </c>
      <c r="I13" s="751">
        <v>7.5591680239399633E-4</v>
      </c>
      <c r="J13" s="752">
        <v>-0.23622047244094491</v>
      </c>
      <c r="L13" s="621"/>
      <c r="M13" s="621"/>
    </row>
    <row r="14" spans="1:13" x14ac:dyDescent="0.25">
      <c r="B14" s="1094"/>
      <c r="C14" s="617" t="s">
        <v>480</v>
      </c>
      <c r="D14" s="663">
        <v>192</v>
      </c>
      <c r="E14" s="663">
        <v>172</v>
      </c>
      <c r="F14" s="663">
        <v>154</v>
      </c>
      <c r="G14" s="663">
        <v>137</v>
      </c>
      <c r="H14" s="664">
        <v>90</v>
      </c>
      <c r="I14" s="751">
        <v>7.013661053140172E-4</v>
      </c>
      <c r="J14" s="752">
        <v>-0.34306569343065696</v>
      </c>
      <c r="L14" s="621"/>
      <c r="M14" s="621"/>
    </row>
    <row r="15" spans="1:13" x14ac:dyDescent="0.25">
      <c r="B15" s="1083" t="s">
        <v>879</v>
      </c>
      <c r="C15" s="1084"/>
      <c r="D15" s="666">
        <v>226384</v>
      </c>
      <c r="E15" s="666">
        <v>266768</v>
      </c>
      <c r="F15" s="666">
        <v>234658</v>
      </c>
      <c r="G15" s="666">
        <v>206770</v>
      </c>
      <c r="H15" s="666">
        <v>128321</v>
      </c>
      <c r="I15" s="753">
        <v>1</v>
      </c>
      <c r="J15" s="754">
        <v>-0.37940223436668763</v>
      </c>
      <c r="L15" s="621"/>
      <c r="M15" s="621"/>
    </row>
    <row r="16" spans="1:13" x14ac:dyDescent="0.25">
      <c r="B16" s="1085" t="s">
        <v>964</v>
      </c>
      <c r="C16" s="1086"/>
      <c r="D16" s="668">
        <v>346453</v>
      </c>
      <c r="E16" s="668">
        <v>405359</v>
      </c>
      <c r="F16" s="668">
        <v>351712</v>
      </c>
      <c r="G16" s="668">
        <v>290158</v>
      </c>
      <c r="H16" s="668">
        <v>209047</v>
      </c>
      <c r="I16" s="755"/>
      <c r="J16" s="756">
        <v>-0.27954080190792607</v>
      </c>
      <c r="L16" s="621"/>
      <c r="M16" s="621"/>
    </row>
    <row r="17" spans="1:14" ht="15" customHeight="1" x14ac:dyDescent="0.25">
      <c r="B17" s="932" t="s">
        <v>881</v>
      </c>
      <c r="C17" s="932"/>
      <c r="D17" s="932"/>
      <c r="E17" s="932"/>
      <c r="F17" s="932"/>
      <c r="G17" s="932"/>
      <c r="H17" s="932"/>
      <c r="I17" s="932"/>
      <c r="J17" s="932"/>
    </row>
    <row r="19" spans="1:14" x14ac:dyDescent="0.25">
      <c r="B19" s="750" t="s">
        <v>882</v>
      </c>
    </row>
    <row r="20" spans="1:14" ht="15" customHeight="1" x14ac:dyDescent="0.25">
      <c r="A20" s="745"/>
      <c r="B20" s="1089" t="s">
        <v>489</v>
      </c>
      <c r="C20" s="1089" t="s">
        <v>941</v>
      </c>
      <c r="D20" s="1089" t="s">
        <v>13</v>
      </c>
      <c r="E20" s="1089">
        <v>2016</v>
      </c>
      <c r="F20" s="1090">
        <v>2017</v>
      </c>
      <c r="G20" s="1090">
        <v>2018</v>
      </c>
      <c r="H20" s="1090">
        <v>2019</v>
      </c>
      <c r="I20" s="1090">
        <v>2020</v>
      </c>
      <c r="J20" s="1091" t="s">
        <v>572</v>
      </c>
      <c r="K20" s="1090" t="s">
        <v>573</v>
      </c>
    </row>
    <row r="21" spans="1:14" x14ac:dyDescent="0.25">
      <c r="A21" s="746"/>
      <c r="B21" s="1089"/>
      <c r="C21" s="1089"/>
      <c r="D21" s="1089"/>
      <c r="E21" s="1089"/>
      <c r="F21" s="1090"/>
      <c r="G21" s="1090"/>
      <c r="H21" s="1090"/>
      <c r="I21" s="1090"/>
      <c r="J21" s="1091"/>
      <c r="K21" s="1090"/>
    </row>
    <row r="22" spans="1:14" x14ac:dyDescent="0.25">
      <c r="A22" s="746"/>
      <c r="B22" s="1092" t="s">
        <v>884</v>
      </c>
      <c r="C22" s="625" t="s">
        <v>14</v>
      </c>
      <c r="D22" s="617" t="s">
        <v>15</v>
      </c>
      <c r="E22" s="716">
        <v>1662.42389518</v>
      </c>
      <c r="F22" s="716">
        <v>2511.5691343399999</v>
      </c>
      <c r="G22" s="716">
        <v>2690.4942249299997</v>
      </c>
      <c r="H22" s="716">
        <v>2549.1680584800001</v>
      </c>
      <c r="I22" s="733">
        <v>2380.3882899600003</v>
      </c>
      <c r="J22" s="717">
        <v>0.28763353321942947</v>
      </c>
      <c r="K22" s="628">
        <v>-6.6209745551510935E-2</v>
      </c>
      <c r="M22" s="621"/>
      <c r="N22" s="621"/>
    </row>
    <row r="23" spans="1:14" x14ac:dyDescent="0.25">
      <c r="B23" s="1093"/>
      <c r="C23" s="625" t="s">
        <v>16</v>
      </c>
      <c r="D23" s="617" t="s">
        <v>17</v>
      </c>
      <c r="E23" s="716">
        <v>1146.7893822200001</v>
      </c>
      <c r="F23" s="716">
        <v>1733.26844241</v>
      </c>
      <c r="G23" s="716">
        <v>1464.6582685499995</v>
      </c>
      <c r="H23" s="716">
        <v>1421.4860559600006</v>
      </c>
      <c r="I23" s="733">
        <v>906.92143617000011</v>
      </c>
      <c r="J23" s="717">
        <v>0.10958759045248029</v>
      </c>
      <c r="K23" s="628">
        <v>-0.36199062075391886</v>
      </c>
      <c r="M23" s="621"/>
      <c r="N23" s="621"/>
    </row>
    <row r="24" spans="1:14" x14ac:dyDescent="0.25">
      <c r="B24" s="1093"/>
      <c r="C24" s="625" t="s">
        <v>18</v>
      </c>
      <c r="D24" s="617" t="s">
        <v>529</v>
      </c>
      <c r="E24" s="716">
        <v>624.1920951799998</v>
      </c>
      <c r="F24" s="716">
        <v>464.54798187000017</v>
      </c>
      <c r="G24" s="716">
        <v>645.91069404999996</v>
      </c>
      <c r="H24" s="716">
        <v>770.70854836000012</v>
      </c>
      <c r="I24" s="733">
        <v>834.7894757900001</v>
      </c>
      <c r="J24" s="717">
        <v>0.10087154580142382</v>
      </c>
      <c r="K24" s="628">
        <v>8.3145473819329574E-2</v>
      </c>
      <c r="M24" s="621"/>
      <c r="N24" s="621"/>
    </row>
    <row r="25" spans="1:14" x14ac:dyDescent="0.25">
      <c r="B25" s="1094"/>
      <c r="C25" s="1095" t="s">
        <v>46</v>
      </c>
      <c r="D25" s="1096"/>
      <c r="E25" s="716">
        <v>6469.0260400699717</v>
      </c>
      <c r="F25" s="716">
        <v>8155.7775078600134</v>
      </c>
      <c r="G25" s="716">
        <v>6960.559868889989</v>
      </c>
      <c r="H25" s="716">
        <v>4824.6981164599993</v>
      </c>
      <c r="I25" s="733">
        <v>4153.6684504700033</v>
      </c>
      <c r="J25" s="717">
        <v>0.50190733052666636</v>
      </c>
      <c r="K25" s="628">
        <v>-0.13908220779673297</v>
      </c>
      <c r="M25" s="621"/>
      <c r="N25" s="621"/>
    </row>
    <row r="26" spans="1:14" x14ac:dyDescent="0.25">
      <c r="B26" s="1083" t="s">
        <v>35</v>
      </c>
      <c r="C26" s="1087"/>
      <c r="D26" s="1084"/>
      <c r="E26" s="718">
        <v>9902.4314126499721</v>
      </c>
      <c r="F26" s="718">
        <v>12865.163066480014</v>
      </c>
      <c r="G26" s="718">
        <v>11761.623056419987</v>
      </c>
      <c r="H26" s="718">
        <v>9566.0607792600003</v>
      </c>
      <c r="I26" s="718">
        <v>8275.7676523900045</v>
      </c>
      <c r="J26" s="719">
        <v>1</v>
      </c>
      <c r="K26" s="630">
        <v>-0.13488238854466161</v>
      </c>
      <c r="M26" s="621"/>
      <c r="N26" s="621"/>
    </row>
    <row r="27" spans="1:14" x14ac:dyDescent="0.25">
      <c r="B27" s="1092" t="s">
        <v>885</v>
      </c>
      <c r="C27" s="625" t="s">
        <v>280</v>
      </c>
      <c r="D27" s="617" t="s">
        <v>527</v>
      </c>
      <c r="E27" s="716">
        <v>1028.5221604399999</v>
      </c>
      <c r="F27" s="716">
        <v>1100.5977923800001</v>
      </c>
      <c r="G27" s="716">
        <v>1310.5342363499999</v>
      </c>
      <c r="H27" s="716">
        <v>1275.0568626000002</v>
      </c>
      <c r="I27" s="733">
        <v>743.41777735000005</v>
      </c>
      <c r="J27" s="717">
        <v>7.8157577408449502E-2</v>
      </c>
      <c r="K27" s="628">
        <v>-0.41695323623914438</v>
      </c>
      <c r="M27" s="621"/>
      <c r="N27" s="621"/>
    </row>
    <row r="28" spans="1:14" x14ac:dyDescent="0.25">
      <c r="B28" s="1093"/>
      <c r="C28" s="625" t="s">
        <v>289</v>
      </c>
      <c r="D28" s="617" t="s">
        <v>290</v>
      </c>
      <c r="E28" s="716">
        <v>694.16082284000004</v>
      </c>
      <c r="F28" s="716">
        <v>788.99368933999995</v>
      </c>
      <c r="G28" s="716">
        <v>875.15835987000003</v>
      </c>
      <c r="H28" s="716">
        <v>566.09858659000008</v>
      </c>
      <c r="I28" s="733">
        <v>442.44735584000006</v>
      </c>
      <c r="J28" s="717">
        <v>4.6515720388736553E-2</v>
      </c>
      <c r="K28" s="628">
        <v>-0.21842702610306119</v>
      </c>
      <c r="M28" s="621"/>
      <c r="N28" s="621"/>
    </row>
    <row r="29" spans="1:14" x14ac:dyDescent="0.25">
      <c r="B29" s="1093"/>
      <c r="C29" s="625" t="s">
        <v>557</v>
      </c>
      <c r="D29" s="617" t="s">
        <v>311</v>
      </c>
      <c r="E29" s="716">
        <v>280.14317639000001</v>
      </c>
      <c r="F29" s="716">
        <v>379.00113855000001</v>
      </c>
      <c r="G29" s="716">
        <v>452.70871813000002</v>
      </c>
      <c r="H29" s="716">
        <v>283.00180986000004</v>
      </c>
      <c r="I29" s="733">
        <v>297.22409416999994</v>
      </c>
      <c r="J29" s="717">
        <v>3.1247995212806509E-2</v>
      </c>
      <c r="K29" s="628">
        <v>5.0255100195421454E-2</v>
      </c>
      <c r="M29" s="621"/>
      <c r="N29" s="621"/>
    </row>
    <row r="30" spans="1:14" x14ac:dyDescent="0.25">
      <c r="B30" s="1094"/>
      <c r="C30" s="1095" t="s">
        <v>46</v>
      </c>
      <c r="D30" s="1096"/>
      <c r="E30" s="716">
        <v>12628.530448640002</v>
      </c>
      <c r="F30" s="716">
        <v>15784.082084770012</v>
      </c>
      <c r="G30" s="716">
        <v>15095.309868369986</v>
      </c>
      <c r="H30" s="716">
        <v>12674.26373275006</v>
      </c>
      <c r="I30" s="733">
        <v>8028.6919971899597</v>
      </c>
      <c r="J30" s="717">
        <v>0.84407870699000753</v>
      </c>
      <c r="K30" s="628">
        <v>-0.36653582673650931</v>
      </c>
      <c r="M30" s="621"/>
      <c r="N30" s="621"/>
    </row>
    <row r="31" spans="1:14" x14ac:dyDescent="0.25">
      <c r="B31" s="1083" t="s">
        <v>294</v>
      </c>
      <c r="C31" s="1087"/>
      <c r="D31" s="1084"/>
      <c r="E31" s="718">
        <v>14631.356608310001</v>
      </c>
      <c r="F31" s="718">
        <v>18052.674705040012</v>
      </c>
      <c r="G31" s="718">
        <v>17733.711182719984</v>
      </c>
      <c r="H31" s="718">
        <v>14798.42099180006</v>
      </c>
      <c r="I31" s="718">
        <v>9511.781224549959</v>
      </c>
      <c r="J31" s="719">
        <v>1</v>
      </c>
      <c r="K31" s="630">
        <v>-0.35724350389676551</v>
      </c>
      <c r="M31" s="621"/>
      <c r="N31" s="621"/>
    </row>
    <row r="32" spans="1:14" x14ac:dyDescent="0.25">
      <c r="B32" s="1088" t="s">
        <v>965</v>
      </c>
      <c r="C32" s="1088"/>
      <c r="D32" s="1088"/>
      <c r="E32" s="720">
        <v>24533.788020959975</v>
      </c>
      <c r="F32" s="720">
        <v>30917.837771520026</v>
      </c>
      <c r="G32" s="720">
        <v>29495.334239139971</v>
      </c>
      <c r="H32" s="720">
        <v>24364.481771060062</v>
      </c>
      <c r="I32" s="720">
        <v>17787.548876939964</v>
      </c>
      <c r="J32" s="721"/>
      <c r="K32" s="633">
        <v>-0.26993937141450419</v>
      </c>
      <c r="M32" s="621"/>
      <c r="N32" s="621"/>
    </row>
    <row r="33" spans="1:12" ht="15" customHeight="1" x14ac:dyDescent="0.25">
      <c r="B33" s="932" t="s">
        <v>575</v>
      </c>
      <c r="C33" s="932"/>
      <c r="D33" s="932"/>
      <c r="E33" s="932"/>
      <c r="F33" s="932"/>
      <c r="G33" s="932"/>
      <c r="H33" s="932"/>
      <c r="I33" s="932"/>
      <c r="J33" s="932"/>
      <c r="K33" s="932"/>
    </row>
    <row r="34" spans="1:12" x14ac:dyDescent="0.25">
      <c r="B34" s="674"/>
      <c r="C34" s="674"/>
      <c r="D34" s="674"/>
      <c r="E34" s="674"/>
      <c r="F34" s="674"/>
      <c r="G34" s="674"/>
      <c r="H34" s="674"/>
      <c r="I34" s="674"/>
      <c r="J34" s="674"/>
      <c r="K34" s="674"/>
    </row>
    <row r="35" spans="1:12" x14ac:dyDescent="0.25">
      <c r="B35" s="750" t="s">
        <v>887</v>
      </c>
    </row>
    <row r="36" spans="1:12" ht="15" customHeight="1" x14ac:dyDescent="0.25">
      <c r="A36" s="745"/>
      <c r="B36" s="1089" t="s">
        <v>888</v>
      </c>
      <c r="C36" s="1112">
        <v>2016</v>
      </c>
      <c r="D36" s="1114">
        <v>2017</v>
      </c>
      <c r="E36" s="1114">
        <v>2018</v>
      </c>
      <c r="F36" s="1114">
        <v>2019</v>
      </c>
      <c r="G36" s="1114">
        <v>2020</v>
      </c>
      <c r="H36" s="1091" t="s">
        <v>572</v>
      </c>
      <c r="I36" s="1090" t="s">
        <v>573</v>
      </c>
    </row>
    <row r="37" spans="1:12" x14ac:dyDescent="0.25">
      <c r="B37" s="1089"/>
      <c r="C37" s="1113"/>
      <c r="D37" s="1115"/>
      <c r="E37" s="1115"/>
      <c r="F37" s="1115"/>
      <c r="G37" s="1115"/>
      <c r="H37" s="1091"/>
      <c r="I37" s="1090"/>
    </row>
    <row r="38" spans="1:12" x14ac:dyDescent="0.25">
      <c r="B38" s="634" t="s">
        <v>357</v>
      </c>
      <c r="C38" s="675">
        <v>132.02080750999954</v>
      </c>
      <c r="D38" s="675">
        <v>158.27306800000093</v>
      </c>
      <c r="E38" s="675">
        <v>140.46732604000027</v>
      </c>
      <c r="F38" s="675">
        <v>97.54391452000047</v>
      </c>
      <c r="G38" s="676">
        <v>61.830221509999738</v>
      </c>
      <c r="H38" s="677">
        <v>2.737104560761745E-2</v>
      </c>
      <c r="I38" s="637">
        <v>-0.36612938065631939</v>
      </c>
      <c r="K38" s="621"/>
      <c r="L38" s="621"/>
    </row>
    <row r="39" spans="1:12" x14ac:dyDescent="0.25">
      <c r="B39" s="634" t="s">
        <v>366</v>
      </c>
      <c r="C39" s="675">
        <v>2723.3746522700008</v>
      </c>
      <c r="D39" s="675">
        <v>3382.799218630008</v>
      </c>
      <c r="E39" s="675">
        <v>3372.1663047899769</v>
      </c>
      <c r="F39" s="675">
        <v>2803.6879427100207</v>
      </c>
      <c r="G39" s="676">
        <v>1788.9680538900109</v>
      </c>
      <c r="H39" s="677">
        <v>0.79194162656646649</v>
      </c>
      <c r="I39" s="637">
        <v>-0.36192326305729672</v>
      </c>
      <c r="K39" s="621"/>
      <c r="L39" s="621"/>
    </row>
    <row r="40" spans="1:12" ht="22.5" x14ac:dyDescent="0.25">
      <c r="B40" s="634" t="s">
        <v>889</v>
      </c>
      <c r="C40" s="675">
        <v>450.20390268999995</v>
      </c>
      <c r="D40" s="675">
        <v>489.56595411999996</v>
      </c>
      <c r="E40" s="675">
        <v>499.30222766999998</v>
      </c>
      <c r="F40" s="675">
        <v>399.15387070000003</v>
      </c>
      <c r="G40" s="676">
        <v>388.15133383999989</v>
      </c>
      <c r="H40" s="677">
        <v>0.17182710334417867</v>
      </c>
      <c r="I40" s="637">
        <v>-2.7564650295648807E-2</v>
      </c>
      <c r="K40" s="621"/>
      <c r="L40" s="621"/>
    </row>
    <row r="41" spans="1:12" x14ac:dyDescent="0.25">
      <c r="B41" s="634" t="s">
        <v>496</v>
      </c>
      <c r="C41" s="675">
        <v>3.103709E-2</v>
      </c>
      <c r="D41" s="675">
        <v>0.11968429000000001</v>
      </c>
      <c r="E41" s="675">
        <v>0.72756299999999985</v>
      </c>
      <c r="F41" s="675">
        <v>2.5004612700000002</v>
      </c>
      <c r="G41" s="676">
        <v>2.9302248200000003</v>
      </c>
      <c r="H41" s="677">
        <v>1.2971539682390017E-3</v>
      </c>
      <c r="I41" s="637">
        <v>0.17187370792589807</v>
      </c>
      <c r="K41" s="621"/>
      <c r="L41" s="621"/>
    </row>
    <row r="42" spans="1:12" x14ac:dyDescent="0.25">
      <c r="B42" s="634" t="s">
        <v>361</v>
      </c>
      <c r="C42" s="675">
        <v>35.024700940000002</v>
      </c>
      <c r="D42" s="675">
        <v>40.805089980000012</v>
      </c>
      <c r="E42" s="675">
        <v>36.769703660000026</v>
      </c>
      <c r="F42" s="675">
        <v>24.158883849999999</v>
      </c>
      <c r="G42" s="676">
        <v>17.084708120000013</v>
      </c>
      <c r="H42" s="677">
        <v>7.5630705134983834E-3</v>
      </c>
      <c r="I42" s="637">
        <v>-0.29281881455794101</v>
      </c>
      <c r="K42" s="621"/>
      <c r="L42" s="621"/>
    </row>
    <row r="43" spans="1:12" x14ac:dyDescent="0.25">
      <c r="B43" s="638" t="s">
        <v>966</v>
      </c>
      <c r="C43" s="678">
        <v>3340.6551005000006</v>
      </c>
      <c r="D43" s="678">
        <v>4071.5630150200086</v>
      </c>
      <c r="E43" s="678">
        <v>4049.4331251599774</v>
      </c>
      <c r="F43" s="678">
        <v>3327.0450730500211</v>
      </c>
      <c r="G43" s="678">
        <v>2258.9645421800105</v>
      </c>
      <c r="H43" s="679">
        <v>1</v>
      </c>
      <c r="I43" s="640">
        <v>-0.32102977489597484</v>
      </c>
      <c r="K43" s="621"/>
      <c r="L43" s="621"/>
    </row>
    <row r="44" spans="1:12" ht="15" customHeight="1" x14ac:dyDescent="0.25">
      <c r="B44" s="932" t="s">
        <v>503</v>
      </c>
      <c r="C44" s="932"/>
      <c r="D44" s="932"/>
      <c r="E44" s="932"/>
      <c r="F44" s="932"/>
      <c r="G44" s="932"/>
      <c r="H44" s="932"/>
      <c r="I44" s="932"/>
    </row>
    <row r="45" spans="1:12" x14ac:dyDescent="0.25">
      <c r="B45" s="857" t="s">
        <v>714</v>
      </c>
      <c r="C45" s="857"/>
      <c r="D45" s="857"/>
      <c r="E45" s="857"/>
      <c r="F45" s="857"/>
      <c r="G45" s="857"/>
      <c r="H45" s="857"/>
      <c r="I45" s="857"/>
    </row>
  </sheetData>
  <mergeCells count="34">
    <mergeCell ref="B45:I45"/>
    <mergeCell ref="B44:I44"/>
    <mergeCell ref="B33:K33"/>
    <mergeCell ref="B36:B37"/>
    <mergeCell ref="C36:C37"/>
    <mergeCell ref="D36:D37"/>
    <mergeCell ref="E36:E37"/>
    <mergeCell ref="F36:F37"/>
    <mergeCell ref="G36:G37"/>
    <mergeCell ref="H36:H37"/>
    <mergeCell ref="I36:I37"/>
    <mergeCell ref="K20:K21"/>
    <mergeCell ref="B22:B25"/>
    <mergeCell ref="C25:D25"/>
    <mergeCell ref="B26:D26"/>
    <mergeCell ref="B27:B30"/>
    <mergeCell ref="C30:D30"/>
    <mergeCell ref="B31:D31"/>
    <mergeCell ref="B32:D32"/>
    <mergeCell ref="B17:J17"/>
    <mergeCell ref="B20:B21"/>
    <mergeCell ref="C20:C21"/>
    <mergeCell ref="D20:D21"/>
    <mergeCell ref="E20:E21"/>
    <mergeCell ref="F20:F21"/>
    <mergeCell ref="G20:G21"/>
    <mergeCell ref="H20:H21"/>
    <mergeCell ref="I20:I21"/>
    <mergeCell ref="J20:J21"/>
    <mergeCell ref="B6:B8"/>
    <mergeCell ref="B9:C9"/>
    <mergeCell ref="B10:B14"/>
    <mergeCell ref="B15:C15"/>
    <mergeCell ref="B16:C16"/>
  </mergeCells>
  <pageMargins left="0.7" right="0.7" top="0.75" bottom="0.75" header="0.3" footer="0.3"/>
  <pageSetup paperSize="183" scale="6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49"/>
  <sheetViews>
    <sheetView workbookViewId="0">
      <selection activeCell="D20" sqref="D20:D21"/>
    </sheetView>
  </sheetViews>
  <sheetFormatPr baseColWidth="10" defaultColWidth="11.42578125" defaultRowHeight="15" x14ac:dyDescent="0.25"/>
  <cols>
    <col min="1" max="1" width="3.7109375" style="744" customWidth="1"/>
    <col min="2" max="2" width="39.5703125" style="747" customWidth="1"/>
    <col min="3" max="3" width="34.28515625" style="747" customWidth="1"/>
    <col min="4" max="4" width="39.85546875" style="747" customWidth="1"/>
    <col min="5" max="8" width="11.42578125" style="747"/>
    <col min="9" max="9" width="12.7109375" style="747" customWidth="1"/>
    <col min="10" max="14" width="11.42578125" style="747"/>
    <col min="15" max="16384" width="11.42578125" style="744"/>
  </cols>
  <sheetData>
    <row r="2" spans="1:13" x14ac:dyDescent="0.25">
      <c r="B2" s="762" t="s">
        <v>528</v>
      </c>
    </row>
    <row r="3" spans="1:13" x14ac:dyDescent="0.25">
      <c r="B3" s="749"/>
    </row>
    <row r="4" spans="1:13" ht="15" customHeight="1" x14ac:dyDescent="0.25">
      <c r="A4" s="745"/>
      <c r="B4" s="750" t="s">
        <v>484</v>
      </c>
    </row>
    <row r="5" spans="1:13" ht="22.5" x14ac:dyDescent="0.25">
      <c r="A5" s="746"/>
      <c r="B5" s="614" t="s">
        <v>875</v>
      </c>
      <c r="C5" s="614" t="s">
        <v>485</v>
      </c>
      <c r="D5" s="615">
        <v>2016</v>
      </c>
      <c r="E5" s="615">
        <v>2017</v>
      </c>
      <c r="F5" s="615">
        <v>2018</v>
      </c>
      <c r="G5" s="615">
        <v>2019</v>
      </c>
      <c r="H5" s="615">
        <v>2020</v>
      </c>
      <c r="I5" s="699" t="s">
        <v>572</v>
      </c>
      <c r="J5" s="699" t="s">
        <v>573</v>
      </c>
    </row>
    <row r="6" spans="1:13" x14ac:dyDescent="0.25">
      <c r="A6" s="746"/>
      <c r="B6" s="1092" t="s">
        <v>921</v>
      </c>
      <c r="C6" s="617" t="s">
        <v>473</v>
      </c>
      <c r="D6" s="663">
        <v>100445</v>
      </c>
      <c r="E6" s="663">
        <v>82636</v>
      </c>
      <c r="F6" s="663">
        <v>120080</v>
      </c>
      <c r="G6" s="663">
        <v>152206</v>
      </c>
      <c r="H6" s="664">
        <v>149389</v>
      </c>
      <c r="I6" s="751">
        <v>0.98969160952664881</v>
      </c>
      <c r="J6" s="752">
        <v>-1.8507811781401484E-2</v>
      </c>
      <c r="L6" s="621"/>
      <c r="M6" s="621"/>
    </row>
    <row r="7" spans="1:13" x14ac:dyDescent="0.25">
      <c r="B7" s="1093"/>
      <c r="C7" s="617" t="s">
        <v>474</v>
      </c>
      <c r="D7" s="663">
        <v>596</v>
      </c>
      <c r="E7" s="663">
        <v>715</v>
      </c>
      <c r="F7" s="663">
        <v>722</v>
      </c>
      <c r="G7" s="663">
        <v>830</v>
      </c>
      <c r="H7" s="664">
        <v>1261</v>
      </c>
      <c r="I7" s="751">
        <v>8.3540362383649671E-3</v>
      </c>
      <c r="J7" s="752">
        <v>0.51927710843373487</v>
      </c>
      <c r="L7" s="621"/>
      <c r="M7" s="621"/>
    </row>
    <row r="8" spans="1:13" x14ac:dyDescent="0.25">
      <c r="B8" s="1094"/>
      <c r="C8" s="617" t="s">
        <v>475</v>
      </c>
      <c r="D8" s="663">
        <v>115</v>
      </c>
      <c r="E8" s="663">
        <v>201</v>
      </c>
      <c r="F8" s="663">
        <v>224</v>
      </c>
      <c r="G8" s="663">
        <v>277</v>
      </c>
      <c r="H8" s="664">
        <v>295</v>
      </c>
      <c r="I8" s="751">
        <v>1.9543542349862533E-3</v>
      </c>
      <c r="J8" s="752">
        <v>6.498194945848379E-2</v>
      </c>
      <c r="L8" s="621"/>
      <c r="M8" s="621"/>
    </row>
    <row r="9" spans="1:13" x14ac:dyDescent="0.25">
      <c r="B9" s="1083" t="s">
        <v>877</v>
      </c>
      <c r="C9" s="1084"/>
      <c r="D9" s="666">
        <v>101156</v>
      </c>
      <c r="E9" s="666">
        <v>83552</v>
      </c>
      <c r="F9" s="666">
        <v>121026</v>
      </c>
      <c r="G9" s="666">
        <v>153313</v>
      </c>
      <c r="H9" s="666">
        <v>150945</v>
      </c>
      <c r="I9" s="753">
        <v>1</v>
      </c>
      <c r="J9" s="754">
        <v>-1.5445526471988713E-2</v>
      </c>
      <c r="L9" s="621"/>
      <c r="M9" s="621"/>
    </row>
    <row r="10" spans="1:13" x14ac:dyDescent="0.25">
      <c r="B10" s="1092" t="s">
        <v>922</v>
      </c>
      <c r="C10" s="617" t="s">
        <v>477</v>
      </c>
      <c r="D10" s="663">
        <v>239370</v>
      </c>
      <c r="E10" s="663">
        <v>237395</v>
      </c>
      <c r="F10" s="663">
        <v>305084</v>
      </c>
      <c r="G10" s="663">
        <v>305907</v>
      </c>
      <c r="H10" s="664">
        <v>317700</v>
      </c>
      <c r="I10" s="751">
        <v>0.98032862763249251</v>
      </c>
      <c r="J10" s="752">
        <v>3.8550932146044437E-2</v>
      </c>
      <c r="L10" s="621"/>
      <c r="M10" s="621"/>
    </row>
    <row r="11" spans="1:13" x14ac:dyDescent="0.25">
      <c r="B11" s="1093"/>
      <c r="C11" s="617" t="s">
        <v>542</v>
      </c>
      <c r="D11" s="663">
        <v>5568</v>
      </c>
      <c r="E11" s="663">
        <v>5648</v>
      </c>
      <c r="F11" s="663">
        <v>6826</v>
      </c>
      <c r="G11" s="663">
        <v>7270</v>
      </c>
      <c r="H11" s="664">
        <v>5474</v>
      </c>
      <c r="I11" s="751">
        <v>1.6891151739566457E-2</v>
      </c>
      <c r="J11" s="752">
        <v>-0.24704264099037143</v>
      </c>
      <c r="L11" s="621"/>
      <c r="M11" s="621"/>
    </row>
    <row r="12" spans="1:13" x14ac:dyDescent="0.25">
      <c r="B12" s="1093"/>
      <c r="C12" s="617" t="s">
        <v>480</v>
      </c>
      <c r="D12" s="663">
        <v>236</v>
      </c>
      <c r="E12" s="663">
        <v>370</v>
      </c>
      <c r="F12" s="663">
        <v>405</v>
      </c>
      <c r="G12" s="663">
        <v>425</v>
      </c>
      <c r="H12" s="664">
        <v>423</v>
      </c>
      <c r="I12" s="751">
        <v>1.3052534135616755E-3</v>
      </c>
      <c r="J12" s="752">
        <v>-4.7058823529412264E-3</v>
      </c>
      <c r="L12" s="621"/>
      <c r="M12" s="621"/>
    </row>
    <row r="13" spans="1:13" x14ac:dyDescent="0.25">
      <c r="B13" s="1093"/>
      <c r="C13" s="617" t="s">
        <v>543</v>
      </c>
      <c r="D13" s="663">
        <v>216</v>
      </c>
      <c r="E13" s="663">
        <v>278</v>
      </c>
      <c r="F13" s="663">
        <v>355</v>
      </c>
      <c r="G13" s="663">
        <v>424</v>
      </c>
      <c r="H13" s="664">
        <v>285</v>
      </c>
      <c r="I13" s="751">
        <v>8.7942605878268921E-4</v>
      </c>
      <c r="J13" s="752">
        <v>-0.32783018867924529</v>
      </c>
      <c r="L13" s="621"/>
      <c r="M13" s="621"/>
    </row>
    <row r="14" spans="1:13" x14ac:dyDescent="0.25">
      <c r="B14" s="1094"/>
      <c r="C14" s="617" t="s">
        <v>488</v>
      </c>
      <c r="D14" s="663">
        <v>17</v>
      </c>
      <c r="E14" s="663">
        <v>23</v>
      </c>
      <c r="F14" s="663">
        <v>155</v>
      </c>
      <c r="G14" s="663">
        <v>286</v>
      </c>
      <c r="H14" s="664">
        <v>193</v>
      </c>
      <c r="I14" s="751">
        <v>5.9554115559669828E-4</v>
      </c>
      <c r="J14" s="752">
        <v>-0.32517482517482521</v>
      </c>
      <c r="L14" s="621"/>
      <c r="M14" s="621"/>
    </row>
    <row r="15" spans="1:13" x14ac:dyDescent="0.25">
      <c r="B15" s="1083" t="s">
        <v>879</v>
      </c>
      <c r="C15" s="1084"/>
      <c r="D15" s="666">
        <v>245407</v>
      </c>
      <c r="E15" s="666">
        <v>243714</v>
      </c>
      <c r="F15" s="666">
        <v>312825</v>
      </c>
      <c r="G15" s="666">
        <v>314312</v>
      </c>
      <c r="H15" s="666">
        <v>324075</v>
      </c>
      <c r="I15" s="753">
        <v>1</v>
      </c>
      <c r="J15" s="754">
        <v>3.1061493038764043E-2</v>
      </c>
      <c r="L15" s="621"/>
      <c r="M15" s="621"/>
    </row>
    <row r="16" spans="1:13" x14ac:dyDescent="0.25">
      <c r="B16" s="1085" t="s">
        <v>967</v>
      </c>
      <c r="C16" s="1086"/>
      <c r="D16" s="668">
        <v>346563</v>
      </c>
      <c r="E16" s="668">
        <v>327266</v>
      </c>
      <c r="F16" s="668">
        <v>433851</v>
      </c>
      <c r="G16" s="668">
        <v>467625</v>
      </c>
      <c r="H16" s="668">
        <v>475020</v>
      </c>
      <c r="I16" s="755"/>
      <c r="J16" s="756">
        <v>1.5813953488372112E-2</v>
      </c>
      <c r="L16" s="621"/>
      <c r="M16" s="621"/>
    </row>
    <row r="17" spans="1:14" ht="15" customHeight="1" x14ac:dyDescent="0.25">
      <c r="B17" s="932" t="s">
        <v>881</v>
      </c>
      <c r="C17" s="932"/>
      <c r="D17" s="932"/>
      <c r="E17" s="932"/>
      <c r="F17" s="932"/>
      <c r="G17" s="932"/>
      <c r="H17" s="932"/>
      <c r="I17" s="932"/>
      <c r="J17" s="932"/>
    </row>
    <row r="18" spans="1:14" ht="15" customHeight="1" x14ac:dyDescent="0.25">
      <c r="B18" s="757"/>
      <c r="C18" s="757"/>
      <c r="D18" s="757"/>
      <c r="E18" s="757"/>
      <c r="F18" s="757"/>
      <c r="G18" s="757"/>
      <c r="H18" s="757"/>
      <c r="I18" s="757"/>
      <c r="J18" s="757"/>
    </row>
    <row r="19" spans="1:14" x14ac:dyDescent="0.25">
      <c r="B19" s="750" t="s">
        <v>882</v>
      </c>
    </row>
    <row r="20" spans="1:14" ht="15" customHeight="1" x14ac:dyDescent="0.25">
      <c r="A20" s="745"/>
      <c r="B20" s="1089" t="s">
        <v>489</v>
      </c>
      <c r="C20" s="1089" t="s">
        <v>910</v>
      </c>
      <c r="D20" s="1089" t="s">
        <v>13</v>
      </c>
      <c r="E20" s="1089">
        <v>2016</v>
      </c>
      <c r="F20" s="1090">
        <v>2017</v>
      </c>
      <c r="G20" s="1090">
        <v>2018</v>
      </c>
      <c r="H20" s="1090">
        <v>2019</v>
      </c>
      <c r="I20" s="1090">
        <v>2020</v>
      </c>
      <c r="J20" s="1091" t="s">
        <v>572</v>
      </c>
      <c r="K20" s="1090" t="s">
        <v>573</v>
      </c>
    </row>
    <row r="21" spans="1:14" x14ac:dyDescent="0.25">
      <c r="A21" s="746"/>
      <c r="B21" s="1089"/>
      <c r="C21" s="1089"/>
      <c r="D21" s="1089"/>
      <c r="E21" s="1089"/>
      <c r="F21" s="1090"/>
      <c r="G21" s="1090"/>
      <c r="H21" s="1090"/>
      <c r="I21" s="1090"/>
      <c r="J21" s="1091"/>
      <c r="K21" s="1090"/>
    </row>
    <row r="22" spans="1:14" x14ac:dyDescent="0.25">
      <c r="A22" s="746"/>
      <c r="B22" s="1092" t="s">
        <v>884</v>
      </c>
      <c r="C22" s="625" t="s">
        <v>16</v>
      </c>
      <c r="D22" s="617" t="s">
        <v>17</v>
      </c>
      <c r="E22" s="716">
        <v>982.45277721000014</v>
      </c>
      <c r="F22" s="716">
        <v>1139.6901205300001</v>
      </c>
      <c r="G22" s="716">
        <v>1343.8518696799999</v>
      </c>
      <c r="H22" s="716">
        <v>1141.5491125599997</v>
      </c>
      <c r="I22" s="733">
        <v>1580.9852487400003</v>
      </c>
      <c r="J22" s="717">
        <v>0.13875130990074511</v>
      </c>
      <c r="K22" s="628">
        <v>0.38494720143449279</v>
      </c>
      <c r="M22" s="621"/>
      <c r="N22" s="621"/>
    </row>
    <row r="23" spans="1:14" x14ac:dyDescent="0.25">
      <c r="B23" s="1093"/>
      <c r="C23" s="625" t="s">
        <v>968</v>
      </c>
      <c r="D23" s="617" t="s">
        <v>21</v>
      </c>
      <c r="E23" s="716">
        <v>570.34320649000006</v>
      </c>
      <c r="F23" s="716">
        <v>917.34235229000012</v>
      </c>
      <c r="G23" s="716">
        <v>1011.3615140200001</v>
      </c>
      <c r="H23" s="716">
        <v>662.95894873999998</v>
      </c>
      <c r="I23" s="733">
        <v>708.17105133000007</v>
      </c>
      <c r="J23" s="717">
        <v>6.2150903105601674E-2</v>
      </c>
      <c r="K23" s="628">
        <v>6.8197439186738373E-2</v>
      </c>
      <c r="M23" s="621"/>
      <c r="N23" s="621"/>
    </row>
    <row r="24" spans="1:14" x14ac:dyDescent="0.25">
      <c r="B24" s="1093"/>
      <c r="C24" s="625" t="s">
        <v>18</v>
      </c>
      <c r="D24" s="617" t="s">
        <v>969</v>
      </c>
      <c r="E24" s="716">
        <v>85.289105710000015</v>
      </c>
      <c r="F24" s="716">
        <v>9.7238744300000004</v>
      </c>
      <c r="G24" s="716">
        <v>356.47111535999989</v>
      </c>
      <c r="H24" s="716">
        <v>675.30561564000004</v>
      </c>
      <c r="I24" s="733">
        <v>505.14673343999993</v>
      </c>
      <c r="J24" s="717">
        <v>4.4332969591425374E-2</v>
      </c>
      <c r="K24" s="628">
        <v>-0.25197314854066077</v>
      </c>
      <c r="M24" s="621"/>
      <c r="N24" s="621"/>
    </row>
    <row r="25" spans="1:14" x14ac:dyDescent="0.25">
      <c r="B25" s="1094"/>
      <c r="C25" s="1095" t="s">
        <v>46</v>
      </c>
      <c r="D25" s="1096"/>
      <c r="E25" s="716">
        <v>7263.6789443900061</v>
      </c>
      <c r="F25" s="716">
        <v>5056.2573567199952</v>
      </c>
      <c r="G25" s="716">
        <v>7327.5982991199999</v>
      </c>
      <c r="H25" s="716">
        <v>9318.8801805099774</v>
      </c>
      <c r="I25" s="733">
        <v>8600.0776744699688</v>
      </c>
      <c r="J25" s="717">
        <v>0.75476481740222778</v>
      </c>
      <c r="K25" s="628">
        <v>-7.7134000235709821E-2</v>
      </c>
      <c r="M25" s="621"/>
      <c r="N25" s="621"/>
    </row>
    <row r="26" spans="1:14" x14ac:dyDescent="0.25">
      <c r="B26" s="1083" t="s">
        <v>35</v>
      </c>
      <c r="C26" s="1087"/>
      <c r="D26" s="1084"/>
      <c r="E26" s="718">
        <v>8901.7640338000056</v>
      </c>
      <c r="F26" s="718">
        <v>7123.0137039699948</v>
      </c>
      <c r="G26" s="718">
        <v>10039.28279818</v>
      </c>
      <c r="H26" s="718">
        <v>11798.693857449976</v>
      </c>
      <c r="I26" s="718">
        <v>11394.38070797997</v>
      </c>
      <c r="J26" s="719">
        <v>1</v>
      </c>
      <c r="K26" s="630">
        <v>-3.4267619310650477E-2</v>
      </c>
      <c r="M26" s="621"/>
      <c r="N26" s="621"/>
    </row>
    <row r="27" spans="1:14" ht="22.5" x14ac:dyDescent="0.25">
      <c r="B27" s="1092" t="s">
        <v>885</v>
      </c>
      <c r="C27" s="625" t="s">
        <v>970</v>
      </c>
      <c r="D27" s="617" t="s">
        <v>284</v>
      </c>
      <c r="E27" s="716">
        <v>1352.98286171</v>
      </c>
      <c r="F27" s="716">
        <v>1748.0145163699992</v>
      </c>
      <c r="G27" s="716">
        <v>2033.1233448399996</v>
      </c>
      <c r="H27" s="716">
        <v>1476.6230861800009</v>
      </c>
      <c r="I27" s="733">
        <v>578.22021106999978</v>
      </c>
      <c r="J27" s="717">
        <v>2.9185039484778148E-2</v>
      </c>
      <c r="K27" s="628">
        <v>-0.60841719428493723</v>
      </c>
      <c r="M27" s="621"/>
      <c r="N27" s="621"/>
    </row>
    <row r="28" spans="1:14" ht="22.5" x14ac:dyDescent="0.25">
      <c r="B28" s="1093"/>
      <c r="C28" s="625" t="s">
        <v>971</v>
      </c>
      <c r="D28" s="617" t="s">
        <v>972</v>
      </c>
      <c r="E28" s="716">
        <v>658.71204386000011</v>
      </c>
      <c r="F28" s="716">
        <v>1000.40489873</v>
      </c>
      <c r="G28" s="716">
        <v>1203.8812179499998</v>
      </c>
      <c r="H28" s="716">
        <v>970.36746952999988</v>
      </c>
      <c r="I28" s="733">
        <v>573.48543660000018</v>
      </c>
      <c r="J28" s="717">
        <v>2.8946056866715131E-2</v>
      </c>
      <c r="K28" s="628">
        <v>-0.40900179096299527</v>
      </c>
      <c r="M28" s="621"/>
      <c r="N28" s="621"/>
    </row>
    <row r="29" spans="1:14" x14ac:dyDescent="0.25">
      <c r="B29" s="1093"/>
      <c r="C29" s="625" t="s">
        <v>973</v>
      </c>
      <c r="D29" s="617" t="s">
        <v>974</v>
      </c>
      <c r="E29" s="716">
        <v>261.13747904999997</v>
      </c>
      <c r="F29" s="716">
        <v>260.46618947000002</v>
      </c>
      <c r="G29" s="716">
        <v>355.48352146999997</v>
      </c>
      <c r="H29" s="716">
        <v>429.28570212</v>
      </c>
      <c r="I29" s="733">
        <v>484.03125362000003</v>
      </c>
      <c r="J29" s="717">
        <v>2.4430953775595721E-2</v>
      </c>
      <c r="K29" s="628">
        <v>0.12752707865564261</v>
      </c>
      <c r="M29" s="621"/>
      <c r="N29" s="621"/>
    </row>
    <row r="30" spans="1:14" x14ac:dyDescent="0.25">
      <c r="B30" s="1094"/>
      <c r="C30" s="1095" t="s">
        <v>46</v>
      </c>
      <c r="D30" s="1096"/>
      <c r="E30" s="716">
        <v>15008.124883820012</v>
      </c>
      <c r="F30" s="716">
        <v>15309.46944536997</v>
      </c>
      <c r="G30" s="716">
        <v>19836.998789170066</v>
      </c>
      <c r="H30" s="716">
        <v>19444.637572439871</v>
      </c>
      <c r="I30" s="733">
        <v>18176.475837760034</v>
      </c>
      <c r="J30" s="717">
        <v>0.91743794987291105</v>
      </c>
      <c r="K30" s="628">
        <v>-6.5219098579511914E-2</v>
      </c>
      <c r="M30" s="621"/>
      <c r="N30" s="621"/>
    </row>
    <row r="31" spans="1:14" x14ac:dyDescent="0.25">
      <c r="B31" s="1083" t="s">
        <v>294</v>
      </c>
      <c r="C31" s="1087"/>
      <c r="D31" s="1084"/>
      <c r="E31" s="718">
        <v>17280.957268440012</v>
      </c>
      <c r="F31" s="718">
        <v>18318.355049939972</v>
      </c>
      <c r="G31" s="718">
        <v>23429.486873430065</v>
      </c>
      <c r="H31" s="718">
        <v>22320.91383026987</v>
      </c>
      <c r="I31" s="718">
        <v>19812.212739050032</v>
      </c>
      <c r="J31" s="719">
        <v>1</v>
      </c>
      <c r="K31" s="630">
        <v>-0.11239240070080536</v>
      </c>
      <c r="M31" s="621"/>
      <c r="N31" s="621"/>
    </row>
    <row r="32" spans="1:14" x14ac:dyDescent="0.25">
      <c r="B32" s="1088" t="s">
        <v>975</v>
      </c>
      <c r="C32" s="1088"/>
      <c r="D32" s="1088"/>
      <c r="E32" s="720">
        <v>26182.721302240017</v>
      </c>
      <c r="F32" s="720">
        <v>25441.368753909963</v>
      </c>
      <c r="G32" s="720">
        <v>33468.769671610062</v>
      </c>
      <c r="H32" s="720">
        <v>34119.60768771985</v>
      </c>
      <c r="I32" s="720">
        <v>31206.593447030005</v>
      </c>
      <c r="J32" s="721"/>
      <c r="K32" s="633">
        <v>-8.537654557318608E-2</v>
      </c>
      <c r="M32" s="621"/>
      <c r="N32" s="621"/>
    </row>
    <row r="33" spans="1:12" ht="15" customHeight="1" x14ac:dyDescent="0.25">
      <c r="B33" s="932" t="s">
        <v>575</v>
      </c>
      <c r="C33" s="932"/>
      <c r="D33" s="932"/>
      <c r="E33" s="932"/>
      <c r="F33" s="932"/>
      <c r="G33" s="932"/>
      <c r="H33" s="932"/>
      <c r="I33" s="932"/>
      <c r="J33" s="932"/>
      <c r="K33" s="932"/>
    </row>
    <row r="34" spans="1:12" x14ac:dyDescent="0.25">
      <c r="B34" s="1109" t="s">
        <v>649</v>
      </c>
      <c r="C34" s="1109"/>
      <c r="D34" s="1109"/>
      <c r="E34" s="1109"/>
      <c r="F34" s="1109"/>
      <c r="G34" s="1109"/>
      <c r="H34" s="1109"/>
      <c r="I34" s="1109"/>
      <c r="J34" s="1109"/>
      <c r="K34" s="1109"/>
    </row>
    <row r="35" spans="1:12" x14ac:dyDescent="0.25">
      <c r="B35" s="1109" t="s">
        <v>976</v>
      </c>
      <c r="C35" s="1109"/>
      <c r="D35" s="1109"/>
      <c r="E35" s="1109"/>
      <c r="F35" s="1109"/>
      <c r="G35" s="1109"/>
      <c r="H35" s="1109"/>
      <c r="I35" s="1109"/>
      <c r="J35" s="1109"/>
      <c r="K35" s="1109"/>
    </row>
    <row r="36" spans="1:12" x14ac:dyDescent="0.25">
      <c r="B36" s="1109" t="s">
        <v>977</v>
      </c>
      <c r="C36" s="1109"/>
      <c r="D36" s="1109"/>
      <c r="E36" s="1109"/>
      <c r="F36" s="1109"/>
      <c r="G36" s="1109"/>
      <c r="H36" s="1109"/>
      <c r="I36" s="1109"/>
      <c r="J36" s="1109"/>
      <c r="K36" s="1109"/>
    </row>
    <row r="37" spans="1:12" x14ac:dyDescent="0.25">
      <c r="B37" s="1109" t="s">
        <v>978</v>
      </c>
      <c r="C37" s="1109"/>
      <c r="D37" s="1109"/>
      <c r="E37" s="1109"/>
      <c r="F37" s="1109"/>
      <c r="G37" s="1109"/>
      <c r="H37" s="1109"/>
      <c r="I37" s="1109"/>
      <c r="J37" s="1109"/>
      <c r="K37" s="1109"/>
    </row>
    <row r="38" spans="1:12" x14ac:dyDescent="0.25">
      <c r="B38" s="674"/>
      <c r="C38" s="674"/>
      <c r="D38" s="674"/>
      <c r="E38" s="674"/>
      <c r="F38" s="674"/>
      <c r="G38" s="674"/>
      <c r="H38" s="674"/>
      <c r="I38" s="674"/>
      <c r="J38" s="674"/>
      <c r="K38" s="674"/>
    </row>
    <row r="39" spans="1:12" x14ac:dyDescent="0.25">
      <c r="B39" s="750" t="s">
        <v>887</v>
      </c>
    </row>
    <row r="40" spans="1:12" ht="14.45" customHeight="1" x14ac:dyDescent="0.25">
      <c r="A40" s="745"/>
      <c r="B40" s="1089" t="s">
        <v>888</v>
      </c>
      <c r="C40" s="1112">
        <v>2016</v>
      </c>
      <c r="D40" s="1114">
        <v>2017</v>
      </c>
      <c r="E40" s="1114">
        <v>2018</v>
      </c>
      <c r="F40" s="1114">
        <v>2019</v>
      </c>
      <c r="G40" s="1114">
        <v>2020</v>
      </c>
      <c r="H40" s="1091" t="s">
        <v>572</v>
      </c>
      <c r="I40" s="1090" t="s">
        <v>573</v>
      </c>
    </row>
    <row r="41" spans="1:12" x14ac:dyDescent="0.25">
      <c r="A41" s="761"/>
      <c r="B41" s="1089"/>
      <c r="C41" s="1113"/>
      <c r="D41" s="1115"/>
      <c r="E41" s="1115"/>
      <c r="F41" s="1115"/>
      <c r="G41" s="1115"/>
      <c r="H41" s="1091"/>
      <c r="I41" s="1090"/>
    </row>
    <row r="42" spans="1:12" x14ac:dyDescent="0.25">
      <c r="B42" s="634" t="s">
        <v>357</v>
      </c>
      <c r="C42" s="675">
        <v>112.0239595299991</v>
      </c>
      <c r="D42" s="675">
        <v>107.3593336000001</v>
      </c>
      <c r="E42" s="675">
        <v>144.87706811000101</v>
      </c>
      <c r="F42" s="675">
        <v>140.87211875999884</v>
      </c>
      <c r="G42" s="676">
        <v>131.38994489000032</v>
      </c>
      <c r="H42" s="677">
        <v>3.3240154091963736E-2</v>
      </c>
      <c r="I42" s="637">
        <v>-6.7310507951918619E-2</v>
      </c>
      <c r="K42" s="621"/>
      <c r="L42" s="621"/>
    </row>
    <row r="43" spans="1:12" x14ac:dyDescent="0.25">
      <c r="B43" s="634" t="s">
        <v>366</v>
      </c>
      <c r="C43" s="675">
        <v>3231.7417513500382</v>
      </c>
      <c r="D43" s="675">
        <v>3466.9438468899516</v>
      </c>
      <c r="E43" s="675">
        <v>4463.2907424799978</v>
      </c>
      <c r="F43" s="675">
        <v>4229.6862300599978</v>
      </c>
      <c r="G43" s="676">
        <v>3753.1807660800187</v>
      </c>
      <c r="H43" s="677">
        <v>0.94951182987358973</v>
      </c>
      <c r="I43" s="637">
        <v>-0.11265740247905343</v>
      </c>
      <c r="K43" s="621"/>
      <c r="L43" s="621"/>
    </row>
    <row r="44" spans="1:12" ht="22.5" x14ac:dyDescent="0.25">
      <c r="B44" s="634" t="s">
        <v>889</v>
      </c>
      <c r="C44" s="675">
        <v>3.9579400000000001E-3</v>
      </c>
      <c r="D44" s="675">
        <v>7.3933000000000007E-4</v>
      </c>
      <c r="E44" s="675">
        <v>1.0352710000000001E-2</v>
      </c>
      <c r="F44" s="675">
        <v>1.1287139999999999E-2</v>
      </c>
      <c r="G44" s="676">
        <v>2.8347699999999999E-3</v>
      </c>
      <c r="H44" s="677">
        <v>7.1716440473556694E-7</v>
      </c>
      <c r="I44" s="637">
        <v>-0.74884957571182786</v>
      </c>
      <c r="K44" s="621"/>
      <c r="L44" s="621"/>
    </row>
    <row r="45" spans="1:12" x14ac:dyDescent="0.25">
      <c r="B45" s="634" t="s">
        <v>496</v>
      </c>
      <c r="C45" s="675">
        <v>2.1071123899999997</v>
      </c>
      <c r="D45" s="675">
        <v>13.527229980000001</v>
      </c>
      <c r="E45" s="675">
        <v>29.94642344</v>
      </c>
      <c r="F45" s="675">
        <v>8.0417940300000019</v>
      </c>
      <c r="G45" s="676">
        <v>11.015128109999999</v>
      </c>
      <c r="H45" s="677">
        <v>2.7867014939815787E-3</v>
      </c>
      <c r="I45" s="637">
        <v>0.36973516965343078</v>
      </c>
      <c r="K45" s="621"/>
      <c r="L45" s="621"/>
    </row>
    <row r="46" spans="1:12" x14ac:dyDescent="0.25">
      <c r="B46" s="634" t="s">
        <v>361</v>
      </c>
      <c r="C46" s="675">
        <v>36.276806170000008</v>
      </c>
      <c r="D46" s="675">
        <v>40.41100978999998</v>
      </c>
      <c r="E46" s="675">
        <v>50.29491746999998</v>
      </c>
      <c r="F46" s="675">
        <v>68.707534860000052</v>
      </c>
      <c r="G46" s="676">
        <v>57.15909400000006</v>
      </c>
      <c r="H46" s="677">
        <v>1.4460597376060267E-2</v>
      </c>
      <c r="I46" s="637">
        <v>-0.16808114107908756</v>
      </c>
      <c r="K46" s="621"/>
      <c r="L46" s="621"/>
    </row>
    <row r="47" spans="1:12" x14ac:dyDescent="0.25">
      <c r="B47" s="638" t="s">
        <v>979</v>
      </c>
      <c r="C47" s="678">
        <v>3382.1535873800372</v>
      </c>
      <c r="D47" s="678">
        <v>3628.2421595899514</v>
      </c>
      <c r="E47" s="678">
        <v>4688.4195042099991</v>
      </c>
      <c r="F47" s="678">
        <v>4447.3189648499965</v>
      </c>
      <c r="G47" s="678">
        <v>3952.747767850019</v>
      </c>
      <c r="H47" s="679">
        <v>1</v>
      </c>
      <c r="I47" s="640">
        <v>-0.11120659455930404</v>
      </c>
      <c r="K47" s="621"/>
      <c r="L47" s="621"/>
    </row>
    <row r="48" spans="1:12" ht="15" customHeight="1" x14ac:dyDescent="0.25">
      <c r="B48" s="932" t="s">
        <v>503</v>
      </c>
      <c r="C48" s="932"/>
      <c r="D48" s="932"/>
      <c r="E48" s="932"/>
      <c r="F48" s="932"/>
      <c r="G48" s="932"/>
      <c r="H48" s="932"/>
      <c r="I48" s="932"/>
    </row>
    <row r="49" spans="2:9" x14ac:dyDescent="0.25">
      <c r="B49" s="857" t="s">
        <v>714</v>
      </c>
      <c r="C49" s="857"/>
      <c r="D49" s="857"/>
      <c r="E49" s="857"/>
      <c r="F49" s="857"/>
      <c r="G49" s="857"/>
      <c r="H49" s="857"/>
      <c r="I49" s="857"/>
    </row>
  </sheetData>
  <mergeCells count="38">
    <mergeCell ref="B49:I49"/>
    <mergeCell ref="G40:G41"/>
    <mergeCell ref="H40:H41"/>
    <mergeCell ref="I40:I41"/>
    <mergeCell ref="B48:I48"/>
    <mergeCell ref="B40:B41"/>
    <mergeCell ref="C40:C41"/>
    <mergeCell ref="D40:D41"/>
    <mergeCell ref="E40:E41"/>
    <mergeCell ref="F40:F41"/>
    <mergeCell ref="B33:K33"/>
    <mergeCell ref="B34:K34"/>
    <mergeCell ref="B35:K35"/>
    <mergeCell ref="B36:K36"/>
    <mergeCell ref="B37:K37"/>
    <mergeCell ref="K20:K21"/>
    <mergeCell ref="B22:B25"/>
    <mergeCell ref="C25:D25"/>
    <mergeCell ref="B26:D26"/>
    <mergeCell ref="B27:B30"/>
    <mergeCell ref="C30:D30"/>
    <mergeCell ref="B31:D31"/>
    <mergeCell ref="B32:D32"/>
    <mergeCell ref="B17:J17"/>
    <mergeCell ref="B20:B21"/>
    <mergeCell ref="C20:C21"/>
    <mergeCell ref="D20:D21"/>
    <mergeCell ref="E20:E21"/>
    <mergeCell ref="F20:F21"/>
    <mergeCell ref="G20:G21"/>
    <mergeCell ref="H20:H21"/>
    <mergeCell ref="I20:I21"/>
    <mergeCell ref="J20:J21"/>
    <mergeCell ref="B6:B8"/>
    <mergeCell ref="B9:C9"/>
    <mergeCell ref="B10:B14"/>
    <mergeCell ref="B15:C15"/>
    <mergeCell ref="B16:C16"/>
  </mergeCells>
  <pageMargins left="0.7" right="0.7" top="0.75" bottom="0.75" header="0.3" footer="0.3"/>
  <pageSetup paperSize="183" scale="6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M50"/>
  <sheetViews>
    <sheetView workbookViewId="0">
      <selection activeCell="B16" sqref="B16:C16"/>
    </sheetView>
  </sheetViews>
  <sheetFormatPr baseColWidth="10" defaultColWidth="11.42578125" defaultRowHeight="15" x14ac:dyDescent="0.25"/>
  <cols>
    <col min="1" max="1" width="3.7109375" style="744" customWidth="1"/>
    <col min="2" max="2" width="42" style="747" customWidth="1"/>
    <col min="3" max="3" width="42.28515625" style="747" customWidth="1"/>
    <col min="4" max="4" width="38.85546875" style="747" customWidth="1"/>
    <col min="5" max="8" width="11.42578125" style="747"/>
    <col min="9" max="9" width="14" style="747" customWidth="1"/>
    <col min="10" max="13" width="11.42578125" style="747"/>
    <col min="14" max="16384" width="11.42578125" style="744"/>
  </cols>
  <sheetData>
    <row r="2" spans="1:13" x14ac:dyDescent="0.25">
      <c r="B2" s="748" t="s">
        <v>530</v>
      </c>
    </row>
    <row r="3" spans="1:13" x14ac:dyDescent="0.25">
      <c r="B3" s="749"/>
    </row>
    <row r="4" spans="1:13" ht="15" customHeight="1" x14ac:dyDescent="0.25">
      <c r="A4" s="745"/>
      <c r="B4" s="750" t="s">
        <v>484</v>
      </c>
    </row>
    <row r="5" spans="1:13" ht="22.5" x14ac:dyDescent="0.25">
      <c r="A5" s="746"/>
      <c r="B5" s="614" t="s">
        <v>875</v>
      </c>
      <c r="C5" s="614" t="s">
        <v>485</v>
      </c>
      <c r="D5" s="615">
        <v>2016</v>
      </c>
      <c r="E5" s="615">
        <v>2017</v>
      </c>
      <c r="F5" s="615">
        <v>2018</v>
      </c>
      <c r="G5" s="615">
        <v>2019</v>
      </c>
      <c r="H5" s="615">
        <v>2020</v>
      </c>
      <c r="I5" s="699" t="s">
        <v>572</v>
      </c>
      <c r="J5" s="699" t="s">
        <v>573</v>
      </c>
    </row>
    <row r="6" spans="1:13" x14ac:dyDescent="0.25">
      <c r="A6" s="746"/>
      <c r="B6" s="1092" t="s">
        <v>921</v>
      </c>
      <c r="C6" s="617" t="s">
        <v>473</v>
      </c>
      <c r="D6" s="663">
        <v>124425</v>
      </c>
      <c r="E6" s="663">
        <v>127132</v>
      </c>
      <c r="F6" s="663">
        <v>142552</v>
      </c>
      <c r="G6" s="663">
        <v>149070</v>
      </c>
      <c r="H6" s="664">
        <v>138518</v>
      </c>
      <c r="I6" s="751">
        <v>0.91694303776520036</v>
      </c>
      <c r="J6" s="752">
        <v>-7.0785536996042175E-2</v>
      </c>
      <c r="L6" s="621"/>
      <c r="M6" s="621"/>
    </row>
    <row r="7" spans="1:13" x14ac:dyDescent="0.25">
      <c r="B7" s="1093"/>
      <c r="C7" s="617" t="s">
        <v>474</v>
      </c>
      <c r="D7" s="663">
        <v>12982</v>
      </c>
      <c r="E7" s="663">
        <v>11140</v>
      </c>
      <c r="F7" s="663">
        <v>15509</v>
      </c>
      <c r="G7" s="663">
        <v>17562</v>
      </c>
      <c r="H7" s="664">
        <v>10720</v>
      </c>
      <c r="I7" s="751">
        <v>7.0962830569622354E-2</v>
      </c>
      <c r="J7" s="752">
        <v>-0.3895911627377292</v>
      </c>
      <c r="L7" s="621"/>
      <c r="M7" s="621"/>
    </row>
    <row r="8" spans="1:13" x14ac:dyDescent="0.25">
      <c r="B8" s="1094"/>
      <c r="C8" s="617" t="s">
        <v>475</v>
      </c>
      <c r="D8" s="663">
        <v>2429</v>
      </c>
      <c r="E8" s="663">
        <v>2473</v>
      </c>
      <c r="F8" s="663">
        <v>2411</v>
      </c>
      <c r="G8" s="663">
        <v>2441</v>
      </c>
      <c r="H8" s="664">
        <v>1827</v>
      </c>
      <c r="I8" s="751">
        <v>1.2094131665177242E-2</v>
      </c>
      <c r="J8" s="752">
        <v>-0.25153625563293736</v>
      </c>
      <c r="L8" s="621"/>
      <c r="M8" s="621"/>
    </row>
    <row r="9" spans="1:13" x14ac:dyDescent="0.25">
      <c r="B9" s="1083" t="s">
        <v>877</v>
      </c>
      <c r="C9" s="1084"/>
      <c r="D9" s="666">
        <v>139836</v>
      </c>
      <c r="E9" s="666">
        <v>140745</v>
      </c>
      <c r="F9" s="666">
        <v>160472</v>
      </c>
      <c r="G9" s="666">
        <v>169073</v>
      </c>
      <c r="H9" s="666">
        <v>151065</v>
      </c>
      <c r="I9" s="753">
        <v>1</v>
      </c>
      <c r="J9" s="754">
        <v>-0.10651020565081359</v>
      </c>
      <c r="L9" s="621"/>
      <c r="M9" s="621"/>
    </row>
    <row r="10" spans="1:13" x14ac:dyDescent="0.25">
      <c r="B10" s="1092" t="s">
        <v>922</v>
      </c>
      <c r="C10" s="617" t="s">
        <v>477</v>
      </c>
      <c r="D10" s="663">
        <v>1102310</v>
      </c>
      <c r="E10" s="663">
        <v>1218177</v>
      </c>
      <c r="F10" s="663">
        <v>1384548</v>
      </c>
      <c r="G10" s="663">
        <v>1508466</v>
      </c>
      <c r="H10" s="664">
        <v>1983722</v>
      </c>
      <c r="I10" s="751">
        <v>0.99860658749855269</v>
      </c>
      <c r="J10" s="752">
        <v>0.31505913954971465</v>
      </c>
      <c r="L10" s="621"/>
      <c r="M10" s="621"/>
    </row>
    <row r="11" spans="1:13" x14ac:dyDescent="0.25">
      <c r="B11" s="1093"/>
      <c r="C11" s="617" t="s">
        <v>480</v>
      </c>
      <c r="D11" s="663">
        <v>2102</v>
      </c>
      <c r="E11" s="663">
        <v>2030</v>
      </c>
      <c r="F11" s="663">
        <v>2095</v>
      </c>
      <c r="G11" s="663">
        <v>2172</v>
      </c>
      <c r="H11" s="664">
        <v>1648</v>
      </c>
      <c r="I11" s="751">
        <v>8.2960397485011246E-4</v>
      </c>
      <c r="J11" s="752">
        <v>-0.24125230202578274</v>
      </c>
      <c r="L11" s="621"/>
      <c r="M11" s="621"/>
    </row>
    <row r="12" spans="1:13" ht="15" customHeight="1" x14ac:dyDescent="0.25">
      <c r="B12" s="1093"/>
      <c r="C12" s="617" t="s">
        <v>487</v>
      </c>
      <c r="D12" s="663">
        <v>912</v>
      </c>
      <c r="E12" s="663">
        <v>863</v>
      </c>
      <c r="F12" s="663">
        <v>935</v>
      </c>
      <c r="G12" s="663">
        <v>784</v>
      </c>
      <c r="H12" s="664">
        <v>552</v>
      </c>
      <c r="I12" s="751">
        <v>2.7787705953717358E-4</v>
      </c>
      <c r="J12" s="752">
        <v>-0.29591836734693877</v>
      </c>
      <c r="L12" s="621"/>
      <c r="M12" s="621"/>
    </row>
    <row r="13" spans="1:13" x14ac:dyDescent="0.25">
      <c r="B13" s="1093"/>
      <c r="C13" s="617" t="s">
        <v>486</v>
      </c>
      <c r="D13" s="663">
        <v>861</v>
      </c>
      <c r="E13" s="663">
        <v>917</v>
      </c>
      <c r="F13" s="663">
        <v>852</v>
      </c>
      <c r="G13" s="663">
        <v>660</v>
      </c>
      <c r="H13" s="664">
        <v>544</v>
      </c>
      <c r="I13" s="751">
        <v>2.738498557757653E-4</v>
      </c>
      <c r="J13" s="752">
        <v>-0.17575757575757578</v>
      </c>
      <c r="L13" s="621"/>
      <c r="M13" s="621"/>
    </row>
    <row r="14" spans="1:13" x14ac:dyDescent="0.25">
      <c r="B14" s="1093"/>
      <c r="C14" s="617" t="s">
        <v>488</v>
      </c>
      <c r="D14" s="663">
        <v>44</v>
      </c>
      <c r="E14" s="663">
        <v>122</v>
      </c>
      <c r="F14" s="663">
        <v>115</v>
      </c>
      <c r="G14" s="663">
        <v>162</v>
      </c>
      <c r="H14" s="664">
        <v>24</v>
      </c>
      <c r="I14" s="751">
        <v>1.2081611284224939E-5</v>
      </c>
      <c r="J14" s="752">
        <v>-0.85185185185185186</v>
      </c>
      <c r="L14" s="621"/>
      <c r="M14" s="621"/>
    </row>
    <row r="15" spans="1:13" x14ac:dyDescent="0.25">
      <c r="B15" s="1094"/>
      <c r="C15" s="617" t="s">
        <v>980</v>
      </c>
      <c r="D15" s="663">
        <v>22</v>
      </c>
      <c r="E15" s="663">
        <v>0</v>
      </c>
      <c r="F15" s="663">
        <v>0</v>
      </c>
      <c r="G15" s="663">
        <v>4</v>
      </c>
      <c r="H15" s="664">
        <v>0</v>
      </c>
      <c r="I15" s="751">
        <v>0</v>
      </c>
      <c r="J15" s="752">
        <v>-1</v>
      </c>
      <c r="L15" s="621"/>
      <c r="M15" s="621"/>
    </row>
    <row r="16" spans="1:13" ht="15" customHeight="1" x14ac:dyDescent="0.25">
      <c r="B16" s="1083" t="s">
        <v>879</v>
      </c>
      <c r="C16" s="1084"/>
      <c r="D16" s="666">
        <v>1106251</v>
      </c>
      <c r="E16" s="666">
        <v>1222109</v>
      </c>
      <c r="F16" s="666">
        <v>1388545</v>
      </c>
      <c r="G16" s="666">
        <v>1512248</v>
      </c>
      <c r="H16" s="666">
        <v>1986490</v>
      </c>
      <c r="I16" s="753">
        <v>1</v>
      </c>
      <c r="J16" s="754">
        <v>0.31360067925366741</v>
      </c>
      <c r="L16" s="621"/>
      <c r="M16" s="621"/>
    </row>
    <row r="17" spans="1:13" x14ac:dyDescent="0.25">
      <c r="B17" s="1085" t="s">
        <v>981</v>
      </c>
      <c r="C17" s="1086"/>
      <c r="D17" s="668">
        <v>1246087</v>
      </c>
      <c r="E17" s="668">
        <v>1362854</v>
      </c>
      <c r="F17" s="668">
        <v>1549017</v>
      </c>
      <c r="G17" s="668">
        <v>1681321</v>
      </c>
      <c r="H17" s="668">
        <v>2137555</v>
      </c>
      <c r="I17" s="755"/>
      <c r="J17" s="756">
        <v>0.27135448852420208</v>
      </c>
      <c r="L17" s="621"/>
      <c r="M17" s="621"/>
    </row>
    <row r="18" spans="1:13" ht="15" customHeight="1" x14ac:dyDescent="0.25">
      <c r="B18" s="932" t="s">
        <v>881</v>
      </c>
      <c r="C18" s="932"/>
      <c r="D18" s="932"/>
      <c r="E18" s="932"/>
      <c r="F18" s="932"/>
      <c r="G18" s="932"/>
      <c r="H18" s="932"/>
      <c r="I18" s="932"/>
      <c r="J18" s="932"/>
    </row>
    <row r="20" spans="1:13" x14ac:dyDescent="0.25">
      <c r="B20" s="750" t="s">
        <v>882</v>
      </c>
    </row>
    <row r="21" spans="1:13" ht="15" customHeight="1" x14ac:dyDescent="0.25">
      <c r="A21" s="745"/>
      <c r="B21" s="1089" t="s">
        <v>489</v>
      </c>
      <c r="C21" s="1089" t="s">
        <v>910</v>
      </c>
      <c r="D21" s="1089" t="s">
        <v>13</v>
      </c>
      <c r="E21" s="1089">
        <v>2016</v>
      </c>
      <c r="F21" s="1090">
        <v>2017</v>
      </c>
      <c r="G21" s="1090">
        <v>2018</v>
      </c>
      <c r="H21" s="1090">
        <v>2019</v>
      </c>
      <c r="I21" s="1090">
        <v>2020</v>
      </c>
      <c r="J21" s="1091" t="s">
        <v>572</v>
      </c>
      <c r="K21" s="1090" t="s">
        <v>573</v>
      </c>
    </row>
    <row r="22" spans="1:13" x14ac:dyDescent="0.25">
      <c r="A22" s="746"/>
      <c r="B22" s="1089"/>
      <c r="C22" s="1089"/>
      <c r="D22" s="1089"/>
      <c r="E22" s="1089"/>
      <c r="F22" s="1090"/>
      <c r="G22" s="1090"/>
      <c r="H22" s="1090"/>
      <c r="I22" s="1090"/>
      <c r="J22" s="1091"/>
      <c r="K22" s="1090"/>
    </row>
    <row r="23" spans="1:13" ht="22.5" x14ac:dyDescent="0.25">
      <c r="A23" s="746"/>
      <c r="B23" s="1092" t="s">
        <v>884</v>
      </c>
      <c r="C23" s="625" t="s">
        <v>24</v>
      </c>
      <c r="D23" s="617" t="s">
        <v>534</v>
      </c>
      <c r="E23" s="716">
        <v>786.32582351999997</v>
      </c>
      <c r="F23" s="716">
        <v>855.5144853999999</v>
      </c>
      <c r="G23" s="716">
        <v>988.28421002999983</v>
      </c>
      <c r="H23" s="716">
        <v>1011.2793653200001</v>
      </c>
      <c r="I23" s="733">
        <v>991.14136779000012</v>
      </c>
      <c r="J23" s="717">
        <v>0.20961665405157881</v>
      </c>
      <c r="K23" s="628">
        <v>-1.9913387161447416E-2</v>
      </c>
      <c r="M23" s="621"/>
    </row>
    <row r="24" spans="1:13" x14ac:dyDescent="0.25">
      <c r="B24" s="1093"/>
      <c r="C24" s="625" t="s">
        <v>532</v>
      </c>
      <c r="D24" s="617" t="s">
        <v>533</v>
      </c>
      <c r="E24" s="716">
        <v>851.33798210000043</v>
      </c>
      <c r="F24" s="716">
        <v>879.74784161000014</v>
      </c>
      <c r="G24" s="716">
        <v>1040.0751508699991</v>
      </c>
      <c r="H24" s="716">
        <v>1131.1190773399983</v>
      </c>
      <c r="I24" s="733">
        <v>958.8838529799998</v>
      </c>
      <c r="J24" s="717">
        <v>0.20279450683602221</v>
      </c>
      <c r="K24" s="628">
        <v>-0.15226975462657411</v>
      </c>
      <c r="M24" s="621"/>
    </row>
    <row r="25" spans="1:13" x14ac:dyDescent="0.25">
      <c r="B25" s="1093"/>
      <c r="C25" s="625" t="s">
        <v>982</v>
      </c>
      <c r="D25" s="617" t="s">
        <v>531</v>
      </c>
      <c r="E25" s="716">
        <v>930.50587373000008</v>
      </c>
      <c r="F25" s="716">
        <v>1166.4367342400001</v>
      </c>
      <c r="G25" s="716">
        <v>1333.8673980599999</v>
      </c>
      <c r="H25" s="716">
        <v>1148.93770034</v>
      </c>
      <c r="I25" s="733">
        <v>955.57936882000001</v>
      </c>
      <c r="J25" s="717">
        <v>0.20209564092698432</v>
      </c>
      <c r="K25" s="628">
        <v>-0.16829313849025962</v>
      </c>
      <c r="M25" s="621"/>
    </row>
    <row r="26" spans="1:13" x14ac:dyDescent="0.25">
      <c r="B26" s="1094"/>
      <c r="C26" s="1095" t="s">
        <v>46</v>
      </c>
      <c r="D26" s="1096"/>
      <c r="E26" s="716">
        <v>1857.4356304500004</v>
      </c>
      <c r="F26" s="716">
        <v>1966.301359159999</v>
      </c>
      <c r="G26" s="716">
        <v>2197.4124639400102</v>
      </c>
      <c r="H26" s="716">
        <v>2335.0292862400051</v>
      </c>
      <c r="I26" s="733">
        <v>1822.747612549995</v>
      </c>
      <c r="J26" s="717">
        <v>0.38549319818541466</v>
      </c>
      <c r="K26" s="628">
        <v>-0.21938982808858676</v>
      </c>
      <c r="M26" s="621"/>
    </row>
    <row r="27" spans="1:13" x14ac:dyDescent="0.25">
      <c r="B27" s="1083" t="s">
        <v>35</v>
      </c>
      <c r="C27" s="1087"/>
      <c r="D27" s="1084"/>
      <c r="E27" s="718">
        <v>4425.6053098000011</v>
      </c>
      <c r="F27" s="718">
        <v>4868.0004204099996</v>
      </c>
      <c r="G27" s="718">
        <v>5559.6392229000085</v>
      </c>
      <c r="H27" s="718">
        <v>5626.3654292400033</v>
      </c>
      <c r="I27" s="718">
        <v>4728.3522021399949</v>
      </c>
      <c r="J27" s="719">
        <v>1</v>
      </c>
      <c r="K27" s="630">
        <v>-0.15960805219530683</v>
      </c>
      <c r="M27" s="621"/>
    </row>
    <row r="28" spans="1:13" ht="22.5" x14ac:dyDescent="0.25">
      <c r="B28" s="1092" t="s">
        <v>885</v>
      </c>
      <c r="C28" s="625" t="s">
        <v>285</v>
      </c>
      <c r="D28" s="617" t="s">
        <v>286</v>
      </c>
      <c r="E28" s="716">
        <v>1362.1149381599998</v>
      </c>
      <c r="F28" s="716">
        <v>1399.5506450200007</v>
      </c>
      <c r="G28" s="716">
        <v>1406.0155590199995</v>
      </c>
      <c r="H28" s="716">
        <v>1267.055820639999</v>
      </c>
      <c r="I28" s="733">
        <v>1331.2313392099998</v>
      </c>
      <c r="J28" s="717">
        <v>0.14333338048779234</v>
      </c>
      <c r="K28" s="628">
        <v>5.0649322251315798E-2</v>
      </c>
      <c r="M28" s="621"/>
    </row>
    <row r="29" spans="1:13" x14ac:dyDescent="0.25">
      <c r="B29" s="1093"/>
      <c r="C29" s="625" t="s">
        <v>983</v>
      </c>
      <c r="D29" s="617" t="s">
        <v>535</v>
      </c>
      <c r="E29" s="716">
        <v>445.34021588000047</v>
      </c>
      <c r="F29" s="716">
        <v>477.62617172000029</v>
      </c>
      <c r="G29" s="716">
        <v>568.42014243000062</v>
      </c>
      <c r="H29" s="716">
        <v>546.67036443999973</v>
      </c>
      <c r="I29" s="733">
        <v>576.19241277999913</v>
      </c>
      <c r="J29" s="717">
        <v>6.2038508186101717E-2</v>
      </c>
      <c r="K29" s="628">
        <v>5.400338167268548E-2</v>
      </c>
      <c r="M29" s="621"/>
    </row>
    <row r="30" spans="1:13" ht="22.5" x14ac:dyDescent="0.25">
      <c r="B30" s="1093"/>
      <c r="C30" s="625" t="s">
        <v>984</v>
      </c>
      <c r="D30" s="617" t="s">
        <v>985</v>
      </c>
      <c r="E30" s="716">
        <v>311.74613603999984</v>
      </c>
      <c r="F30" s="716">
        <v>285.32386804000021</v>
      </c>
      <c r="G30" s="716">
        <v>264.66741920999988</v>
      </c>
      <c r="H30" s="716">
        <v>248.96380053999991</v>
      </c>
      <c r="I30" s="733">
        <v>574.39824821999923</v>
      </c>
      <c r="J30" s="717">
        <v>6.1845330889292595E-2</v>
      </c>
      <c r="K30" s="628">
        <v>1.3071556867871368</v>
      </c>
      <c r="M30" s="621"/>
    </row>
    <row r="31" spans="1:13" x14ac:dyDescent="0.25">
      <c r="B31" s="1094"/>
      <c r="C31" s="1095" t="s">
        <v>46</v>
      </c>
      <c r="D31" s="1096"/>
      <c r="E31" s="716">
        <v>5816.076628539995</v>
      </c>
      <c r="F31" s="716">
        <v>6354.8714994499842</v>
      </c>
      <c r="G31" s="716">
        <v>7185.189052360005</v>
      </c>
      <c r="H31" s="716">
        <v>6991.9429646399767</v>
      </c>
      <c r="I31" s="733">
        <v>6805.835450410028</v>
      </c>
      <c r="J31" s="717">
        <v>0.73278278043681322</v>
      </c>
      <c r="K31" s="628">
        <v>-2.6617424537234036E-2</v>
      </c>
      <c r="M31" s="621"/>
    </row>
    <row r="32" spans="1:13" x14ac:dyDescent="0.25">
      <c r="B32" s="1083" t="s">
        <v>294</v>
      </c>
      <c r="C32" s="1087"/>
      <c r="D32" s="1084"/>
      <c r="E32" s="718">
        <v>7935.277918619995</v>
      </c>
      <c r="F32" s="718">
        <v>8517.3721842299856</v>
      </c>
      <c r="G32" s="718">
        <v>9424.2921730200051</v>
      </c>
      <c r="H32" s="718">
        <v>9054.6329502599747</v>
      </c>
      <c r="I32" s="718">
        <v>9287.6574506200268</v>
      </c>
      <c r="J32" s="719">
        <v>1</v>
      </c>
      <c r="K32" s="630">
        <v>2.5735388904236212E-2</v>
      </c>
      <c r="M32" s="621"/>
    </row>
    <row r="33" spans="1:12" ht="15" customHeight="1" x14ac:dyDescent="0.25">
      <c r="B33" s="1088" t="s">
        <v>986</v>
      </c>
      <c r="C33" s="1088"/>
      <c r="D33" s="1088"/>
      <c r="E33" s="720">
        <v>12360.883228419996</v>
      </c>
      <c r="F33" s="720">
        <v>13385.372604639986</v>
      </c>
      <c r="G33" s="720">
        <v>14983.931395920014</v>
      </c>
      <c r="H33" s="720">
        <v>14680.998379499979</v>
      </c>
      <c r="I33" s="720">
        <v>14016.009652760022</v>
      </c>
      <c r="J33" s="721"/>
      <c r="K33" s="633">
        <v>-4.5295879036981845E-2</v>
      </c>
    </row>
    <row r="34" spans="1:12" ht="15" customHeight="1" x14ac:dyDescent="0.25">
      <c r="B34" s="932" t="s">
        <v>575</v>
      </c>
      <c r="C34" s="932"/>
      <c r="D34" s="932"/>
      <c r="E34" s="932"/>
      <c r="F34" s="932"/>
      <c r="G34" s="932"/>
      <c r="H34" s="932"/>
      <c r="I34" s="932"/>
      <c r="J34" s="932"/>
      <c r="K34" s="932"/>
    </row>
    <row r="35" spans="1:12" x14ac:dyDescent="0.25">
      <c r="B35" s="1109" t="s">
        <v>987</v>
      </c>
      <c r="C35" s="1109"/>
      <c r="D35" s="1109"/>
      <c r="E35" s="1109"/>
      <c r="F35" s="1109"/>
      <c r="G35" s="1109"/>
      <c r="H35" s="1109"/>
      <c r="I35" s="1109"/>
      <c r="J35" s="1109"/>
      <c r="K35" s="1109"/>
    </row>
    <row r="36" spans="1:12" x14ac:dyDescent="0.25">
      <c r="B36" s="1109" t="s">
        <v>988</v>
      </c>
      <c r="C36" s="1109"/>
      <c r="D36" s="1109"/>
      <c r="E36" s="1109"/>
      <c r="F36" s="1109"/>
      <c r="G36" s="1109"/>
      <c r="H36" s="1109"/>
      <c r="I36" s="1109"/>
      <c r="J36" s="1109"/>
      <c r="K36" s="1109"/>
    </row>
    <row r="37" spans="1:12" ht="26.25" customHeight="1" x14ac:dyDescent="0.25">
      <c r="B37" s="1122" t="s">
        <v>989</v>
      </c>
      <c r="C37" s="1122"/>
      <c r="D37" s="1122"/>
      <c r="E37" s="1122"/>
      <c r="F37" s="1122"/>
      <c r="G37" s="1122"/>
      <c r="H37" s="1122"/>
      <c r="I37" s="1122"/>
      <c r="J37" s="1122"/>
      <c r="K37" s="1122"/>
    </row>
    <row r="38" spans="1:12" x14ac:dyDescent="0.25">
      <c r="B38" s="1109" t="s">
        <v>990</v>
      </c>
      <c r="C38" s="1109"/>
      <c r="D38" s="1109"/>
      <c r="E38" s="1109"/>
      <c r="F38" s="1109"/>
      <c r="G38" s="1109"/>
      <c r="H38" s="1109"/>
      <c r="I38" s="1109"/>
      <c r="J38" s="1109"/>
      <c r="K38" s="1109"/>
    </row>
    <row r="40" spans="1:12" ht="15" customHeight="1" x14ac:dyDescent="0.25">
      <c r="A40" s="745"/>
      <c r="B40" s="750" t="s">
        <v>887</v>
      </c>
    </row>
    <row r="41" spans="1:12" x14ac:dyDescent="0.25">
      <c r="B41" s="1089" t="s">
        <v>888</v>
      </c>
      <c r="C41" s="1112">
        <v>2016</v>
      </c>
      <c r="D41" s="1114">
        <v>2017</v>
      </c>
      <c r="E41" s="1114">
        <v>2018</v>
      </c>
      <c r="F41" s="1114">
        <v>2019</v>
      </c>
      <c r="G41" s="1114">
        <v>2020</v>
      </c>
      <c r="H41" s="1091" t="s">
        <v>572</v>
      </c>
      <c r="I41" s="1090" t="s">
        <v>573</v>
      </c>
    </row>
    <row r="42" spans="1:12" x14ac:dyDescent="0.25">
      <c r="B42" s="1089"/>
      <c r="C42" s="1113"/>
      <c r="D42" s="1115"/>
      <c r="E42" s="1115"/>
      <c r="F42" s="1115"/>
      <c r="G42" s="1115"/>
      <c r="H42" s="1091"/>
      <c r="I42" s="1090"/>
    </row>
    <row r="43" spans="1:12" x14ac:dyDescent="0.25">
      <c r="B43" s="634" t="s">
        <v>357</v>
      </c>
      <c r="C43" s="675">
        <v>134.12688320999874</v>
      </c>
      <c r="D43" s="675">
        <v>149.21632243999815</v>
      </c>
      <c r="E43" s="675">
        <v>162.31959043000268</v>
      </c>
      <c r="F43" s="675">
        <v>160.58404058999855</v>
      </c>
      <c r="G43" s="676">
        <v>175.07262903000182</v>
      </c>
      <c r="H43" s="677">
        <v>8.9513131865636808E-2</v>
      </c>
      <c r="I43" s="637">
        <v>9.0224336034708363E-2</v>
      </c>
      <c r="K43" s="621"/>
      <c r="L43" s="621"/>
    </row>
    <row r="44" spans="1:12" x14ac:dyDescent="0.25">
      <c r="B44" s="634" t="s">
        <v>366</v>
      </c>
      <c r="C44" s="675">
        <v>1512.4328971700063</v>
      </c>
      <c r="D44" s="675">
        <v>1623.7979734999617</v>
      </c>
      <c r="E44" s="675">
        <v>1772.5322336799859</v>
      </c>
      <c r="F44" s="675">
        <v>1726.0359273000176</v>
      </c>
      <c r="G44" s="676">
        <v>1773.4841307799645</v>
      </c>
      <c r="H44" s="677">
        <v>0.90676720707105263</v>
      </c>
      <c r="I44" s="637">
        <v>2.7489696320613932E-2</v>
      </c>
      <c r="K44" s="621"/>
      <c r="L44" s="621"/>
    </row>
    <row r="45" spans="1:12" x14ac:dyDescent="0.25">
      <c r="B45" s="634" t="s">
        <v>889</v>
      </c>
      <c r="C45" s="675">
        <v>1.5689899999999999E-3</v>
      </c>
      <c r="D45" s="675">
        <v>0</v>
      </c>
      <c r="E45" s="675">
        <v>2.9075999999999999E-4</v>
      </c>
      <c r="F45" s="675">
        <v>4.07E-6</v>
      </c>
      <c r="G45" s="676">
        <v>0</v>
      </c>
      <c r="H45" s="677">
        <v>0</v>
      </c>
      <c r="I45" s="637">
        <v>-1</v>
      </c>
      <c r="K45" s="621"/>
      <c r="L45" s="621"/>
    </row>
    <row r="46" spans="1:12" x14ac:dyDescent="0.25">
      <c r="B46" s="634" t="s">
        <v>496</v>
      </c>
      <c r="C46" s="675">
        <v>2.5851490699999999</v>
      </c>
      <c r="D46" s="675">
        <v>1.41922251</v>
      </c>
      <c r="E46" s="675">
        <v>8.5949262199999996</v>
      </c>
      <c r="F46" s="675">
        <v>7.4594302500000014</v>
      </c>
      <c r="G46" s="676">
        <v>4.2887957899999982</v>
      </c>
      <c r="H46" s="677">
        <v>2.1928244593235023E-3</v>
      </c>
      <c r="I46" s="637">
        <v>-0.42505048693229652</v>
      </c>
      <c r="K46" s="621"/>
      <c r="L46" s="621"/>
    </row>
    <row r="47" spans="1:12" x14ac:dyDescent="0.25">
      <c r="B47" s="634" t="s">
        <v>361</v>
      </c>
      <c r="C47" s="675">
        <v>5.8412507099999971</v>
      </c>
      <c r="D47" s="675">
        <v>4.3427436699999982</v>
      </c>
      <c r="E47" s="675">
        <v>6.3474492599999994</v>
      </c>
      <c r="F47" s="675">
        <v>5.0576539300000016</v>
      </c>
      <c r="G47" s="676">
        <v>2.9862355699999976</v>
      </c>
      <c r="H47" s="677">
        <v>1.5268366039871202E-3</v>
      </c>
      <c r="I47" s="637">
        <v>-0.40956111048112054</v>
      </c>
      <c r="K47" s="621"/>
      <c r="L47" s="621"/>
    </row>
    <row r="48" spans="1:12" ht="15" customHeight="1" x14ac:dyDescent="0.25">
      <c r="B48" s="638" t="s">
        <v>991</v>
      </c>
      <c r="C48" s="678">
        <v>1654.9877491500049</v>
      </c>
      <c r="D48" s="678">
        <v>1778.7762621199597</v>
      </c>
      <c r="E48" s="678">
        <v>1949.7944903499888</v>
      </c>
      <c r="F48" s="678">
        <v>1899.1370561400161</v>
      </c>
      <c r="G48" s="678">
        <v>1955.8317911699662</v>
      </c>
      <c r="H48" s="679">
        <v>1</v>
      </c>
      <c r="I48" s="640">
        <v>2.9852892842384904E-2</v>
      </c>
      <c r="K48" s="621"/>
      <c r="L48" s="621"/>
    </row>
    <row r="49" spans="2:9" x14ac:dyDescent="0.25">
      <c r="B49" s="932" t="s">
        <v>503</v>
      </c>
      <c r="C49" s="932"/>
      <c r="D49" s="932"/>
      <c r="E49" s="932"/>
      <c r="F49" s="932"/>
      <c r="G49" s="932"/>
      <c r="H49" s="932"/>
      <c r="I49" s="932"/>
    </row>
    <row r="50" spans="2:9" x14ac:dyDescent="0.25">
      <c r="B50" s="857" t="s">
        <v>714</v>
      </c>
      <c r="C50" s="857"/>
      <c r="D50" s="857"/>
      <c r="E50" s="857"/>
      <c r="F50" s="857"/>
      <c r="G50" s="857"/>
      <c r="H50" s="857"/>
      <c r="I50" s="857"/>
    </row>
  </sheetData>
  <mergeCells count="38">
    <mergeCell ref="I41:I42"/>
    <mergeCell ref="B49:I49"/>
    <mergeCell ref="B50:I50"/>
    <mergeCell ref="D41:D42"/>
    <mergeCell ref="E41:E42"/>
    <mergeCell ref="F41:F42"/>
    <mergeCell ref="G41:G42"/>
    <mergeCell ref="H41:H42"/>
    <mergeCell ref="B41:B42"/>
    <mergeCell ref="C41:C42"/>
    <mergeCell ref="B34:K34"/>
    <mergeCell ref="B35:K35"/>
    <mergeCell ref="B36:K36"/>
    <mergeCell ref="B37:K37"/>
    <mergeCell ref="B38:K38"/>
    <mergeCell ref="K21:K22"/>
    <mergeCell ref="B23:B26"/>
    <mergeCell ref="C26:D26"/>
    <mergeCell ref="B27:D27"/>
    <mergeCell ref="B28:B31"/>
    <mergeCell ref="C31:D31"/>
    <mergeCell ref="B32:D32"/>
    <mergeCell ref="B33:D33"/>
    <mergeCell ref="B18:J18"/>
    <mergeCell ref="B21:B22"/>
    <mergeCell ref="C21:C22"/>
    <mergeCell ref="D21:D22"/>
    <mergeCell ref="E21:E22"/>
    <mergeCell ref="F21:F22"/>
    <mergeCell ref="G21:G22"/>
    <mergeCell ref="H21:H22"/>
    <mergeCell ref="I21:I22"/>
    <mergeCell ref="J21:J22"/>
    <mergeCell ref="B6:B8"/>
    <mergeCell ref="B9:C9"/>
    <mergeCell ref="B10:B15"/>
    <mergeCell ref="B16:C16"/>
    <mergeCell ref="B17:C17"/>
  </mergeCells>
  <pageMargins left="0.7" right="0.7" top="0.75" bottom="0.75" header="0.3" footer="0.3"/>
  <pageSetup paperSize="183" scale="6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M67"/>
  <sheetViews>
    <sheetView zoomScaleNormal="100" workbookViewId="0">
      <selection activeCell="G26" sqref="G26"/>
    </sheetView>
  </sheetViews>
  <sheetFormatPr baseColWidth="10" defaultColWidth="11.42578125" defaultRowHeight="15" x14ac:dyDescent="0.25"/>
  <cols>
    <col min="1" max="1" width="3.7109375" style="744" customWidth="1"/>
    <col min="2" max="2" width="45.5703125" style="763" customWidth="1"/>
    <col min="3" max="3" width="43.7109375" style="763" customWidth="1"/>
    <col min="4" max="4" width="41.140625" style="763" customWidth="1"/>
    <col min="5" max="9" width="11.42578125" style="763"/>
    <col min="10" max="10" width="13.85546875" style="763" customWidth="1"/>
    <col min="11" max="13" width="11.42578125" style="763"/>
    <col min="14" max="16384" width="11.42578125" style="744"/>
  </cols>
  <sheetData>
    <row r="2" spans="1:13" x14ac:dyDescent="0.25">
      <c r="B2" s="764" t="s">
        <v>537</v>
      </c>
    </row>
    <row r="3" spans="1:13" x14ac:dyDescent="0.25">
      <c r="B3" s="765"/>
    </row>
    <row r="4" spans="1:13" ht="15" customHeight="1" x14ac:dyDescent="0.25">
      <c r="A4" s="745"/>
      <c r="B4" s="766" t="s">
        <v>484</v>
      </c>
    </row>
    <row r="5" spans="1:13" ht="22.5" x14ac:dyDescent="0.25">
      <c r="A5" s="746"/>
      <c r="B5" s="614" t="s">
        <v>875</v>
      </c>
      <c r="C5" s="614" t="s">
        <v>485</v>
      </c>
      <c r="D5" s="615">
        <v>2016</v>
      </c>
      <c r="E5" s="615">
        <v>2017</v>
      </c>
      <c r="F5" s="615">
        <v>2018</v>
      </c>
      <c r="G5" s="615">
        <v>2019</v>
      </c>
      <c r="H5" s="615">
        <v>2020</v>
      </c>
      <c r="I5" s="699" t="s">
        <v>572</v>
      </c>
      <c r="J5" s="699" t="s">
        <v>573</v>
      </c>
    </row>
    <row r="6" spans="1:13" ht="15" customHeight="1" x14ac:dyDescent="0.25">
      <c r="A6" s="746"/>
      <c r="B6" s="1092" t="s">
        <v>921</v>
      </c>
      <c r="C6" s="617" t="s">
        <v>473</v>
      </c>
      <c r="D6" s="663">
        <v>84967</v>
      </c>
      <c r="E6" s="663">
        <v>89031</v>
      </c>
      <c r="F6" s="663">
        <v>103820</v>
      </c>
      <c r="G6" s="663">
        <v>103433</v>
      </c>
      <c r="H6" s="664">
        <v>94224</v>
      </c>
      <c r="I6" s="767">
        <v>0.98597798334100706</v>
      </c>
      <c r="J6" s="768">
        <v>-8.9033480610636873E-2</v>
      </c>
      <c r="L6" s="621"/>
      <c r="M6" s="621"/>
    </row>
    <row r="7" spans="1:13" x14ac:dyDescent="0.25">
      <c r="B7" s="1093"/>
      <c r="C7" s="617" t="s">
        <v>474</v>
      </c>
      <c r="D7" s="663">
        <v>668</v>
      </c>
      <c r="E7" s="663">
        <v>1043</v>
      </c>
      <c r="F7" s="663">
        <v>893</v>
      </c>
      <c r="G7" s="663">
        <v>1112</v>
      </c>
      <c r="H7" s="664">
        <v>1300</v>
      </c>
      <c r="I7" s="767">
        <v>1.3603448997530451E-2</v>
      </c>
      <c r="J7" s="768">
        <v>0.16906474820143891</v>
      </c>
      <c r="L7" s="621"/>
      <c r="M7" s="621"/>
    </row>
    <row r="8" spans="1:13" x14ac:dyDescent="0.25">
      <c r="B8" s="1094"/>
      <c r="C8" s="617" t="s">
        <v>475</v>
      </c>
      <c r="D8" s="663">
        <v>42</v>
      </c>
      <c r="E8" s="663">
        <v>28</v>
      </c>
      <c r="F8" s="663">
        <v>24</v>
      </c>
      <c r="G8" s="663">
        <v>49</v>
      </c>
      <c r="H8" s="664">
        <v>40</v>
      </c>
      <c r="I8" s="767">
        <v>4.185676614624754E-4</v>
      </c>
      <c r="J8" s="768">
        <v>-0.18367346938775508</v>
      </c>
      <c r="L8" s="621"/>
      <c r="M8" s="621"/>
    </row>
    <row r="9" spans="1:13" x14ac:dyDescent="0.25">
      <c r="B9" s="1083" t="s">
        <v>877</v>
      </c>
      <c r="C9" s="1084"/>
      <c r="D9" s="666">
        <v>85677</v>
      </c>
      <c r="E9" s="666">
        <v>90102</v>
      </c>
      <c r="F9" s="666">
        <v>104737</v>
      </c>
      <c r="G9" s="666">
        <v>104594</v>
      </c>
      <c r="H9" s="666">
        <v>95564</v>
      </c>
      <c r="I9" s="769">
        <v>1</v>
      </c>
      <c r="J9" s="770">
        <v>-8.6333824119930402E-2</v>
      </c>
      <c r="L9" s="621"/>
      <c r="M9" s="621"/>
    </row>
    <row r="10" spans="1:13" ht="15" customHeight="1" x14ac:dyDescent="0.25">
      <c r="B10" s="1092" t="s">
        <v>922</v>
      </c>
      <c r="C10" s="617" t="s">
        <v>477</v>
      </c>
      <c r="D10" s="663">
        <v>17893</v>
      </c>
      <c r="E10" s="663">
        <v>18269</v>
      </c>
      <c r="F10" s="663">
        <v>20225</v>
      </c>
      <c r="G10" s="663">
        <v>21707</v>
      </c>
      <c r="H10" s="664">
        <v>21389</v>
      </c>
      <c r="I10" s="767">
        <v>0.94516129032258067</v>
      </c>
      <c r="J10" s="768">
        <v>-1.4649652185930839E-2</v>
      </c>
      <c r="L10" s="621"/>
      <c r="M10" s="621"/>
    </row>
    <row r="11" spans="1:13" x14ac:dyDescent="0.25">
      <c r="B11" s="1093"/>
      <c r="C11" s="617" t="s">
        <v>542</v>
      </c>
      <c r="D11" s="663">
        <v>459</v>
      </c>
      <c r="E11" s="663">
        <v>498</v>
      </c>
      <c r="F11" s="663">
        <v>618</v>
      </c>
      <c r="G11" s="663">
        <v>673</v>
      </c>
      <c r="H11" s="664">
        <v>784</v>
      </c>
      <c r="I11" s="767">
        <v>3.46442775077331E-2</v>
      </c>
      <c r="J11" s="768">
        <v>0.16493313521545327</v>
      </c>
      <c r="L11" s="621"/>
      <c r="M11" s="621"/>
    </row>
    <row r="12" spans="1:13" x14ac:dyDescent="0.25">
      <c r="B12" s="1093"/>
      <c r="C12" s="617" t="s">
        <v>543</v>
      </c>
      <c r="D12" s="663">
        <v>157</v>
      </c>
      <c r="E12" s="663">
        <v>201</v>
      </c>
      <c r="F12" s="663">
        <v>219</v>
      </c>
      <c r="G12" s="663">
        <v>241</v>
      </c>
      <c r="H12" s="664">
        <v>312</v>
      </c>
      <c r="I12" s="767">
        <v>1.3787008395934599E-2</v>
      </c>
      <c r="J12" s="768">
        <v>0.29460580912863077</v>
      </c>
      <c r="L12" s="621"/>
      <c r="M12" s="621"/>
    </row>
    <row r="13" spans="1:13" x14ac:dyDescent="0.25">
      <c r="B13" s="1093"/>
      <c r="C13" s="617" t="s">
        <v>480</v>
      </c>
      <c r="D13" s="663">
        <v>80</v>
      </c>
      <c r="E13" s="663">
        <v>88</v>
      </c>
      <c r="F13" s="663">
        <v>108</v>
      </c>
      <c r="G13" s="663">
        <v>167</v>
      </c>
      <c r="H13" s="664">
        <v>142</v>
      </c>
      <c r="I13" s="767">
        <v>6.2748563853292092E-3</v>
      </c>
      <c r="J13" s="768">
        <v>-0.14970059880239517</v>
      </c>
      <c r="L13" s="621"/>
      <c r="M13" s="621"/>
    </row>
    <row r="14" spans="1:13" ht="15" customHeight="1" x14ac:dyDescent="0.25">
      <c r="B14" s="1094"/>
      <c r="C14" s="617" t="s">
        <v>488</v>
      </c>
      <c r="D14" s="663">
        <v>0</v>
      </c>
      <c r="E14" s="663">
        <v>0</v>
      </c>
      <c r="F14" s="663">
        <v>0</v>
      </c>
      <c r="G14" s="663">
        <v>0</v>
      </c>
      <c r="H14" s="664">
        <v>3</v>
      </c>
      <c r="I14" s="767">
        <v>1.3256738842244809E-4</v>
      </c>
      <c r="J14" s="768" t="s">
        <v>170</v>
      </c>
      <c r="L14" s="621"/>
      <c r="M14" s="621"/>
    </row>
    <row r="15" spans="1:13" x14ac:dyDescent="0.25">
      <c r="B15" s="1083" t="s">
        <v>879</v>
      </c>
      <c r="C15" s="1084"/>
      <c r="D15" s="666">
        <v>18589</v>
      </c>
      <c r="E15" s="666">
        <v>19056</v>
      </c>
      <c r="F15" s="666">
        <v>21170</v>
      </c>
      <c r="G15" s="666">
        <v>22788</v>
      </c>
      <c r="H15" s="666">
        <v>22630</v>
      </c>
      <c r="I15" s="769">
        <v>1</v>
      </c>
      <c r="J15" s="770">
        <v>-6.9334737581182582E-3</v>
      </c>
      <c r="L15" s="621"/>
      <c r="M15" s="621"/>
    </row>
    <row r="16" spans="1:13" ht="15" customHeight="1" x14ac:dyDescent="0.25">
      <c r="B16" s="1085" t="s">
        <v>992</v>
      </c>
      <c r="C16" s="1086"/>
      <c r="D16" s="668">
        <v>104266</v>
      </c>
      <c r="E16" s="668">
        <v>109158</v>
      </c>
      <c r="F16" s="668">
        <v>125907</v>
      </c>
      <c r="G16" s="668">
        <v>127382</v>
      </c>
      <c r="H16" s="668">
        <v>118194</v>
      </c>
      <c r="I16" s="771"/>
      <c r="J16" s="772">
        <v>-7.212950024336251E-2</v>
      </c>
    </row>
    <row r="17" spans="1:13" x14ac:dyDescent="0.25">
      <c r="B17" s="932" t="s">
        <v>881</v>
      </c>
      <c r="C17" s="932"/>
      <c r="D17" s="932"/>
      <c r="E17" s="932"/>
      <c r="F17" s="932"/>
      <c r="G17" s="932"/>
      <c r="H17" s="932"/>
      <c r="I17" s="932"/>
      <c r="J17" s="932"/>
    </row>
    <row r="18" spans="1:13" x14ac:dyDescent="0.25">
      <c r="B18" s="773"/>
      <c r="C18" s="773"/>
      <c r="D18" s="773"/>
      <c r="E18" s="773"/>
      <c r="F18" s="773"/>
      <c r="G18" s="773"/>
      <c r="H18" s="773"/>
      <c r="I18" s="773"/>
      <c r="J18" s="773"/>
    </row>
    <row r="19" spans="1:13" ht="15" customHeight="1" x14ac:dyDescent="0.25">
      <c r="A19" s="745"/>
      <c r="B19" s="766" t="s">
        <v>882</v>
      </c>
    </row>
    <row r="20" spans="1:13" x14ac:dyDescent="0.25">
      <c r="A20" s="746"/>
      <c r="B20" s="1089" t="s">
        <v>489</v>
      </c>
      <c r="C20" s="1089" t="s">
        <v>883</v>
      </c>
      <c r="D20" s="1089" t="s">
        <v>13</v>
      </c>
      <c r="E20" s="1089">
        <v>2016</v>
      </c>
      <c r="F20" s="1090">
        <v>2017</v>
      </c>
      <c r="G20" s="1090">
        <v>2018</v>
      </c>
      <c r="H20" s="1090">
        <v>2019</v>
      </c>
      <c r="I20" s="1090">
        <v>2020</v>
      </c>
      <c r="J20" s="1091" t="s">
        <v>572</v>
      </c>
      <c r="K20" s="1090" t="s">
        <v>573</v>
      </c>
    </row>
    <row r="21" spans="1:13" x14ac:dyDescent="0.25">
      <c r="A21" s="746"/>
      <c r="B21" s="1089"/>
      <c r="C21" s="1089"/>
      <c r="D21" s="1089"/>
      <c r="E21" s="1089"/>
      <c r="F21" s="1090"/>
      <c r="G21" s="1090"/>
      <c r="H21" s="1090"/>
      <c r="I21" s="1090"/>
      <c r="J21" s="1091"/>
      <c r="K21" s="1090"/>
    </row>
    <row r="22" spans="1:13" ht="22.5" x14ac:dyDescent="0.25">
      <c r="B22" s="1092" t="s">
        <v>884</v>
      </c>
      <c r="C22" s="625" t="s">
        <v>22</v>
      </c>
      <c r="D22" s="617" t="s">
        <v>538</v>
      </c>
      <c r="E22" s="716">
        <v>1007.00211299</v>
      </c>
      <c r="F22" s="716">
        <v>1250.6942464399999</v>
      </c>
      <c r="G22" s="716">
        <v>1594.2865078</v>
      </c>
      <c r="H22" s="716">
        <v>1254.5637457700002</v>
      </c>
      <c r="I22" s="733">
        <v>934.26243149999993</v>
      </c>
      <c r="J22" s="717">
        <v>0.10216607187505709</v>
      </c>
      <c r="K22" s="628">
        <v>-0.25530891941518075</v>
      </c>
    </row>
    <row r="23" spans="1:13" ht="22.5" x14ac:dyDescent="0.25">
      <c r="B23" s="1093"/>
      <c r="C23" s="625" t="s">
        <v>27</v>
      </c>
      <c r="D23" s="617" t="s">
        <v>993</v>
      </c>
      <c r="E23" s="716">
        <v>1143.2001437399997</v>
      </c>
      <c r="F23" s="716">
        <v>1154.8054618300005</v>
      </c>
      <c r="G23" s="716">
        <v>1630.7636417399992</v>
      </c>
      <c r="H23" s="716">
        <v>1113.0674491399998</v>
      </c>
      <c r="I23" s="733">
        <v>855.95961838999995</v>
      </c>
      <c r="J23" s="717">
        <v>9.3603284201607309E-2</v>
      </c>
      <c r="K23" s="628">
        <v>-0.23099034200366886</v>
      </c>
      <c r="M23" s="621"/>
    </row>
    <row r="24" spans="1:13" ht="22.5" x14ac:dyDescent="0.25">
      <c r="B24" s="1093"/>
      <c r="C24" s="625" t="s">
        <v>539</v>
      </c>
      <c r="D24" s="617" t="s">
        <v>540</v>
      </c>
      <c r="E24" s="716">
        <v>431.85629434000003</v>
      </c>
      <c r="F24" s="716">
        <v>561.21901667999998</v>
      </c>
      <c r="G24" s="716">
        <v>709.06621825000013</v>
      </c>
      <c r="H24" s="716">
        <v>717.2301770800002</v>
      </c>
      <c r="I24" s="733">
        <v>582.10514596000007</v>
      </c>
      <c r="J24" s="717">
        <v>6.3655985915548371E-2</v>
      </c>
      <c r="K24" s="628">
        <v>-0.18839841858038309</v>
      </c>
      <c r="M24" s="621"/>
    </row>
    <row r="25" spans="1:13" x14ac:dyDescent="0.25">
      <c r="B25" s="1094"/>
      <c r="C25" s="1095" t="s">
        <v>46</v>
      </c>
      <c r="D25" s="1096"/>
      <c r="E25" s="716">
        <v>6096.1055682800152</v>
      </c>
      <c r="F25" s="716">
        <v>6519.9297727900048</v>
      </c>
      <c r="G25" s="716">
        <v>7639.8418818200098</v>
      </c>
      <c r="H25" s="716">
        <v>6994.2415537899997</v>
      </c>
      <c r="I25" s="733">
        <v>6772.2196615700077</v>
      </c>
      <c r="J25" s="717">
        <v>0.74057465800778721</v>
      </c>
      <c r="K25" s="628">
        <v>-3.1743526515706888E-2</v>
      </c>
      <c r="M25" s="621"/>
    </row>
    <row r="26" spans="1:13" x14ac:dyDescent="0.25">
      <c r="B26" s="1083" t="s">
        <v>35</v>
      </c>
      <c r="C26" s="1087"/>
      <c r="D26" s="1084"/>
      <c r="E26" s="718">
        <v>8678.1641193500145</v>
      </c>
      <c r="F26" s="718">
        <v>9486.648497740005</v>
      </c>
      <c r="G26" s="718">
        <v>11573.958249610008</v>
      </c>
      <c r="H26" s="718">
        <v>10079.10292578</v>
      </c>
      <c r="I26" s="718">
        <v>9144.5468574200077</v>
      </c>
      <c r="J26" s="719">
        <v>1</v>
      </c>
      <c r="K26" s="630">
        <v>-9.2722147520650444E-2</v>
      </c>
      <c r="M26" s="621"/>
    </row>
    <row r="27" spans="1:13" ht="22.5" x14ac:dyDescent="0.25">
      <c r="B27" s="1092" t="s">
        <v>885</v>
      </c>
      <c r="C27" s="625" t="s">
        <v>281</v>
      </c>
      <c r="D27" s="617" t="s">
        <v>282</v>
      </c>
      <c r="E27" s="716">
        <v>1469.19701549</v>
      </c>
      <c r="F27" s="716">
        <v>1923.9442921100001</v>
      </c>
      <c r="G27" s="716">
        <v>2604.470092699999</v>
      </c>
      <c r="H27" s="716">
        <v>2111.8943470300001</v>
      </c>
      <c r="I27" s="733">
        <v>1378.3137063699999</v>
      </c>
      <c r="J27" s="717">
        <v>0.24298017562981103</v>
      </c>
      <c r="K27" s="628">
        <v>-0.34735669504094724</v>
      </c>
      <c r="M27" s="621"/>
    </row>
    <row r="28" spans="1:13" x14ac:dyDescent="0.25">
      <c r="B28" s="1093"/>
      <c r="C28" s="625" t="s">
        <v>280</v>
      </c>
      <c r="D28" s="617" t="s">
        <v>527</v>
      </c>
      <c r="E28" s="716">
        <v>239.54633088999998</v>
      </c>
      <c r="F28" s="716">
        <v>429.20120750000012</v>
      </c>
      <c r="G28" s="716">
        <v>635.61625066000011</v>
      </c>
      <c r="H28" s="716">
        <v>622.87927419999994</v>
      </c>
      <c r="I28" s="733">
        <v>547.56714170999999</v>
      </c>
      <c r="J28" s="717">
        <v>9.6529519837839819E-2</v>
      </c>
      <c r="K28" s="628">
        <v>-0.12090967802184094</v>
      </c>
      <c r="M28" s="621"/>
    </row>
    <row r="29" spans="1:13" ht="22.5" x14ac:dyDescent="0.25">
      <c r="B29" s="1093"/>
      <c r="C29" s="625" t="s">
        <v>283</v>
      </c>
      <c r="D29" s="617" t="s">
        <v>647</v>
      </c>
      <c r="E29" s="716">
        <v>422.09525416000002</v>
      </c>
      <c r="F29" s="716">
        <v>340.8169945300001</v>
      </c>
      <c r="G29" s="716">
        <v>347.45693271999994</v>
      </c>
      <c r="H29" s="716">
        <v>997.79257886000016</v>
      </c>
      <c r="I29" s="733">
        <v>507.87534482000001</v>
      </c>
      <c r="J29" s="717">
        <v>8.9532332089634958E-2</v>
      </c>
      <c r="K29" s="628">
        <v>-0.49100108020420563</v>
      </c>
      <c r="M29" s="621"/>
    </row>
    <row r="30" spans="1:13" x14ac:dyDescent="0.25">
      <c r="B30" s="1094"/>
      <c r="C30" s="1095" t="s">
        <v>46</v>
      </c>
      <c r="D30" s="1096"/>
      <c r="E30" s="716">
        <v>2173.4200029699928</v>
      </c>
      <c r="F30" s="716">
        <v>2505.5822798000008</v>
      </c>
      <c r="G30" s="716">
        <v>3155.2367029899906</v>
      </c>
      <c r="H30" s="716">
        <v>2924.0064623599947</v>
      </c>
      <c r="I30" s="733">
        <v>3238.7794483200064</v>
      </c>
      <c r="J30" s="717">
        <v>0.57095797244271418</v>
      </c>
      <c r="K30" s="628">
        <v>0.10765126206525388</v>
      </c>
      <c r="M30" s="621"/>
    </row>
    <row r="31" spans="1:13" ht="15" customHeight="1" x14ac:dyDescent="0.25">
      <c r="B31" s="1083" t="s">
        <v>294</v>
      </c>
      <c r="C31" s="1087"/>
      <c r="D31" s="1084"/>
      <c r="E31" s="718">
        <v>4304.258603509993</v>
      </c>
      <c r="F31" s="718">
        <v>5199.5447739400006</v>
      </c>
      <c r="G31" s="718">
        <v>6742.7799790699892</v>
      </c>
      <c r="H31" s="718">
        <v>6656.5726624499948</v>
      </c>
      <c r="I31" s="718">
        <v>5672.5356412200063</v>
      </c>
      <c r="J31" s="719">
        <v>1</v>
      </c>
      <c r="K31" s="630">
        <v>-0.14782938174490046</v>
      </c>
      <c r="M31" s="621"/>
    </row>
    <row r="32" spans="1:13" ht="15" customHeight="1" x14ac:dyDescent="0.25">
      <c r="B32" s="1088" t="s">
        <v>994</v>
      </c>
      <c r="C32" s="1088"/>
      <c r="D32" s="1088"/>
      <c r="E32" s="720">
        <v>12982.422722860008</v>
      </c>
      <c r="F32" s="720">
        <v>14686.193271680006</v>
      </c>
      <c r="G32" s="720">
        <v>18316.738228679998</v>
      </c>
      <c r="H32" s="720">
        <v>16735.675588229995</v>
      </c>
      <c r="I32" s="720">
        <v>14817.082498640015</v>
      </c>
      <c r="J32" s="721"/>
      <c r="K32" s="633">
        <v>-0.11464091063878556</v>
      </c>
      <c r="M32" s="621"/>
    </row>
    <row r="33" spans="1:13" x14ac:dyDescent="0.25">
      <c r="B33" s="932" t="s">
        <v>575</v>
      </c>
      <c r="C33" s="932"/>
      <c r="D33" s="932"/>
      <c r="E33" s="932"/>
      <c r="F33" s="932"/>
      <c r="G33" s="932"/>
      <c r="H33" s="932"/>
      <c r="I33" s="932"/>
      <c r="J33" s="932"/>
      <c r="K33" s="932"/>
      <c r="M33" s="621"/>
    </row>
    <row r="35" spans="1:13" ht="15" customHeight="1" x14ac:dyDescent="0.25">
      <c r="A35" s="745"/>
      <c r="B35" s="766" t="s">
        <v>887</v>
      </c>
    </row>
    <row r="36" spans="1:13" x14ac:dyDescent="0.25">
      <c r="B36" s="1089" t="s">
        <v>888</v>
      </c>
      <c r="C36" s="1112">
        <v>2016</v>
      </c>
      <c r="D36" s="1114">
        <v>2017</v>
      </c>
      <c r="E36" s="1114">
        <v>2018</v>
      </c>
      <c r="F36" s="1114">
        <v>2019</v>
      </c>
      <c r="G36" s="1114">
        <v>2020</v>
      </c>
      <c r="H36" s="1091" t="s">
        <v>572</v>
      </c>
      <c r="I36" s="1090" t="s">
        <v>573</v>
      </c>
    </row>
    <row r="37" spans="1:13" x14ac:dyDescent="0.25">
      <c r="B37" s="1089"/>
      <c r="C37" s="1113"/>
      <c r="D37" s="1115"/>
      <c r="E37" s="1115"/>
      <c r="F37" s="1115"/>
      <c r="G37" s="1115"/>
      <c r="H37" s="1091"/>
      <c r="I37" s="1090"/>
    </row>
    <row r="38" spans="1:13" x14ac:dyDescent="0.25">
      <c r="B38" s="634" t="s">
        <v>357</v>
      </c>
      <c r="C38" s="675">
        <v>8.2806155099999916</v>
      </c>
      <c r="D38" s="675">
        <v>8.4755226100000129</v>
      </c>
      <c r="E38" s="675">
        <v>14.811390949999966</v>
      </c>
      <c r="F38" s="675">
        <v>7.7479692799999791</v>
      </c>
      <c r="G38" s="676">
        <v>7.8840915200000081</v>
      </c>
      <c r="H38" s="677">
        <v>6.0734205085669433E-3</v>
      </c>
      <c r="I38" s="637">
        <v>1.7568763514770769E-2</v>
      </c>
      <c r="K38" s="621"/>
      <c r="L38" s="621"/>
    </row>
    <row r="39" spans="1:13" x14ac:dyDescent="0.25">
      <c r="B39" s="634" t="s">
        <v>366</v>
      </c>
      <c r="C39" s="675">
        <v>804.40662395999721</v>
      </c>
      <c r="D39" s="675">
        <v>986.77749003999861</v>
      </c>
      <c r="E39" s="675">
        <v>1250.224179959999</v>
      </c>
      <c r="F39" s="675">
        <v>1240.403393749998</v>
      </c>
      <c r="G39" s="676">
        <v>1009.9139162900003</v>
      </c>
      <c r="H39" s="677">
        <v>0.77797573449310242</v>
      </c>
      <c r="I39" s="637">
        <v>-0.18581816094777037</v>
      </c>
      <c r="K39" s="621"/>
      <c r="L39" s="621"/>
    </row>
    <row r="40" spans="1:13" x14ac:dyDescent="0.25">
      <c r="B40" s="634" t="s">
        <v>889</v>
      </c>
      <c r="C40" s="675">
        <v>95.858216479999996</v>
      </c>
      <c r="D40" s="675">
        <v>177.14825059999995</v>
      </c>
      <c r="E40" s="675">
        <v>201.41366523999997</v>
      </c>
      <c r="F40" s="675">
        <v>159.43758759000002</v>
      </c>
      <c r="G40" s="676">
        <v>279.09601107000003</v>
      </c>
      <c r="H40" s="677">
        <v>0.21499844759434794</v>
      </c>
      <c r="I40" s="637">
        <v>0.75050322379253709</v>
      </c>
      <c r="K40" s="621"/>
      <c r="L40" s="621"/>
    </row>
    <row r="41" spans="1:13" x14ac:dyDescent="0.25">
      <c r="B41" s="634" t="s">
        <v>496</v>
      </c>
      <c r="C41" s="675">
        <v>0</v>
      </c>
      <c r="D41" s="675">
        <v>0</v>
      </c>
      <c r="E41" s="675">
        <v>0</v>
      </c>
      <c r="F41" s="675">
        <v>0</v>
      </c>
      <c r="G41" s="676">
        <v>0</v>
      </c>
      <c r="H41" s="677">
        <v>0</v>
      </c>
      <c r="I41" s="637" t="s">
        <v>170</v>
      </c>
      <c r="K41" s="621"/>
      <c r="L41" s="621"/>
    </row>
    <row r="42" spans="1:13" x14ac:dyDescent="0.25">
      <c r="B42" s="634" t="s">
        <v>361</v>
      </c>
      <c r="C42" s="675">
        <v>4.5622294900000009</v>
      </c>
      <c r="D42" s="675">
        <v>3.808546520000001</v>
      </c>
      <c r="E42" s="675">
        <v>1.9783957100000003</v>
      </c>
      <c r="F42" s="675">
        <v>1.2548186699999999</v>
      </c>
      <c r="G42" s="676">
        <v>1.23633598</v>
      </c>
      <c r="H42" s="677">
        <v>9.5239740398285E-4</v>
      </c>
      <c r="I42" s="637">
        <v>-1.4729371216639531E-2</v>
      </c>
      <c r="K42" s="621"/>
      <c r="L42" s="621"/>
    </row>
    <row r="43" spans="1:13" ht="15" customHeight="1" x14ac:dyDescent="0.25">
      <c r="B43" s="638" t="s">
        <v>995</v>
      </c>
      <c r="C43" s="678">
        <v>913.10768543999723</v>
      </c>
      <c r="D43" s="678">
        <v>1176.2098097699984</v>
      </c>
      <c r="E43" s="678">
        <v>1468.4276318599991</v>
      </c>
      <c r="F43" s="678">
        <v>1408.8437692899981</v>
      </c>
      <c r="G43" s="678">
        <v>1298.1303548600001</v>
      </c>
      <c r="H43" s="679">
        <v>1</v>
      </c>
      <c r="I43" s="640">
        <v>-7.8584593155984317E-2</v>
      </c>
      <c r="K43" s="621"/>
      <c r="L43" s="621"/>
    </row>
    <row r="44" spans="1:13" x14ac:dyDescent="0.25">
      <c r="B44" s="932" t="s">
        <v>503</v>
      </c>
      <c r="C44" s="932"/>
      <c r="D44" s="932"/>
      <c r="E44" s="932"/>
      <c r="F44" s="932"/>
      <c r="G44" s="932"/>
      <c r="H44" s="932"/>
      <c r="I44" s="932"/>
    </row>
    <row r="46" spans="1:13" x14ac:dyDescent="0.25">
      <c r="B46" s="732" t="s">
        <v>918</v>
      </c>
    </row>
    <row r="47" spans="1:13" x14ac:dyDescent="0.25">
      <c r="B47" s="926" t="s">
        <v>485</v>
      </c>
      <c r="C47" s="1099" t="s">
        <v>448</v>
      </c>
      <c r="D47" s="1101">
        <v>2019</v>
      </c>
      <c r="E47" s="1102"/>
      <c r="F47" s="1102"/>
      <c r="G47" s="1103"/>
      <c r="H47" s="1101">
        <v>2020</v>
      </c>
      <c r="I47" s="1102"/>
      <c r="J47" s="1102"/>
      <c r="K47" s="1103"/>
    </row>
    <row r="48" spans="1:13" x14ac:dyDescent="0.25">
      <c r="B48" s="927"/>
      <c r="C48" s="1100"/>
      <c r="D48" s="642" t="s">
        <v>892</v>
      </c>
      <c r="E48" s="642" t="s">
        <v>893</v>
      </c>
      <c r="F48" s="642" t="s">
        <v>470</v>
      </c>
      <c r="G48" s="642" t="s">
        <v>471</v>
      </c>
      <c r="H48" s="642" t="s">
        <v>892</v>
      </c>
      <c r="I48" s="642" t="s">
        <v>893</v>
      </c>
      <c r="J48" s="642" t="s">
        <v>470</v>
      </c>
      <c r="K48" s="642" t="s">
        <v>471</v>
      </c>
    </row>
    <row r="49" spans="2:12" x14ac:dyDescent="0.25">
      <c r="B49" s="1098" t="s">
        <v>433</v>
      </c>
      <c r="C49" s="722" t="s">
        <v>455</v>
      </c>
      <c r="D49" s="688">
        <v>95</v>
      </c>
      <c r="E49" s="688">
        <v>0</v>
      </c>
      <c r="F49" s="688">
        <v>0</v>
      </c>
      <c r="G49" s="688">
        <v>0</v>
      </c>
      <c r="H49" s="654">
        <v>563</v>
      </c>
      <c r="I49" s="654">
        <v>4</v>
      </c>
      <c r="J49" s="654">
        <v>0</v>
      </c>
      <c r="K49" s="654">
        <v>0</v>
      </c>
    </row>
    <row r="50" spans="2:12" x14ac:dyDescent="0.25">
      <c r="B50" s="1098"/>
      <c r="C50" s="722" t="s">
        <v>456</v>
      </c>
      <c r="D50" s="688">
        <v>9557</v>
      </c>
      <c r="E50" s="688">
        <v>104</v>
      </c>
      <c r="F50" s="688">
        <v>69</v>
      </c>
      <c r="G50" s="688">
        <v>1289.97</v>
      </c>
      <c r="H50" s="654">
        <v>4351</v>
      </c>
      <c r="I50" s="654">
        <v>41</v>
      </c>
      <c r="J50" s="654">
        <v>96</v>
      </c>
      <c r="K50" s="654">
        <v>2061.3652999999999</v>
      </c>
    </row>
    <row r="51" spans="2:12" x14ac:dyDescent="0.25">
      <c r="B51" s="1098"/>
      <c r="C51" s="722" t="s">
        <v>457</v>
      </c>
      <c r="D51" s="688">
        <v>961</v>
      </c>
      <c r="E51" s="688">
        <v>17</v>
      </c>
      <c r="F51" s="688">
        <v>0</v>
      </c>
      <c r="G51" s="688">
        <v>0</v>
      </c>
      <c r="H51" s="654">
        <v>511</v>
      </c>
      <c r="I51" s="654">
        <v>6</v>
      </c>
      <c r="J51" s="654">
        <v>0</v>
      </c>
      <c r="K51" s="654">
        <v>0</v>
      </c>
    </row>
    <row r="52" spans="2:12" x14ac:dyDescent="0.25">
      <c r="B52" s="1098"/>
      <c r="C52" s="722" t="s">
        <v>458</v>
      </c>
      <c r="D52" s="688">
        <v>13413</v>
      </c>
      <c r="E52" s="688">
        <v>14</v>
      </c>
      <c r="F52" s="688">
        <v>0</v>
      </c>
      <c r="G52" s="688">
        <v>0</v>
      </c>
      <c r="H52" s="654">
        <v>6627</v>
      </c>
      <c r="I52" s="654">
        <v>8</v>
      </c>
      <c r="J52" s="654">
        <v>0</v>
      </c>
      <c r="K52" s="654">
        <v>0</v>
      </c>
    </row>
    <row r="53" spans="2:12" x14ac:dyDescent="0.25">
      <c r="B53" s="1098"/>
      <c r="C53" s="722" t="s">
        <v>219</v>
      </c>
      <c r="D53" s="688">
        <v>30848</v>
      </c>
      <c r="E53" s="688">
        <v>1148</v>
      </c>
      <c r="F53" s="688">
        <v>18650</v>
      </c>
      <c r="G53" s="688">
        <v>433966.45223</v>
      </c>
      <c r="H53" s="654">
        <v>10791</v>
      </c>
      <c r="I53" s="654">
        <v>300</v>
      </c>
      <c r="J53" s="654">
        <v>15157</v>
      </c>
      <c r="K53" s="654">
        <v>364385.34420999995</v>
      </c>
    </row>
    <row r="54" spans="2:12" x14ac:dyDescent="0.25">
      <c r="B54" s="1098"/>
      <c r="C54" s="722" t="s">
        <v>220</v>
      </c>
      <c r="D54" s="688">
        <v>46773</v>
      </c>
      <c r="E54" s="688">
        <v>1182</v>
      </c>
      <c r="F54" s="688">
        <v>1</v>
      </c>
      <c r="G54" s="688">
        <v>0</v>
      </c>
      <c r="H54" s="654">
        <v>16820</v>
      </c>
      <c r="I54" s="654">
        <v>326</v>
      </c>
      <c r="J54" s="654">
        <v>0</v>
      </c>
      <c r="K54" s="654">
        <v>0</v>
      </c>
    </row>
    <row r="55" spans="2:12" x14ac:dyDescent="0.25">
      <c r="B55" s="1097" t="s">
        <v>894</v>
      </c>
      <c r="C55" s="1097"/>
      <c r="D55" s="774">
        <v>101647</v>
      </c>
      <c r="E55" s="774">
        <v>2465</v>
      </c>
      <c r="F55" s="774">
        <v>18720</v>
      </c>
      <c r="G55" s="774">
        <v>435256.42222999997</v>
      </c>
      <c r="H55" s="774">
        <v>39663</v>
      </c>
      <c r="I55" s="774">
        <v>685</v>
      </c>
      <c r="J55" s="774">
        <v>15253</v>
      </c>
      <c r="K55" s="774">
        <v>366446.70950999996</v>
      </c>
    </row>
    <row r="56" spans="2:12" x14ac:dyDescent="0.25">
      <c r="B56" s="1098" t="s">
        <v>437</v>
      </c>
      <c r="C56" s="722" t="s">
        <v>455</v>
      </c>
      <c r="D56" s="688">
        <v>145</v>
      </c>
      <c r="E56" s="688">
        <v>0</v>
      </c>
      <c r="F56" s="688">
        <v>0</v>
      </c>
      <c r="G56" s="688">
        <v>0</v>
      </c>
      <c r="H56" s="654">
        <v>612</v>
      </c>
      <c r="I56" s="654">
        <v>1</v>
      </c>
      <c r="J56" s="654">
        <v>0</v>
      </c>
      <c r="K56" s="654">
        <v>0</v>
      </c>
    </row>
    <row r="57" spans="2:12" x14ac:dyDescent="0.25">
      <c r="B57" s="1098"/>
      <c r="C57" s="722" t="s">
        <v>456</v>
      </c>
      <c r="D57" s="688">
        <v>9723</v>
      </c>
      <c r="E57" s="688">
        <v>103</v>
      </c>
      <c r="F57" s="688">
        <v>336</v>
      </c>
      <c r="G57" s="688">
        <v>0</v>
      </c>
      <c r="H57" s="654">
        <v>4634</v>
      </c>
      <c r="I57" s="654">
        <v>46</v>
      </c>
      <c r="J57" s="654">
        <v>357</v>
      </c>
      <c r="K57" s="654">
        <v>0</v>
      </c>
    </row>
    <row r="58" spans="2:12" x14ac:dyDescent="0.25">
      <c r="B58" s="1098"/>
      <c r="C58" s="722" t="s">
        <v>457</v>
      </c>
      <c r="D58" s="688">
        <v>1019</v>
      </c>
      <c r="E58" s="688">
        <v>19</v>
      </c>
      <c r="F58" s="688">
        <v>0</v>
      </c>
      <c r="G58" s="688">
        <v>0</v>
      </c>
      <c r="H58" s="654">
        <v>653</v>
      </c>
      <c r="I58" s="654">
        <v>4</v>
      </c>
      <c r="J58" s="654">
        <v>0</v>
      </c>
      <c r="K58" s="654">
        <v>0</v>
      </c>
    </row>
    <row r="59" spans="2:12" x14ac:dyDescent="0.25">
      <c r="B59" s="1098"/>
      <c r="C59" s="722" t="s">
        <v>458</v>
      </c>
      <c r="D59" s="688">
        <v>13131</v>
      </c>
      <c r="E59" s="688">
        <v>15</v>
      </c>
      <c r="F59" s="688">
        <v>1</v>
      </c>
      <c r="G59" s="688">
        <v>0</v>
      </c>
      <c r="H59" s="654">
        <v>6665</v>
      </c>
      <c r="I59" s="654">
        <v>11</v>
      </c>
      <c r="J59" s="654">
        <v>0</v>
      </c>
      <c r="K59" s="654">
        <v>0</v>
      </c>
    </row>
    <row r="60" spans="2:12" x14ac:dyDescent="0.25">
      <c r="B60" s="1098"/>
      <c r="C60" s="722" t="s">
        <v>219</v>
      </c>
      <c r="D60" s="688">
        <v>30278</v>
      </c>
      <c r="E60" s="688">
        <v>1175</v>
      </c>
      <c r="F60" s="688">
        <v>19348</v>
      </c>
      <c r="G60" s="688">
        <v>173546.03052999996</v>
      </c>
      <c r="H60" s="654">
        <v>11316</v>
      </c>
      <c r="I60" s="654">
        <v>306</v>
      </c>
      <c r="J60" s="654">
        <v>15879</v>
      </c>
      <c r="K60" s="654">
        <v>125910.46174000001</v>
      </c>
    </row>
    <row r="61" spans="2:12" x14ac:dyDescent="0.25">
      <c r="B61" s="1098"/>
      <c r="C61" s="722" t="s">
        <v>220</v>
      </c>
      <c r="D61" s="688">
        <v>47383</v>
      </c>
      <c r="E61" s="688">
        <v>1222</v>
      </c>
      <c r="F61" s="688">
        <v>0</v>
      </c>
      <c r="G61" s="688">
        <v>0</v>
      </c>
      <c r="H61" s="654">
        <v>17406</v>
      </c>
      <c r="I61" s="654">
        <v>317</v>
      </c>
      <c r="J61" s="654">
        <v>0</v>
      </c>
      <c r="K61" s="654">
        <v>0</v>
      </c>
    </row>
    <row r="62" spans="2:12" x14ac:dyDescent="0.25">
      <c r="B62" s="1097" t="s">
        <v>895</v>
      </c>
      <c r="C62" s="1097"/>
      <c r="D62" s="774">
        <v>101679</v>
      </c>
      <c r="E62" s="774">
        <v>2534</v>
      </c>
      <c r="F62" s="774">
        <v>19685</v>
      </c>
      <c r="G62" s="774">
        <v>173546.03052999996</v>
      </c>
      <c r="H62" s="774">
        <v>41286</v>
      </c>
      <c r="I62" s="774">
        <v>685</v>
      </c>
      <c r="J62" s="774">
        <v>16236</v>
      </c>
      <c r="K62" s="774">
        <v>125910.46174000001</v>
      </c>
    </row>
    <row r="63" spans="2:12" x14ac:dyDescent="0.25">
      <c r="B63" s="1101" t="s">
        <v>996</v>
      </c>
      <c r="C63" s="1103"/>
      <c r="D63" s="760">
        <v>203326</v>
      </c>
      <c r="E63" s="760">
        <v>4999</v>
      </c>
      <c r="F63" s="760">
        <v>38405</v>
      </c>
      <c r="G63" s="760">
        <v>608802.4527599999</v>
      </c>
      <c r="H63" s="760">
        <v>80949</v>
      </c>
      <c r="I63" s="760">
        <v>1370</v>
      </c>
      <c r="J63" s="760">
        <v>31489</v>
      </c>
      <c r="K63" s="760">
        <v>492357.17124999996</v>
      </c>
    </row>
    <row r="64" spans="2:12" ht="15" customHeight="1" x14ac:dyDescent="0.25">
      <c r="B64" s="1107" t="s">
        <v>897</v>
      </c>
      <c r="C64" s="1107"/>
      <c r="D64" s="1107"/>
      <c r="E64" s="1107"/>
      <c r="F64" s="1107"/>
      <c r="G64" s="1107"/>
      <c r="H64" s="1107"/>
      <c r="I64" s="1107"/>
      <c r="J64" s="1107"/>
      <c r="K64" s="1107"/>
      <c r="L64" s="684"/>
    </row>
    <row r="65" spans="2:12" x14ac:dyDescent="0.25">
      <c r="B65" s="1018" t="s">
        <v>803</v>
      </c>
      <c r="C65" s="1018"/>
      <c r="D65" s="1018"/>
      <c r="E65" s="1018"/>
      <c r="F65" s="1018"/>
      <c r="G65" s="1018"/>
      <c r="H65" s="1018"/>
      <c r="I65" s="1018"/>
      <c r="J65" s="1018"/>
      <c r="K65" s="1018"/>
      <c r="L65" s="686"/>
    </row>
    <row r="66" spans="2:12" x14ac:dyDescent="0.25">
      <c r="B66" s="1018" t="s">
        <v>804</v>
      </c>
      <c r="C66" s="1018"/>
      <c r="D66" s="1018"/>
      <c r="E66" s="1018"/>
      <c r="F66" s="1018"/>
      <c r="G66" s="1018"/>
      <c r="H66" s="1018"/>
      <c r="I66" s="1018"/>
      <c r="J66" s="1018"/>
      <c r="K66" s="1018"/>
    </row>
    <row r="67" spans="2:12" x14ac:dyDescent="0.25">
      <c r="B67" s="1108" t="s">
        <v>898</v>
      </c>
      <c r="C67" s="1108"/>
      <c r="D67" s="1108"/>
      <c r="E67" s="1108"/>
      <c r="F67" s="1108"/>
      <c r="G67" s="1108"/>
      <c r="H67" s="1108"/>
      <c r="I67" s="1108"/>
      <c r="J67" s="1108"/>
      <c r="K67" s="1108"/>
    </row>
  </sheetData>
  <mergeCells count="46">
    <mergeCell ref="B66:K66"/>
    <mergeCell ref="B67:K67"/>
    <mergeCell ref="G36:G37"/>
    <mergeCell ref="H36:H37"/>
    <mergeCell ref="I36:I37"/>
    <mergeCell ref="B44:I44"/>
    <mergeCell ref="B47:B48"/>
    <mergeCell ref="C47:C48"/>
    <mergeCell ref="D47:G47"/>
    <mergeCell ref="H47:K47"/>
    <mergeCell ref="B49:B54"/>
    <mergeCell ref="B55:C55"/>
    <mergeCell ref="B56:B61"/>
    <mergeCell ref="B62:C62"/>
    <mergeCell ref="B63:C63"/>
    <mergeCell ref="B64:K64"/>
    <mergeCell ref="B65:K65"/>
    <mergeCell ref="B32:D32"/>
    <mergeCell ref="B33:K33"/>
    <mergeCell ref="B36:B37"/>
    <mergeCell ref="C36:C37"/>
    <mergeCell ref="D36:D37"/>
    <mergeCell ref="E36:E37"/>
    <mergeCell ref="F36:F37"/>
    <mergeCell ref="K20:K21"/>
    <mergeCell ref="B22:B25"/>
    <mergeCell ref="B31:D31"/>
    <mergeCell ref="B16:C16"/>
    <mergeCell ref="B17:J17"/>
    <mergeCell ref="B26:D26"/>
    <mergeCell ref="B27:B30"/>
    <mergeCell ref="E20:E21"/>
    <mergeCell ref="F20:F21"/>
    <mergeCell ref="G20:G21"/>
    <mergeCell ref="H20:H21"/>
    <mergeCell ref="I20:I21"/>
    <mergeCell ref="C25:D25"/>
    <mergeCell ref="C30:D30"/>
    <mergeCell ref="B20:B21"/>
    <mergeCell ref="C20:C21"/>
    <mergeCell ref="B10:B14"/>
    <mergeCell ref="B6:B8"/>
    <mergeCell ref="B9:C9"/>
    <mergeCell ref="B15:C15"/>
    <mergeCell ref="J20:J21"/>
    <mergeCell ref="D20:D21"/>
  </mergeCells>
  <pageMargins left="0.7" right="0.7" top="0.75" bottom="0.75" header="0.3" footer="0.3"/>
  <pageSetup paperSize="183" scale="4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61"/>
  <sheetViews>
    <sheetView zoomScaleNormal="100" workbookViewId="0">
      <selection activeCell="F22" sqref="F22"/>
    </sheetView>
  </sheetViews>
  <sheetFormatPr baseColWidth="10" defaultColWidth="11.42578125" defaultRowHeight="15" x14ac:dyDescent="0.25"/>
  <cols>
    <col min="1" max="1" width="3.7109375" style="775" customWidth="1"/>
    <col min="2" max="2" width="32.5703125" style="778" bestFit="1" customWidth="1"/>
    <col min="3" max="3" width="23.140625" style="778" customWidth="1"/>
    <col min="4" max="4" width="48.85546875" style="778" customWidth="1"/>
    <col min="5" max="5" width="17.7109375" style="778" bestFit="1" customWidth="1"/>
    <col min="6" max="14" width="11.42578125" style="778"/>
    <col min="15" max="16384" width="11.42578125" style="775"/>
  </cols>
  <sheetData>
    <row r="2" spans="1:13" x14ac:dyDescent="0.25">
      <c r="B2" s="779" t="s">
        <v>541</v>
      </c>
    </row>
    <row r="3" spans="1:13" x14ac:dyDescent="0.25">
      <c r="B3" s="780"/>
    </row>
    <row r="4" spans="1:13" ht="15" customHeight="1" x14ac:dyDescent="0.25">
      <c r="A4" s="776"/>
      <c r="B4" s="781" t="s">
        <v>484</v>
      </c>
    </row>
    <row r="5" spans="1:13" ht="22.5" x14ac:dyDescent="0.25">
      <c r="A5" s="777"/>
      <c r="B5" s="614" t="s">
        <v>875</v>
      </c>
      <c r="C5" s="614" t="s">
        <v>485</v>
      </c>
      <c r="D5" s="615">
        <v>2016</v>
      </c>
      <c r="E5" s="615">
        <v>2017</v>
      </c>
      <c r="F5" s="615">
        <v>2018</v>
      </c>
      <c r="G5" s="615">
        <v>2019</v>
      </c>
      <c r="H5" s="615">
        <v>2020</v>
      </c>
      <c r="I5" s="699" t="s">
        <v>572</v>
      </c>
      <c r="J5" s="699" t="s">
        <v>573</v>
      </c>
    </row>
    <row r="6" spans="1:13" ht="15" customHeight="1" x14ac:dyDescent="0.25">
      <c r="A6" s="777"/>
      <c r="B6" s="1092" t="s">
        <v>921</v>
      </c>
      <c r="C6" s="617" t="s">
        <v>473</v>
      </c>
      <c r="D6" s="663">
        <v>376</v>
      </c>
      <c r="E6" s="663">
        <v>578</v>
      </c>
      <c r="F6" s="663">
        <v>237</v>
      </c>
      <c r="G6" s="663">
        <v>208</v>
      </c>
      <c r="H6" s="664">
        <v>223</v>
      </c>
      <c r="I6" s="767">
        <v>0.9955357142857143</v>
      </c>
      <c r="J6" s="768">
        <v>7.2115384615384581E-2</v>
      </c>
      <c r="L6" s="621"/>
      <c r="M6" s="621"/>
    </row>
    <row r="7" spans="1:13" x14ac:dyDescent="0.25">
      <c r="B7" s="1093"/>
      <c r="C7" s="617" t="s">
        <v>474</v>
      </c>
      <c r="D7" s="663">
        <v>5</v>
      </c>
      <c r="E7" s="663">
        <v>9</v>
      </c>
      <c r="F7" s="663">
        <v>3</v>
      </c>
      <c r="G7" s="663">
        <v>2</v>
      </c>
      <c r="H7" s="664">
        <v>1</v>
      </c>
      <c r="I7" s="767">
        <v>4.464285714285714E-3</v>
      </c>
      <c r="J7" s="768">
        <v>-0.5</v>
      </c>
      <c r="L7" s="621"/>
      <c r="M7" s="621"/>
    </row>
    <row r="8" spans="1:13" x14ac:dyDescent="0.25">
      <c r="B8" s="1094"/>
      <c r="C8" s="617" t="s">
        <v>475</v>
      </c>
      <c r="D8" s="663">
        <v>6</v>
      </c>
      <c r="E8" s="663">
        <v>5</v>
      </c>
      <c r="F8" s="663">
        <v>4</v>
      </c>
      <c r="G8" s="663">
        <v>3</v>
      </c>
      <c r="H8" s="664">
        <v>0</v>
      </c>
      <c r="I8" s="767">
        <v>0</v>
      </c>
      <c r="J8" s="768">
        <v>-1</v>
      </c>
      <c r="L8" s="621"/>
      <c r="M8" s="621"/>
    </row>
    <row r="9" spans="1:13" ht="15" customHeight="1" x14ac:dyDescent="0.25">
      <c r="B9" s="1083" t="s">
        <v>877</v>
      </c>
      <c r="C9" s="1084"/>
      <c r="D9" s="666">
        <v>387</v>
      </c>
      <c r="E9" s="666">
        <v>592</v>
      </c>
      <c r="F9" s="666">
        <v>244</v>
      </c>
      <c r="G9" s="666">
        <v>213</v>
      </c>
      <c r="H9" s="666">
        <v>224</v>
      </c>
      <c r="I9" s="769">
        <v>1</v>
      </c>
      <c r="J9" s="770">
        <v>5.164319248826299E-2</v>
      </c>
      <c r="L9" s="621"/>
      <c r="M9" s="621"/>
    </row>
    <row r="10" spans="1:13" ht="15" customHeight="1" x14ac:dyDescent="0.25">
      <c r="B10" s="1092" t="s">
        <v>922</v>
      </c>
      <c r="C10" s="617" t="s">
        <v>477</v>
      </c>
      <c r="D10" s="663">
        <v>613</v>
      </c>
      <c r="E10" s="663">
        <v>517</v>
      </c>
      <c r="F10" s="663">
        <v>521</v>
      </c>
      <c r="G10" s="663">
        <v>561</v>
      </c>
      <c r="H10" s="664">
        <v>506</v>
      </c>
      <c r="I10" s="767">
        <v>0.96564885496183206</v>
      </c>
      <c r="J10" s="768">
        <v>-9.8039215686274495E-2</v>
      </c>
      <c r="L10" s="621"/>
      <c r="M10" s="621"/>
    </row>
    <row r="11" spans="1:13" x14ac:dyDescent="0.25">
      <c r="B11" s="1093"/>
      <c r="C11" s="617" t="s">
        <v>480</v>
      </c>
      <c r="D11" s="663">
        <v>51</v>
      </c>
      <c r="E11" s="663">
        <v>14</v>
      </c>
      <c r="F11" s="663">
        <v>7</v>
      </c>
      <c r="G11" s="663">
        <v>10</v>
      </c>
      <c r="H11" s="664">
        <v>15</v>
      </c>
      <c r="I11" s="767">
        <v>2.8625954198473282E-2</v>
      </c>
      <c r="J11" s="768">
        <v>0.5</v>
      </c>
      <c r="L11" s="621"/>
      <c r="M11" s="621"/>
    </row>
    <row r="12" spans="1:13" ht="22.5" customHeight="1" x14ac:dyDescent="0.25">
      <c r="B12" s="1093"/>
      <c r="C12" s="617" t="s">
        <v>542</v>
      </c>
      <c r="D12" s="663">
        <v>7</v>
      </c>
      <c r="E12" s="663">
        <v>2</v>
      </c>
      <c r="F12" s="663">
        <v>4</v>
      </c>
      <c r="G12" s="663">
        <v>10</v>
      </c>
      <c r="H12" s="664">
        <v>3</v>
      </c>
      <c r="I12" s="767">
        <v>5.7251908396946565E-3</v>
      </c>
      <c r="J12" s="768">
        <v>-0.7</v>
      </c>
      <c r="L12" s="621"/>
      <c r="M12" s="621"/>
    </row>
    <row r="13" spans="1:13" ht="15" customHeight="1" x14ac:dyDescent="0.25">
      <c r="B13" s="1094"/>
      <c r="C13" s="617" t="s">
        <v>543</v>
      </c>
      <c r="D13" s="663">
        <v>1</v>
      </c>
      <c r="E13" s="663">
        <v>1</v>
      </c>
      <c r="F13" s="663">
        <v>7</v>
      </c>
      <c r="G13" s="663">
        <v>0</v>
      </c>
      <c r="H13" s="664">
        <v>0</v>
      </c>
      <c r="I13" s="767">
        <v>0</v>
      </c>
      <c r="J13" s="768" t="s">
        <v>170</v>
      </c>
      <c r="L13" s="621"/>
      <c r="M13" s="621"/>
    </row>
    <row r="14" spans="1:13" ht="15" customHeight="1" x14ac:dyDescent="0.25">
      <c r="B14" s="1083" t="s">
        <v>879</v>
      </c>
      <c r="C14" s="1084"/>
      <c r="D14" s="666">
        <v>672</v>
      </c>
      <c r="E14" s="666">
        <v>534</v>
      </c>
      <c r="F14" s="666">
        <v>539</v>
      </c>
      <c r="G14" s="666">
        <v>581</v>
      </c>
      <c r="H14" s="666">
        <v>524</v>
      </c>
      <c r="I14" s="769">
        <v>1</v>
      </c>
      <c r="J14" s="770">
        <v>-9.8106712564543841E-2</v>
      </c>
      <c r="L14" s="621"/>
      <c r="M14" s="621"/>
    </row>
    <row r="15" spans="1:13" ht="15" customHeight="1" x14ac:dyDescent="0.25">
      <c r="B15" s="1085" t="s">
        <v>997</v>
      </c>
      <c r="C15" s="1086"/>
      <c r="D15" s="668">
        <v>1059</v>
      </c>
      <c r="E15" s="668">
        <v>1126</v>
      </c>
      <c r="F15" s="668">
        <v>783</v>
      </c>
      <c r="G15" s="668">
        <v>794</v>
      </c>
      <c r="H15" s="668">
        <v>748</v>
      </c>
      <c r="I15" s="771"/>
      <c r="J15" s="772">
        <v>-5.7934508816120944E-2</v>
      </c>
      <c r="L15" s="621"/>
      <c r="M15" s="621"/>
    </row>
    <row r="16" spans="1:13" ht="15" customHeight="1" x14ac:dyDescent="0.25">
      <c r="B16" s="932" t="s">
        <v>881</v>
      </c>
      <c r="C16" s="932"/>
      <c r="D16" s="932"/>
      <c r="E16" s="932"/>
      <c r="F16" s="932"/>
      <c r="G16" s="932"/>
      <c r="H16" s="932"/>
      <c r="I16" s="932"/>
      <c r="J16" s="932"/>
    </row>
    <row r="17" spans="1:14" ht="15" customHeight="1" x14ac:dyDescent="0.25">
      <c r="B17" s="782"/>
      <c r="C17" s="782"/>
      <c r="D17" s="782"/>
      <c r="E17" s="782"/>
      <c r="F17" s="782"/>
      <c r="G17" s="782"/>
      <c r="H17" s="782"/>
      <c r="I17" s="782"/>
      <c r="J17" s="782"/>
    </row>
    <row r="18" spans="1:14" x14ac:dyDescent="0.25">
      <c r="B18" s="781" t="s">
        <v>882</v>
      </c>
    </row>
    <row r="19" spans="1:14" ht="15" customHeight="1" x14ac:dyDescent="0.25">
      <c r="A19" s="776"/>
      <c r="B19" s="1089" t="s">
        <v>489</v>
      </c>
      <c r="C19" s="1089" t="s">
        <v>883</v>
      </c>
      <c r="D19" s="1089" t="s">
        <v>13</v>
      </c>
      <c r="E19" s="1089">
        <v>2016</v>
      </c>
      <c r="F19" s="1090">
        <v>2017</v>
      </c>
      <c r="G19" s="1090">
        <v>2018</v>
      </c>
      <c r="H19" s="1090">
        <v>2019</v>
      </c>
      <c r="I19" s="1090">
        <v>2020</v>
      </c>
      <c r="J19" s="1091" t="s">
        <v>572</v>
      </c>
      <c r="K19" s="1090" t="s">
        <v>573</v>
      </c>
    </row>
    <row r="20" spans="1:14" x14ac:dyDescent="0.25">
      <c r="A20" s="777"/>
      <c r="B20" s="1089"/>
      <c r="C20" s="1089"/>
      <c r="D20" s="1089"/>
      <c r="E20" s="1089"/>
      <c r="F20" s="1090"/>
      <c r="G20" s="1090"/>
      <c r="H20" s="1090"/>
      <c r="I20" s="1090"/>
      <c r="J20" s="1091"/>
      <c r="K20" s="1090"/>
    </row>
    <row r="21" spans="1:14" ht="15" customHeight="1" x14ac:dyDescent="0.25">
      <c r="A21" s="777"/>
      <c r="B21" s="1092" t="s">
        <v>998</v>
      </c>
      <c r="C21" s="625" t="s">
        <v>544</v>
      </c>
      <c r="D21" s="617" t="s">
        <v>545</v>
      </c>
      <c r="E21" s="716">
        <v>39.044616519999998</v>
      </c>
      <c r="F21" s="716">
        <v>40.075297959999993</v>
      </c>
      <c r="G21" s="716">
        <v>44.665942909999998</v>
      </c>
      <c r="H21" s="716">
        <v>58.870523549999994</v>
      </c>
      <c r="I21" s="733">
        <v>52.29747373</v>
      </c>
      <c r="J21" s="717">
        <v>0.67290930227207657</v>
      </c>
      <c r="K21" s="628">
        <v>-0.11165264760075322</v>
      </c>
      <c r="M21" s="621"/>
      <c r="N21" s="621"/>
    </row>
    <row r="22" spans="1:14" ht="15" customHeight="1" x14ac:dyDescent="0.25">
      <c r="B22" s="1093"/>
      <c r="C22" s="625" t="s">
        <v>546</v>
      </c>
      <c r="D22" s="617" t="s">
        <v>547</v>
      </c>
      <c r="E22" s="716">
        <v>13.05023285</v>
      </c>
      <c r="F22" s="716">
        <v>15.827792480000001</v>
      </c>
      <c r="G22" s="716">
        <v>17.53005564</v>
      </c>
      <c r="H22" s="716">
        <v>19.624684010000003</v>
      </c>
      <c r="I22" s="733">
        <v>14.996830800000001</v>
      </c>
      <c r="J22" s="717">
        <v>0.19296356458861766</v>
      </c>
      <c r="K22" s="628">
        <v>-0.23581797330554832</v>
      </c>
      <c r="M22" s="621"/>
      <c r="N22" s="621"/>
    </row>
    <row r="23" spans="1:14" ht="22.5" customHeight="1" x14ac:dyDescent="0.25">
      <c r="B23" s="1093"/>
      <c r="C23" s="625" t="s">
        <v>913</v>
      </c>
      <c r="D23" s="617" t="s">
        <v>999</v>
      </c>
      <c r="E23" s="716">
        <v>0</v>
      </c>
      <c r="F23" s="716">
        <v>0</v>
      </c>
      <c r="G23" s="716">
        <v>0</v>
      </c>
      <c r="H23" s="716">
        <v>2.1800000000000002</v>
      </c>
      <c r="I23" s="733">
        <v>2.34</v>
      </c>
      <c r="J23" s="717">
        <v>3.0108677437193278E-2</v>
      </c>
      <c r="K23" s="628">
        <v>7.3394495412843819E-2</v>
      </c>
      <c r="M23" s="621"/>
      <c r="N23" s="621"/>
    </row>
    <row r="24" spans="1:14" x14ac:dyDescent="0.25">
      <c r="B24" s="1094"/>
      <c r="C24" s="1095" t="s">
        <v>46</v>
      </c>
      <c r="D24" s="1096"/>
      <c r="E24" s="716">
        <v>10.224561449999996</v>
      </c>
      <c r="F24" s="716">
        <v>28.262059520000001</v>
      </c>
      <c r="G24" s="716">
        <v>10.206992620000001</v>
      </c>
      <c r="H24" s="716">
        <v>54.10069979</v>
      </c>
      <c r="I24" s="733">
        <v>8.0841540399999978</v>
      </c>
      <c r="J24" s="717">
        <v>0.10401845570211232</v>
      </c>
      <c r="K24" s="628">
        <v>-0.85057209848708326</v>
      </c>
      <c r="M24" s="621"/>
      <c r="N24" s="621"/>
    </row>
    <row r="25" spans="1:14" ht="15" customHeight="1" x14ac:dyDescent="0.25">
      <c r="B25" s="1083" t="s">
        <v>35</v>
      </c>
      <c r="C25" s="1087"/>
      <c r="D25" s="1084"/>
      <c r="E25" s="718">
        <v>62.319410819999995</v>
      </c>
      <c r="F25" s="718">
        <v>84.165149959999994</v>
      </c>
      <c r="G25" s="718">
        <v>72.402991170000007</v>
      </c>
      <c r="H25" s="718">
        <v>134.77590735000001</v>
      </c>
      <c r="I25" s="718">
        <v>77.71845857000001</v>
      </c>
      <c r="J25" s="719">
        <v>1</v>
      </c>
      <c r="K25" s="630">
        <v>-0.42335050753416426</v>
      </c>
      <c r="M25" s="621"/>
      <c r="N25" s="621"/>
    </row>
    <row r="26" spans="1:14" ht="15" customHeight="1" x14ac:dyDescent="0.25">
      <c r="B26" s="1092" t="s">
        <v>885</v>
      </c>
      <c r="C26" s="625" t="s">
        <v>548</v>
      </c>
      <c r="D26" s="617" t="s">
        <v>549</v>
      </c>
      <c r="E26" s="716">
        <v>5.3258929400000001</v>
      </c>
      <c r="F26" s="716">
        <v>7.8101276799999999</v>
      </c>
      <c r="G26" s="716">
        <v>10.94985147</v>
      </c>
      <c r="H26" s="716">
        <v>9.7120506000000013</v>
      </c>
      <c r="I26" s="733">
        <v>11.94018784</v>
      </c>
      <c r="J26" s="717">
        <v>0.26861426788545323</v>
      </c>
      <c r="K26" s="628">
        <v>0.22941985495833372</v>
      </c>
      <c r="M26" s="621"/>
      <c r="N26" s="621"/>
    </row>
    <row r="27" spans="1:14" ht="15" customHeight="1" x14ac:dyDescent="0.25">
      <c r="B27" s="1093"/>
      <c r="C27" s="625" t="s">
        <v>1000</v>
      </c>
      <c r="D27" s="617" t="s">
        <v>1001</v>
      </c>
      <c r="E27" s="716">
        <v>0</v>
      </c>
      <c r="F27" s="716">
        <v>0</v>
      </c>
      <c r="G27" s="716">
        <v>0</v>
      </c>
      <c r="H27" s="716">
        <v>0</v>
      </c>
      <c r="I27" s="733">
        <v>3.1418519900000001</v>
      </c>
      <c r="J27" s="717">
        <v>7.068115538945359E-2</v>
      </c>
      <c r="K27" s="628" t="s">
        <v>170</v>
      </c>
      <c r="M27" s="621"/>
      <c r="N27" s="621"/>
    </row>
    <row r="28" spans="1:14" ht="15" customHeight="1" x14ac:dyDescent="0.25">
      <c r="B28" s="1093"/>
      <c r="C28" s="625" t="s">
        <v>1002</v>
      </c>
      <c r="D28" s="617" t="s">
        <v>1003</v>
      </c>
      <c r="E28" s="716">
        <v>0</v>
      </c>
      <c r="F28" s="716">
        <v>0</v>
      </c>
      <c r="G28" s="716">
        <v>0</v>
      </c>
      <c r="H28" s="716">
        <v>0.331509</v>
      </c>
      <c r="I28" s="733">
        <v>2.9495502</v>
      </c>
      <c r="J28" s="717">
        <v>6.6355008663280132E-2</v>
      </c>
      <c r="K28" s="628">
        <v>7.897345773417916</v>
      </c>
      <c r="M28" s="621"/>
      <c r="N28" s="621"/>
    </row>
    <row r="29" spans="1:14" x14ac:dyDescent="0.25">
      <c r="B29" s="1094"/>
      <c r="C29" s="1095" t="s">
        <v>46</v>
      </c>
      <c r="D29" s="1096"/>
      <c r="E29" s="716">
        <v>25.568940520000012</v>
      </c>
      <c r="F29" s="716">
        <v>18.935324410000007</v>
      </c>
      <c r="G29" s="716">
        <v>32.918998749999993</v>
      </c>
      <c r="H29" s="716">
        <v>32.374092460000007</v>
      </c>
      <c r="I29" s="733">
        <v>26.419465880000008</v>
      </c>
      <c r="J29" s="717">
        <v>0.59434956806181305</v>
      </c>
      <c r="K29" s="628">
        <v>-0.18393184572995436</v>
      </c>
      <c r="M29" s="621"/>
      <c r="N29" s="621"/>
    </row>
    <row r="30" spans="1:14" ht="15" customHeight="1" x14ac:dyDescent="0.25">
      <c r="B30" s="1083" t="s">
        <v>294</v>
      </c>
      <c r="C30" s="1087"/>
      <c r="D30" s="1084"/>
      <c r="E30" s="718">
        <v>30.894833460000012</v>
      </c>
      <c r="F30" s="718">
        <v>26.745452090000008</v>
      </c>
      <c r="G30" s="718">
        <v>43.868850219999992</v>
      </c>
      <c r="H30" s="718">
        <v>42.417652060000009</v>
      </c>
      <c r="I30" s="718">
        <v>44.451055910000008</v>
      </c>
      <c r="J30" s="719">
        <v>1</v>
      </c>
      <c r="K30" s="630">
        <v>4.7937680452556419E-2</v>
      </c>
      <c r="M30" s="621"/>
      <c r="N30" s="621"/>
    </row>
    <row r="31" spans="1:14" ht="15" customHeight="1" x14ac:dyDescent="0.25">
      <c r="B31" s="1088" t="s">
        <v>1004</v>
      </c>
      <c r="C31" s="1088"/>
      <c r="D31" s="1088"/>
      <c r="E31" s="720">
        <v>93.214244280000003</v>
      </c>
      <c r="F31" s="720">
        <v>110.91060204999999</v>
      </c>
      <c r="G31" s="720">
        <v>116.27184138999999</v>
      </c>
      <c r="H31" s="720">
        <v>177.19355941000003</v>
      </c>
      <c r="I31" s="720">
        <v>122.16951448000003</v>
      </c>
      <c r="J31" s="721"/>
      <c r="K31" s="633">
        <v>-0.31053072760213818</v>
      </c>
      <c r="M31" s="621"/>
      <c r="N31" s="621"/>
    </row>
    <row r="32" spans="1:14" ht="15" customHeight="1" x14ac:dyDescent="0.25">
      <c r="B32" s="932" t="s">
        <v>575</v>
      </c>
      <c r="C32" s="932"/>
      <c r="D32" s="932"/>
      <c r="E32" s="932"/>
      <c r="F32" s="932"/>
      <c r="G32" s="932"/>
      <c r="H32" s="932"/>
      <c r="I32" s="932"/>
      <c r="J32" s="932"/>
      <c r="K32" s="932"/>
    </row>
    <row r="34" spans="1:12" x14ac:dyDescent="0.25">
      <c r="B34" s="781" t="s">
        <v>1005</v>
      </c>
    </row>
    <row r="35" spans="1:12" ht="15" customHeight="1" x14ac:dyDescent="0.25">
      <c r="A35" s="776"/>
      <c r="B35" s="1089" t="s">
        <v>888</v>
      </c>
      <c r="C35" s="1112">
        <v>2016</v>
      </c>
      <c r="D35" s="1114">
        <v>2017</v>
      </c>
      <c r="E35" s="1114">
        <v>2018</v>
      </c>
      <c r="F35" s="1114">
        <v>2019</v>
      </c>
      <c r="G35" s="1114">
        <v>2020</v>
      </c>
      <c r="H35" s="1091" t="s">
        <v>572</v>
      </c>
      <c r="I35" s="1090" t="s">
        <v>573</v>
      </c>
    </row>
    <row r="36" spans="1:12" x14ac:dyDescent="0.25">
      <c r="B36" s="1089"/>
      <c r="C36" s="1113"/>
      <c r="D36" s="1115"/>
      <c r="E36" s="1115"/>
      <c r="F36" s="1115"/>
      <c r="G36" s="1115"/>
      <c r="H36" s="1091"/>
      <c r="I36" s="1090"/>
    </row>
    <row r="37" spans="1:12" x14ac:dyDescent="0.25">
      <c r="B37" s="634" t="s">
        <v>357</v>
      </c>
      <c r="C37" s="675">
        <v>2.5244199999999998E-2</v>
      </c>
      <c r="D37" s="675">
        <v>2.4369720000000004E-2</v>
      </c>
      <c r="E37" s="675">
        <v>0.12874205999999996</v>
      </c>
      <c r="F37" s="675">
        <v>6.0866099999999979E-2</v>
      </c>
      <c r="G37" s="676">
        <v>2.6533620000000004E-2</v>
      </c>
      <c r="H37" s="677">
        <v>3.2055432322207074E-3</v>
      </c>
      <c r="I37" s="637">
        <v>-0.56406571145514484</v>
      </c>
      <c r="K37" s="621"/>
      <c r="L37" s="621"/>
    </row>
    <row r="38" spans="1:12" x14ac:dyDescent="0.25">
      <c r="B38" s="634" t="s">
        <v>366</v>
      </c>
      <c r="C38" s="675">
        <v>4.7511784300000022</v>
      </c>
      <c r="D38" s="675">
        <v>4.6703982200000018</v>
      </c>
      <c r="E38" s="675">
        <v>7.9220747700000036</v>
      </c>
      <c r="F38" s="675">
        <v>7.8989337299999987</v>
      </c>
      <c r="G38" s="676">
        <v>8.2508814699999995</v>
      </c>
      <c r="H38" s="677">
        <v>0.99679415232500257</v>
      </c>
      <c r="I38" s="637">
        <v>4.4556360646919924E-2</v>
      </c>
      <c r="K38" s="621"/>
      <c r="L38" s="621"/>
    </row>
    <row r="39" spans="1:12" ht="22.5" x14ac:dyDescent="0.25">
      <c r="B39" s="634" t="s">
        <v>889</v>
      </c>
      <c r="C39" s="675">
        <v>0</v>
      </c>
      <c r="D39" s="675">
        <v>0</v>
      </c>
      <c r="E39" s="675">
        <v>0</v>
      </c>
      <c r="F39" s="675">
        <v>0</v>
      </c>
      <c r="G39" s="676">
        <v>0</v>
      </c>
      <c r="H39" s="677">
        <v>0</v>
      </c>
      <c r="I39" s="637" t="s">
        <v>170</v>
      </c>
      <c r="K39" s="621"/>
      <c r="L39" s="621"/>
    </row>
    <row r="40" spans="1:12" x14ac:dyDescent="0.25">
      <c r="B40" s="634" t="s">
        <v>496</v>
      </c>
      <c r="C40" s="675">
        <v>0</v>
      </c>
      <c r="D40" s="675">
        <v>0</v>
      </c>
      <c r="E40" s="675">
        <v>0</v>
      </c>
      <c r="F40" s="675">
        <v>0</v>
      </c>
      <c r="G40" s="676">
        <v>0</v>
      </c>
      <c r="H40" s="677">
        <v>0</v>
      </c>
      <c r="I40" s="637" t="s">
        <v>170</v>
      </c>
      <c r="K40" s="621"/>
      <c r="L40" s="621"/>
    </row>
    <row r="41" spans="1:12" x14ac:dyDescent="0.25">
      <c r="B41" s="634" t="s">
        <v>361</v>
      </c>
      <c r="C41" s="675">
        <v>1.3040590000000001E-2</v>
      </c>
      <c r="D41" s="675">
        <v>1.955169E-2</v>
      </c>
      <c r="E41" s="675">
        <v>4.91165E-2</v>
      </c>
      <c r="F41" s="675">
        <v>5.5145400000000001E-3</v>
      </c>
      <c r="G41" s="676">
        <v>2.52E-6</v>
      </c>
      <c r="H41" s="677">
        <v>3.0444277656784793E-7</v>
      </c>
      <c r="I41" s="637">
        <v>-0.99954302625422975</v>
      </c>
      <c r="K41" s="621"/>
      <c r="L41" s="621"/>
    </row>
    <row r="42" spans="1:12" x14ac:dyDescent="0.25">
      <c r="B42" s="638" t="s">
        <v>1006</v>
      </c>
      <c r="C42" s="678">
        <v>4.7894632200000027</v>
      </c>
      <c r="D42" s="678">
        <v>4.7143196300000021</v>
      </c>
      <c r="E42" s="678">
        <v>8.0999333300000043</v>
      </c>
      <c r="F42" s="678">
        <v>7.9653143699999989</v>
      </c>
      <c r="G42" s="678">
        <v>8.2774176100000005</v>
      </c>
      <c r="H42" s="679">
        <v>1</v>
      </c>
      <c r="I42" s="640">
        <v>3.918278996940594E-2</v>
      </c>
      <c r="K42" s="621"/>
      <c r="L42" s="621"/>
    </row>
    <row r="43" spans="1:12" ht="15" customHeight="1" x14ac:dyDescent="0.25">
      <c r="B43" s="932" t="s">
        <v>503</v>
      </c>
      <c r="C43" s="932"/>
      <c r="D43" s="932"/>
      <c r="E43" s="932"/>
      <c r="F43" s="932"/>
      <c r="G43" s="932"/>
      <c r="H43" s="932"/>
      <c r="I43" s="932"/>
    </row>
    <row r="44" spans="1:12" ht="15" customHeight="1" x14ac:dyDescent="0.25">
      <c r="B44" s="857" t="s">
        <v>714</v>
      </c>
      <c r="C44" s="857"/>
      <c r="D44" s="857"/>
      <c r="E44" s="857"/>
      <c r="F44" s="857"/>
      <c r="G44" s="857"/>
      <c r="H44" s="857"/>
      <c r="I44" s="857"/>
    </row>
    <row r="46" spans="1:12" x14ac:dyDescent="0.25">
      <c r="B46" s="732" t="s">
        <v>918</v>
      </c>
    </row>
    <row r="47" spans="1:12" x14ac:dyDescent="0.25">
      <c r="B47" s="926" t="s">
        <v>485</v>
      </c>
      <c r="C47" s="1099" t="s">
        <v>448</v>
      </c>
      <c r="D47" s="1101">
        <v>2019</v>
      </c>
      <c r="E47" s="1102"/>
      <c r="F47" s="1102"/>
      <c r="G47" s="1103"/>
      <c r="H47" s="1101">
        <v>2020</v>
      </c>
      <c r="I47" s="1102"/>
      <c r="J47" s="1102"/>
      <c r="K47" s="1103"/>
    </row>
    <row r="48" spans="1:12" x14ac:dyDescent="0.25">
      <c r="B48" s="927"/>
      <c r="C48" s="1100"/>
      <c r="D48" s="642" t="s">
        <v>892</v>
      </c>
      <c r="E48" s="642" t="s">
        <v>893</v>
      </c>
      <c r="F48" s="642" t="s">
        <v>470</v>
      </c>
      <c r="G48" s="642" t="s">
        <v>471</v>
      </c>
      <c r="H48" s="642" t="s">
        <v>892</v>
      </c>
      <c r="I48" s="642" t="s">
        <v>893</v>
      </c>
      <c r="J48" s="642" t="s">
        <v>470</v>
      </c>
      <c r="K48" s="642" t="s">
        <v>471</v>
      </c>
    </row>
    <row r="49" spans="2:12" x14ac:dyDescent="0.25">
      <c r="B49" s="1123" t="s">
        <v>433</v>
      </c>
      <c r="C49" s="722" t="s">
        <v>459</v>
      </c>
      <c r="D49" s="653">
        <v>687</v>
      </c>
      <c r="E49" s="653">
        <v>0</v>
      </c>
      <c r="F49" s="653">
        <v>0</v>
      </c>
      <c r="G49" s="653">
        <v>0</v>
      </c>
      <c r="H49" s="655">
        <v>440</v>
      </c>
      <c r="I49" s="655">
        <v>1</v>
      </c>
      <c r="J49" s="655">
        <v>0</v>
      </c>
      <c r="K49" s="655">
        <v>0</v>
      </c>
    </row>
    <row r="50" spans="2:12" x14ac:dyDescent="0.25">
      <c r="B50" s="1124"/>
      <c r="C50" s="722" t="s">
        <v>460</v>
      </c>
      <c r="D50" s="653">
        <v>6356</v>
      </c>
      <c r="E50" s="653">
        <v>128</v>
      </c>
      <c r="F50" s="653">
        <v>0</v>
      </c>
      <c r="G50" s="653">
        <v>0</v>
      </c>
      <c r="H50" s="655">
        <v>4061</v>
      </c>
      <c r="I50" s="655">
        <v>75</v>
      </c>
      <c r="J50" s="655">
        <v>1</v>
      </c>
      <c r="K50" s="655">
        <v>22.05161</v>
      </c>
    </row>
    <row r="51" spans="2:12" x14ac:dyDescent="0.25">
      <c r="B51" s="1125"/>
      <c r="C51" s="722" t="s">
        <v>227</v>
      </c>
      <c r="D51" s="653">
        <v>89135</v>
      </c>
      <c r="E51" s="653">
        <v>3255</v>
      </c>
      <c r="F51" s="653">
        <v>13507</v>
      </c>
      <c r="G51" s="653">
        <v>106714.42849000001</v>
      </c>
      <c r="H51" s="655">
        <v>34767</v>
      </c>
      <c r="I51" s="655">
        <v>885</v>
      </c>
      <c r="J51" s="655">
        <v>11791</v>
      </c>
      <c r="K51" s="655">
        <v>132035.42017999999</v>
      </c>
    </row>
    <row r="52" spans="2:12" x14ac:dyDescent="0.25">
      <c r="B52" s="1097" t="s">
        <v>894</v>
      </c>
      <c r="C52" s="1097"/>
      <c r="D52" s="774">
        <v>96178</v>
      </c>
      <c r="E52" s="774">
        <v>3383</v>
      </c>
      <c r="F52" s="774">
        <v>13507</v>
      </c>
      <c r="G52" s="774">
        <v>106714.42849000001</v>
      </c>
      <c r="H52" s="774">
        <v>39268</v>
      </c>
      <c r="I52" s="774">
        <v>961</v>
      </c>
      <c r="J52" s="774">
        <v>11792</v>
      </c>
      <c r="K52" s="774">
        <v>132057.47178999998</v>
      </c>
    </row>
    <row r="53" spans="2:12" x14ac:dyDescent="0.25">
      <c r="B53" s="1118" t="s">
        <v>437</v>
      </c>
      <c r="C53" s="722" t="s">
        <v>459</v>
      </c>
      <c r="D53" s="653">
        <v>605</v>
      </c>
      <c r="E53" s="653">
        <v>0</v>
      </c>
      <c r="F53" s="653">
        <v>0</v>
      </c>
      <c r="G53" s="688">
        <v>0</v>
      </c>
      <c r="H53" s="655">
        <v>558</v>
      </c>
      <c r="I53" s="655">
        <v>1</v>
      </c>
      <c r="J53" s="655">
        <v>1</v>
      </c>
      <c r="K53" s="655">
        <v>0</v>
      </c>
    </row>
    <row r="54" spans="2:12" x14ac:dyDescent="0.25">
      <c r="B54" s="1119"/>
      <c r="C54" s="722" t="s">
        <v>460</v>
      </c>
      <c r="D54" s="653">
        <v>8334</v>
      </c>
      <c r="E54" s="653">
        <v>188</v>
      </c>
      <c r="F54" s="653">
        <v>0</v>
      </c>
      <c r="G54" s="653">
        <v>0</v>
      </c>
      <c r="H54" s="655">
        <v>5251</v>
      </c>
      <c r="I54" s="655">
        <v>102</v>
      </c>
      <c r="J54" s="655">
        <v>0</v>
      </c>
      <c r="K54" s="655">
        <v>0</v>
      </c>
    </row>
    <row r="55" spans="2:12" x14ac:dyDescent="0.25">
      <c r="B55" s="1120"/>
      <c r="C55" s="722" t="s">
        <v>227</v>
      </c>
      <c r="D55" s="653">
        <v>87437</v>
      </c>
      <c r="E55" s="653">
        <v>3144</v>
      </c>
      <c r="F55" s="653">
        <v>17400</v>
      </c>
      <c r="G55" s="783">
        <v>233518.64251999999</v>
      </c>
      <c r="H55" s="655">
        <v>33353</v>
      </c>
      <c r="I55" s="655">
        <v>864</v>
      </c>
      <c r="J55" s="655">
        <v>16382</v>
      </c>
      <c r="K55" s="655">
        <v>225178.20559999999</v>
      </c>
    </row>
    <row r="56" spans="2:12" x14ac:dyDescent="0.25">
      <c r="B56" s="1097" t="s">
        <v>895</v>
      </c>
      <c r="C56" s="1097"/>
      <c r="D56" s="774">
        <v>96376</v>
      </c>
      <c r="E56" s="774">
        <v>3332</v>
      </c>
      <c r="F56" s="774">
        <v>17400</v>
      </c>
      <c r="G56" s="774">
        <v>233518.64251999999</v>
      </c>
      <c r="H56" s="774">
        <v>39162</v>
      </c>
      <c r="I56" s="774">
        <v>967</v>
      </c>
      <c r="J56" s="774">
        <v>16383</v>
      </c>
      <c r="K56" s="774">
        <v>225178.20559999999</v>
      </c>
    </row>
    <row r="57" spans="2:12" x14ac:dyDescent="0.25">
      <c r="B57" s="1101" t="s">
        <v>1007</v>
      </c>
      <c r="C57" s="1103"/>
      <c r="D57" s="760">
        <v>192554</v>
      </c>
      <c r="E57" s="760">
        <v>6715</v>
      </c>
      <c r="F57" s="760">
        <v>30907</v>
      </c>
      <c r="G57" s="760">
        <v>340233.07101000001</v>
      </c>
      <c r="H57" s="760">
        <v>78430</v>
      </c>
      <c r="I57" s="760">
        <v>1928</v>
      </c>
      <c r="J57" s="760">
        <v>28175</v>
      </c>
      <c r="K57" s="760">
        <v>357235.67738999997</v>
      </c>
    </row>
    <row r="58" spans="2:12" ht="15" customHeight="1" x14ac:dyDescent="0.25">
      <c r="B58" s="1107" t="s">
        <v>897</v>
      </c>
      <c r="C58" s="1107"/>
      <c r="D58" s="1107"/>
      <c r="E58" s="1107"/>
      <c r="F58" s="1107"/>
      <c r="G58" s="1107"/>
      <c r="H58" s="1107"/>
      <c r="I58" s="1107"/>
      <c r="J58" s="1107"/>
      <c r="K58" s="1107"/>
      <c r="L58" s="684"/>
    </row>
    <row r="59" spans="2:12" x14ac:dyDescent="0.25">
      <c r="B59" s="1018" t="s">
        <v>803</v>
      </c>
      <c r="C59" s="1018"/>
      <c r="D59" s="1018"/>
      <c r="E59" s="1018"/>
      <c r="F59" s="1018"/>
      <c r="G59" s="1018"/>
      <c r="H59" s="1018"/>
      <c r="I59" s="1018"/>
      <c r="J59" s="1018"/>
      <c r="K59" s="1018"/>
      <c r="L59" s="686"/>
    </row>
    <row r="60" spans="2:12" x14ac:dyDescent="0.25">
      <c r="B60" s="1018" t="s">
        <v>804</v>
      </c>
      <c r="C60" s="1018"/>
      <c r="D60" s="1018"/>
      <c r="E60" s="1018"/>
      <c r="F60" s="1018"/>
      <c r="G60" s="1018"/>
      <c r="H60" s="1018"/>
      <c r="I60" s="1018"/>
      <c r="J60" s="1018"/>
      <c r="K60" s="1018"/>
    </row>
    <row r="61" spans="2:12" x14ac:dyDescent="0.25">
      <c r="B61" s="1108" t="s">
        <v>898</v>
      </c>
      <c r="C61" s="1108"/>
      <c r="D61" s="1108"/>
      <c r="E61" s="1108"/>
      <c r="F61" s="1108"/>
      <c r="G61" s="1108"/>
      <c r="H61" s="1108"/>
      <c r="I61" s="1108"/>
      <c r="J61" s="1108"/>
      <c r="K61" s="1108"/>
    </row>
  </sheetData>
  <mergeCells count="47">
    <mergeCell ref="D47:G47"/>
    <mergeCell ref="H47:K47"/>
    <mergeCell ref="B56:C56"/>
    <mergeCell ref="B57:C57"/>
    <mergeCell ref="B60:K60"/>
    <mergeCell ref="B61:K61"/>
    <mergeCell ref="B6:B8"/>
    <mergeCell ref="B9:C9"/>
    <mergeCell ref="B10:B13"/>
    <mergeCell ref="B14:C14"/>
    <mergeCell ref="B21:B24"/>
    <mergeCell ref="C24:D24"/>
    <mergeCell ref="B25:D25"/>
    <mergeCell ref="B26:B29"/>
    <mergeCell ref="C29:D29"/>
    <mergeCell ref="B30:D30"/>
    <mergeCell ref="B44:I44"/>
    <mergeCell ref="C47:C48"/>
    <mergeCell ref="B58:K58"/>
    <mergeCell ref="B59:K59"/>
    <mergeCell ref="B43:I43"/>
    <mergeCell ref="B47:B48"/>
    <mergeCell ref="B32:K32"/>
    <mergeCell ref="B35:B36"/>
    <mergeCell ref="C35:C36"/>
    <mergeCell ref="D35:D36"/>
    <mergeCell ref="E35:E36"/>
    <mergeCell ref="F35:F36"/>
    <mergeCell ref="G35:G36"/>
    <mergeCell ref="H35:H36"/>
    <mergeCell ref="I35:I36"/>
    <mergeCell ref="B49:B51"/>
    <mergeCell ref="B52:C52"/>
    <mergeCell ref="B53:B55"/>
    <mergeCell ref="B15:C15"/>
    <mergeCell ref="K19:K20"/>
    <mergeCell ref="B31:D31"/>
    <mergeCell ref="B16:J16"/>
    <mergeCell ref="B19:B20"/>
    <mergeCell ref="C19:C20"/>
    <mergeCell ref="D19:D20"/>
    <mergeCell ref="E19:E20"/>
    <mergeCell ref="F19:F20"/>
    <mergeCell ref="G19:G20"/>
    <mergeCell ref="H19:H20"/>
    <mergeCell ref="I19:I20"/>
    <mergeCell ref="J19:J20"/>
  </mergeCells>
  <pageMargins left="0.7" right="0.7" top="0.75" bottom="0.75" header="0.3" footer="0.3"/>
  <pageSetup paperSize="183" scale="5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72"/>
  <sheetViews>
    <sheetView zoomScaleNormal="100" workbookViewId="0">
      <selection activeCell="D19" sqref="D19:D20"/>
    </sheetView>
  </sheetViews>
  <sheetFormatPr baseColWidth="10" defaultColWidth="11.42578125" defaultRowHeight="15" x14ac:dyDescent="0.25"/>
  <cols>
    <col min="1" max="1" width="3.7109375" style="775" customWidth="1"/>
    <col min="2" max="2" width="46.28515625" style="778" customWidth="1"/>
    <col min="3" max="3" width="27.140625" style="778" customWidth="1"/>
    <col min="4" max="4" width="53.140625" style="778" customWidth="1"/>
    <col min="5" max="5" width="17.7109375" style="778" customWidth="1"/>
    <col min="6" max="8" width="11.42578125" style="778"/>
    <col min="9" max="9" width="16.28515625" style="778" customWidth="1"/>
    <col min="10" max="10" width="17.42578125" style="778" customWidth="1"/>
    <col min="11" max="11" width="14.85546875" style="778" customWidth="1"/>
    <col min="12" max="14" width="11.42578125" style="778"/>
    <col min="15" max="16384" width="11.42578125" style="775"/>
  </cols>
  <sheetData>
    <row r="2" spans="1:13" x14ac:dyDescent="0.25">
      <c r="B2" s="779" t="s">
        <v>550</v>
      </c>
    </row>
    <row r="3" spans="1:13" x14ac:dyDescent="0.25">
      <c r="B3" s="780"/>
    </row>
    <row r="4" spans="1:13" ht="15" customHeight="1" x14ac:dyDescent="0.25">
      <c r="A4" s="776"/>
      <c r="B4" s="784" t="s">
        <v>484</v>
      </c>
    </row>
    <row r="5" spans="1:13" x14ac:dyDescent="0.25">
      <c r="A5" s="777"/>
      <c r="B5" s="614" t="s">
        <v>875</v>
      </c>
      <c r="C5" s="614" t="s">
        <v>485</v>
      </c>
      <c r="D5" s="615">
        <v>2016</v>
      </c>
      <c r="E5" s="615">
        <v>2017</v>
      </c>
      <c r="F5" s="615">
        <v>2018</v>
      </c>
      <c r="G5" s="615">
        <v>2019</v>
      </c>
      <c r="H5" s="615">
        <v>2020</v>
      </c>
      <c r="I5" s="699" t="s">
        <v>572</v>
      </c>
      <c r="J5" s="699" t="s">
        <v>573</v>
      </c>
    </row>
    <row r="6" spans="1:13" x14ac:dyDescent="0.25">
      <c r="A6" s="777"/>
      <c r="B6" s="1092" t="s">
        <v>921</v>
      </c>
      <c r="C6" s="617" t="s">
        <v>473</v>
      </c>
      <c r="D6" s="663">
        <v>6219</v>
      </c>
      <c r="E6" s="663">
        <v>5537</v>
      </c>
      <c r="F6" s="663">
        <v>6509</v>
      </c>
      <c r="G6" s="663">
        <v>6803</v>
      </c>
      <c r="H6" s="664">
        <v>5334</v>
      </c>
      <c r="I6" s="767">
        <v>1</v>
      </c>
      <c r="J6" s="768">
        <v>-0.21593414669998534</v>
      </c>
      <c r="L6" s="621"/>
      <c r="M6" s="621"/>
    </row>
    <row r="7" spans="1:13" x14ac:dyDescent="0.25">
      <c r="B7" s="1093"/>
      <c r="C7" s="617" t="s">
        <v>475</v>
      </c>
      <c r="D7" s="663">
        <v>0</v>
      </c>
      <c r="E7" s="663">
        <v>0</v>
      </c>
      <c r="F7" s="663">
        <v>0</v>
      </c>
      <c r="G7" s="663">
        <v>7</v>
      </c>
      <c r="H7" s="664">
        <v>0</v>
      </c>
      <c r="I7" s="767">
        <v>0</v>
      </c>
      <c r="J7" s="768">
        <v>-1</v>
      </c>
      <c r="L7" s="621"/>
      <c r="M7" s="621"/>
    </row>
    <row r="8" spans="1:13" x14ac:dyDescent="0.25">
      <c r="B8" s="1094"/>
      <c r="C8" s="617" t="s">
        <v>474</v>
      </c>
      <c r="D8" s="663">
        <v>0</v>
      </c>
      <c r="E8" s="663">
        <v>3</v>
      </c>
      <c r="F8" s="663">
        <v>4</v>
      </c>
      <c r="G8" s="663">
        <v>3</v>
      </c>
      <c r="H8" s="664">
        <v>0</v>
      </c>
      <c r="I8" s="767">
        <v>0</v>
      </c>
      <c r="J8" s="768">
        <v>-1</v>
      </c>
      <c r="L8" s="621"/>
      <c r="M8" s="621"/>
    </row>
    <row r="9" spans="1:13" ht="15" customHeight="1" x14ac:dyDescent="0.25">
      <c r="B9" s="1083" t="s">
        <v>877</v>
      </c>
      <c r="C9" s="1084"/>
      <c r="D9" s="666">
        <v>6219</v>
      </c>
      <c r="E9" s="666">
        <v>5540</v>
      </c>
      <c r="F9" s="666">
        <v>6513</v>
      </c>
      <c r="G9" s="666">
        <v>6813</v>
      </c>
      <c r="H9" s="666">
        <v>5334</v>
      </c>
      <c r="I9" s="769">
        <v>1</v>
      </c>
      <c r="J9" s="770">
        <v>-0.21708498458828707</v>
      </c>
      <c r="L9" s="621"/>
      <c r="M9" s="621"/>
    </row>
    <row r="10" spans="1:13" ht="15" customHeight="1" x14ac:dyDescent="0.25">
      <c r="B10" s="1092" t="s">
        <v>922</v>
      </c>
      <c r="C10" s="617" t="s">
        <v>477</v>
      </c>
      <c r="D10" s="663">
        <v>445</v>
      </c>
      <c r="E10" s="663">
        <v>502</v>
      </c>
      <c r="F10" s="663">
        <v>545</v>
      </c>
      <c r="G10" s="663">
        <v>519</v>
      </c>
      <c r="H10" s="664">
        <v>557</v>
      </c>
      <c r="I10" s="767">
        <v>0.85168195718654438</v>
      </c>
      <c r="J10" s="768">
        <v>7.3217726396917149E-2</v>
      </c>
      <c r="L10" s="621"/>
      <c r="M10" s="621"/>
    </row>
    <row r="11" spans="1:13" x14ac:dyDescent="0.25">
      <c r="B11" s="1093"/>
      <c r="C11" s="617" t="s">
        <v>486</v>
      </c>
      <c r="D11" s="663">
        <v>28</v>
      </c>
      <c r="E11" s="663">
        <v>81</v>
      </c>
      <c r="F11" s="663">
        <v>71</v>
      </c>
      <c r="G11" s="663">
        <v>67</v>
      </c>
      <c r="H11" s="664">
        <v>91</v>
      </c>
      <c r="I11" s="767">
        <v>0.13914373088685014</v>
      </c>
      <c r="J11" s="768">
        <v>0.35820895522388052</v>
      </c>
      <c r="L11" s="621"/>
      <c r="M11" s="621"/>
    </row>
    <row r="12" spans="1:13" x14ac:dyDescent="0.25">
      <c r="B12" s="1093"/>
      <c r="C12" s="617" t="s">
        <v>487</v>
      </c>
      <c r="D12" s="663">
        <v>16</v>
      </c>
      <c r="E12" s="663">
        <v>8</v>
      </c>
      <c r="F12" s="663">
        <v>19</v>
      </c>
      <c r="G12" s="663">
        <v>12</v>
      </c>
      <c r="H12" s="664">
        <v>3</v>
      </c>
      <c r="I12" s="767">
        <v>4.5871559633027525E-3</v>
      </c>
      <c r="J12" s="768">
        <v>-0.75</v>
      </c>
      <c r="L12" s="621"/>
      <c r="M12" s="621"/>
    </row>
    <row r="13" spans="1:13" x14ac:dyDescent="0.25">
      <c r="B13" s="1094"/>
      <c r="C13" s="617" t="s">
        <v>480</v>
      </c>
      <c r="D13" s="663">
        <v>1</v>
      </c>
      <c r="E13" s="663">
        <v>1</v>
      </c>
      <c r="F13" s="663">
        <v>3</v>
      </c>
      <c r="G13" s="663">
        <v>3</v>
      </c>
      <c r="H13" s="664">
        <v>3</v>
      </c>
      <c r="I13" s="767">
        <v>4.5871559633027525E-3</v>
      </c>
      <c r="J13" s="768">
        <v>0</v>
      </c>
      <c r="L13" s="621"/>
      <c r="M13" s="621"/>
    </row>
    <row r="14" spans="1:13" ht="15" customHeight="1" x14ac:dyDescent="0.25">
      <c r="B14" s="1083" t="s">
        <v>879</v>
      </c>
      <c r="C14" s="1084"/>
      <c r="D14" s="666">
        <v>490</v>
      </c>
      <c r="E14" s="666">
        <v>592</v>
      </c>
      <c r="F14" s="666">
        <v>638</v>
      </c>
      <c r="G14" s="666">
        <v>601</v>
      </c>
      <c r="H14" s="666">
        <v>654</v>
      </c>
      <c r="I14" s="769">
        <v>1</v>
      </c>
      <c r="J14" s="770">
        <v>8.8186356073211236E-2</v>
      </c>
      <c r="L14" s="621"/>
      <c r="M14" s="621"/>
    </row>
    <row r="15" spans="1:13" x14ac:dyDescent="0.25">
      <c r="B15" s="1085" t="s">
        <v>1008</v>
      </c>
      <c r="C15" s="1086"/>
      <c r="D15" s="668">
        <v>6709</v>
      </c>
      <c r="E15" s="668">
        <v>6132</v>
      </c>
      <c r="F15" s="668">
        <v>7151</v>
      </c>
      <c r="G15" s="668">
        <v>7414</v>
      </c>
      <c r="H15" s="668">
        <v>5988</v>
      </c>
      <c r="I15" s="771"/>
      <c r="J15" s="772">
        <v>-0.19233881845157808</v>
      </c>
      <c r="L15" s="621"/>
      <c r="M15" s="621"/>
    </row>
    <row r="16" spans="1:13" ht="15" customHeight="1" x14ac:dyDescent="0.25">
      <c r="B16" s="932" t="s">
        <v>881</v>
      </c>
      <c r="C16" s="932"/>
      <c r="D16" s="932"/>
      <c r="E16" s="932"/>
      <c r="F16" s="932"/>
      <c r="G16" s="932"/>
      <c r="H16" s="932"/>
      <c r="I16" s="932"/>
      <c r="J16" s="932"/>
    </row>
    <row r="17" spans="1:14" ht="15" customHeight="1" x14ac:dyDescent="0.25">
      <c r="B17" s="782"/>
      <c r="C17" s="782"/>
      <c r="D17" s="782"/>
      <c r="E17" s="782"/>
      <c r="F17" s="782"/>
      <c r="G17" s="782"/>
      <c r="H17" s="782"/>
      <c r="I17" s="782"/>
      <c r="J17" s="782"/>
    </row>
    <row r="18" spans="1:14" x14ac:dyDescent="0.25">
      <c r="B18" s="785" t="s">
        <v>882</v>
      </c>
    </row>
    <row r="19" spans="1:14" ht="15" customHeight="1" x14ac:dyDescent="0.25">
      <c r="A19" s="776"/>
      <c r="B19" s="1089" t="s">
        <v>489</v>
      </c>
      <c r="C19" s="1089" t="s">
        <v>883</v>
      </c>
      <c r="D19" s="1089" t="s">
        <v>13</v>
      </c>
      <c r="E19" s="1089">
        <v>2016</v>
      </c>
      <c r="F19" s="1090">
        <v>2017</v>
      </c>
      <c r="G19" s="1090">
        <v>2018</v>
      </c>
      <c r="H19" s="1090">
        <v>2019</v>
      </c>
      <c r="I19" s="1090">
        <v>2020</v>
      </c>
      <c r="J19" s="1091" t="s">
        <v>572</v>
      </c>
      <c r="K19" s="1090" t="s">
        <v>573</v>
      </c>
    </row>
    <row r="20" spans="1:14" x14ac:dyDescent="0.25">
      <c r="A20" s="777"/>
      <c r="B20" s="1089"/>
      <c r="C20" s="1089"/>
      <c r="D20" s="1089"/>
      <c r="E20" s="1089"/>
      <c r="F20" s="1090"/>
      <c r="G20" s="1090"/>
      <c r="H20" s="1090"/>
      <c r="I20" s="1090"/>
      <c r="J20" s="1091"/>
      <c r="K20" s="1090"/>
    </row>
    <row r="21" spans="1:14" x14ac:dyDescent="0.25">
      <c r="A21" s="777"/>
      <c r="B21" s="1092" t="s">
        <v>884</v>
      </c>
      <c r="C21" s="625" t="s">
        <v>31</v>
      </c>
      <c r="D21" s="617" t="s">
        <v>1009</v>
      </c>
      <c r="E21" s="716">
        <v>429.74287829000014</v>
      </c>
      <c r="F21" s="716">
        <v>482.55586515999994</v>
      </c>
      <c r="G21" s="716">
        <v>457.41790413999996</v>
      </c>
      <c r="H21" s="716">
        <v>428.33568538999998</v>
      </c>
      <c r="I21" s="733">
        <v>254.61014164999997</v>
      </c>
      <c r="J21" s="717">
        <v>0.50702593842687116</v>
      </c>
      <c r="K21" s="628">
        <v>-0.40558269989067752</v>
      </c>
      <c r="M21" s="621"/>
      <c r="N21" s="621"/>
    </row>
    <row r="22" spans="1:14" x14ac:dyDescent="0.25">
      <c r="B22" s="1093"/>
      <c r="C22" s="625" t="s">
        <v>544</v>
      </c>
      <c r="D22" s="617" t="s">
        <v>545</v>
      </c>
      <c r="E22" s="716">
        <v>32.3146798</v>
      </c>
      <c r="F22" s="716">
        <v>43.800375769999995</v>
      </c>
      <c r="G22" s="716">
        <v>64.091134140000008</v>
      </c>
      <c r="H22" s="716">
        <v>91.326613440000003</v>
      </c>
      <c r="I22" s="733">
        <v>81.859143060000008</v>
      </c>
      <c r="J22" s="717">
        <v>0.16301278715704295</v>
      </c>
      <c r="K22" s="628">
        <v>-0.10366606209722162</v>
      </c>
      <c r="M22" s="621"/>
      <c r="N22" s="621"/>
    </row>
    <row r="23" spans="1:14" x14ac:dyDescent="0.25">
      <c r="B23" s="1093"/>
      <c r="C23" s="625" t="s">
        <v>24</v>
      </c>
      <c r="D23" s="617" t="s">
        <v>551</v>
      </c>
      <c r="E23" s="716">
        <v>55.404392929999993</v>
      </c>
      <c r="F23" s="716">
        <v>53.330035479999999</v>
      </c>
      <c r="G23" s="716">
        <v>65.528600440000005</v>
      </c>
      <c r="H23" s="716">
        <v>66.134471530000013</v>
      </c>
      <c r="I23" s="733">
        <v>30.483843560000004</v>
      </c>
      <c r="J23" s="717">
        <v>6.0704963626757945E-2</v>
      </c>
      <c r="K23" s="628">
        <v>-0.53906271790238947</v>
      </c>
      <c r="M23" s="621"/>
      <c r="N23" s="621"/>
    </row>
    <row r="24" spans="1:14" x14ac:dyDescent="0.25">
      <c r="B24" s="1094"/>
      <c r="C24" s="1095" t="s">
        <v>46</v>
      </c>
      <c r="D24" s="1096"/>
      <c r="E24" s="716">
        <v>155.05634251999999</v>
      </c>
      <c r="F24" s="716">
        <v>161.65868691000011</v>
      </c>
      <c r="G24" s="716">
        <v>162.71788774999999</v>
      </c>
      <c r="H24" s="716">
        <v>135.02614576999986</v>
      </c>
      <c r="I24" s="733">
        <v>135.21080922000004</v>
      </c>
      <c r="J24" s="717">
        <v>0.26925631078932782</v>
      </c>
      <c r="K24" s="628">
        <v>1.3676125386465898E-3</v>
      </c>
      <c r="M24" s="621"/>
      <c r="N24" s="621"/>
    </row>
    <row r="25" spans="1:14" ht="27.6" customHeight="1" x14ac:dyDescent="0.25">
      <c r="B25" s="1083" t="s">
        <v>35</v>
      </c>
      <c r="C25" s="1087"/>
      <c r="D25" s="1084"/>
      <c r="E25" s="718">
        <v>672.51829354000006</v>
      </c>
      <c r="F25" s="718">
        <v>741.34496332000003</v>
      </c>
      <c r="G25" s="718">
        <v>749.75552646999995</v>
      </c>
      <c r="H25" s="718">
        <v>720.82291612999984</v>
      </c>
      <c r="I25" s="718">
        <v>502.16393749000008</v>
      </c>
      <c r="J25" s="719">
        <v>1</v>
      </c>
      <c r="K25" s="630">
        <v>-0.30334631952872704</v>
      </c>
      <c r="M25" s="621"/>
      <c r="N25" s="621"/>
    </row>
    <row r="26" spans="1:14" x14ac:dyDescent="0.25">
      <c r="B26" s="1092" t="s">
        <v>885</v>
      </c>
      <c r="C26" s="625" t="s">
        <v>552</v>
      </c>
      <c r="D26" s="617" t="s">
        <v>553</v>
      </c>
      <c r="E26" s="716">
        <v>12.42746616</v>
      </c>
      <c r="F26" s="716">
        <v>47.372289680000009</v>
      </c>
      <c r="G26" s="716">
        <v>83.218803959999988</v>
      </c>
      <c r="H26" s="716">
        <v>74.280012580000005</v>
      </c>
      <c r="I26" s="733">
        <v>92.405736079999997</v>
      </c>
      <c r="J26" s="717">
        <v>0.16294522711182147</v>
      </c>
      <c r="K26" s="628">
        <v>0.24401885339583762</v>
      </c>
      <c r="M26" s="621"/>
      <c r="N26" s="621"/>
    </row>
    <row r="27" spans="1:14" x14ac:dyDescent="0.25">
      <c r="B27" s="1093"/>
      <c r="C27" s="625" t="s">
        <v>554</v>
      </c>
      <c r="D27" s="617" t="s">
        <v>555</v>
      </c>
      <c r="E27" s="716">
        <v>45.959436279999998</v>
      </c>
      <c r="F27" s="716">
        <v>53.989415620000003</v>
      </c>
      <c r="G27" s="716">
        <v>65.297063870000002</v>
      </c>
      <c r="H27" s="716">
        <v>67.771974200000002</v>
      </c>
      <c r="I27" s="733">
        <v>82.653624299999976</v>
      </c>
      <c r="J27" s="717">
        <v>0.14574867486060356</v>
      </c>
      <c r="K27" s="628">
        <v>0.21958413157750356</v>
      </c>
      <c r="M27" s="621"/>
      <c r="N27" s="621"/>
    </row>
    <row r="28" spans="1:14" x14ac:dyDescent="0.25">
      <c r="B28" s="1093"/>
      <c r="C28" s="625" t="s">
        <v>1010</v>
      </c>
      <c r="D28" s="617" t="s">
        <v>1011</v>
      </c>
      <c r="E28" s="716">
        <v>21.227362190000001</v>
      </c>
      <c r="F28" s="716">
        <v>36.226287620000008</v>
      </c>
      <c r="G28" s="716">
        <v>31.587358809999998</v>
      </c>
      <c r="H28" s="716">
        <v>35.63515666</v>
      </c>
      <c r="I28" s="733">
        <v>51.767680720000001</v>
      </c>
      <c r="J28" s="717">
        <v>9.1285420687194446E-2</v>
      </c>
      <c r="K28" s="628">
        <v>0.45271371230166491</v>
      </c>
      <c r="M28" s="621"/>
      <c r="N28" s="621"/>
    </row>
    <row r="29" spans="1:14" x14ac:dyDescent="0.25">
      <c r="B29" s="1094"/>
      <c r="C29" s="1095" t="s">
        <v>46</v>
      </c>
      <c r="D29" s="1096"/>
      <c r="E29" s="716">
        <v>315.84870944999989</v>
      </c>
      <c r="F29" s="716">
        <v>252.64328393</v>
      </c>
      <c r="G29" s="716">
        <v>399.56018279000023</v>
      </c>
      <c r="H29" s="716">
        <v>264.64046846000014</v>
      </c>
      <c r="I29" s="733">
        <v>340.2698767899999</v>
      </c>
      <c r="J29" s="717">
        <v>0.60002067734038056</v>
      </c>
      <c r="K29" s="628">
        <v>0.28578172027167104</v>
      </c>
      <c r="M29" s="621"/>
      <c r="N29" s="621"/>
    </row>
    <row r="30" spans="1:14" ht="27.6" customHeight="1" x14ac:dyDescent="0.25">
      <c r="B30" s="1083" t="s">
        <v>294</v>
      </c>
      <c r="C30" s="1087"/>
      <c r="D30" s="1084"/>
      <c r="E30" s="718">
        <v>395.46297407999987</v>
      </c>
      <c r="F30" s="718">
        <v>390.23127685000003</v>
      </c>
      <c r="G30" s="718">
        <v>579.66340943000023</v>
      </c>
      <c r="H30" s="718">
        <v>442.32761190000014</v>
      </c>
      <c r="I30" s="718">
        <v>567.09691788999987</v>
      </c>
      <c r="J30" s="719">
        <v>1</v>
      </c>
      <c r="K30" s="630">
        <v>0.28207442319519305</v>
      </c>
      <c r="M30" s="621"/>
      <c r="N30" s="621"/>
    </row>
    <row r="31" spans="1:14" ht="15" customHeight="1" x14ac:dyDescent="0.25">
      <c r="B31" s="1088" t="s">
        <v>1012</v>
      </c>
      <c r="C31" s="1088"/>
      <c r="D31" s="1088"/>
      <c r="E31" s="720">
        <v>1067.9812676199999</v>
      </c>
      <c r="F31" s="720">
        <v>1131.5762401700001</v>
      </c>
      <c r="G31" s="720">
        <v>1329.4189359000002</v>
      </c>
      <c r="H31" s="720">
        <v>1163.15052803</v>
      </c>
      <c r="I31" s="720">
        <v>1069.2608553800001</v>
      </c>
      <c r="J31" s="721"/>
      <c r="K31" s="633">
        <v>-8.0720139300472726E-2</v>
      </c>
      <c r="M31" s="621"/>
      <c r="N31" s="621"/>
    </row>
    <row r="32" spans="1:14" ht="15" customHeight="1" x14ac:dyDescent="0.25">
      <c r="B32" s="932" t="s">
        <v>575</v>
      </c>
      <c r="C32" s="932"/>
      <c r="D32" s="932"/>
      <c r="E32" s="932"/>
      <c r="F32" s="932"/>
      <c r="G32" s="932"/>
      <c r="H32" s="932"/>
      <c r="I32" s="932"/>
      <c r="J32" s="932"/>
      <c r="K32" s="932"/>
    </row>
    <row r="33" spans="1:12" x14ac:dyDescent="0.25">
      <c r="B33" s="782"/>
      <c r="C33" s="782"/>
      <c r="D33" s="782"/>
      <c r="E33" s="782"/>
      <c r="F33" s="782"/>
      <c r="G33" s="782"/>
      <c r="H33" s="782"/>
      <c r="I33" s="782"/>
      <c r="J33" s="782"/>
      <c r="K33" s="782"/>
    </row>
    <row r="34" spans="1:12" x14ac:dyDescent="0.25">
      <c r="B34" s="785" t="s">
        <v>887</v>
      </c>
    </row>
    <row r="35" spans="1:12" ht="15" customHeight="1" x14ac:dyDescent="0.25">
      <c r="A35" s="776"/>
      <c r="B35" s="1089" t="s">
        <v>888</v>
      </c>
      <c r="C35" s="1112">
        <v>2016</v>
      </c>
      <c r="D35" s="1114">
        <v>2017</v>
      </c>
      <c r="E35" s="1114">
        <v>2018</v>
      </c>
      <c r="F35" s="1114">
        <v>2019</v>
      </c>
      <c r="G35" s="1114">
        <v>2020</v>
      </c>
      <c r="H35" s="1091" t="s">
        <v>572</v>
      </c>
      <c r="I35" s="1090" t="s">
        <v>573</v>
      </c>
    </row>
    <row r="36" spans="1:12" x14ac:dyDescent="0.25">
      <c r="B36" s="1089"/>
      <c r="C36" s="1113"/>
      <c r="D36" s="1115"/>
      <c r="E36" s="1115"/>
      <c r="F36" s="1115"/>
      <c r="G36" s="1115"/>
      <c r="H36" s="1091"/>
      <c r="I36" s="1090"/>
    </row>
    <row r="37" spans="1:12" x14ac:dyDescent="0.25">
      <c r="B37" s="634" t="s">
        <v>357</v>
      </c>
      <c r="C37" s="675">
        <v>2.6817496800000007</v>
      </c>
      <c r="D37" s="675">
        <v>2.2556415800000003</v>
      </c>
      <c r="E37" s="675">
        <v>2.3143526900000002</v>
      </c>
      <c r="F37" s="675">
        <v>3.2009116900000003</v>
      </c>
      <c r="G37" s="676">
        <v>3.3906293199999995</v>
      </c>
      <c r="H37" s="677">
        <v>2.8732907904331882E-2</v>
      </c>
      <c r="I37" s="637">
        <v>5.9269873202905776E-2</v>
      </c>
      <c r="K37" s="621"/>
      <c r="L37" s="621"/>
    </row>
    <row r="38" spans="1:12" x14ac:dyDescent="0.25">
      <c r="B38" s="634" t="s">
        <v>366</v>
      </c>
      <c r="C38" s="675">
        <v>53.842518369999993</v>
      </c>
      <c r="D38" s="675">
        <v>60.239117870000022</v>
      </c>
      <c r="E38" s="675">
        <v>76.86142387000001</v>
      </c>
      <c r="F38" s="675">
        <v>75.200560270000011</v>
      </c>
      <c r="G38" s="676">
        <v>98.871783280000059</v>
      </c>
      <c r="H38" s="677">
        <v>0.83786034249279218</v>
      </c>
      <c r="I38" s="637">
        <v>0.31477455653270292</v>
      </c>
      <c r="K38" s="621"/>
      <c r="L38" s="621"/>
    </row>
    <row r="39" spans="1:12" x14ac:dyDescent="0.25">
      <c r="B39" s="634" t="s">
        <v>889</v>
      </c>
      <c r="C39" s="675">
        <v>7.1701610299999992</v>
      </c>
      <c r="D39" s="675">
        <v>0</v>
      </c>
      <c r="E39" s="675">
        <v>1.5094030699999998</v>
      </c>
      <c r="F39" s="675">
        <v>0</v>
      </c>
      <c r="G39" s="676">
        <v>15.73220139</v>
      </c>
      <c r="H39" s="677">
        <v>0.13331799232812394</v>
      </c>
      <c r="I39" s="637" t="s">
        <v>170</v>
      </c>
      <c r="K39" s="621"/>
      <c r="L39" s="621"/>
    </row>
    <row r="40" spans="1:12" x14ac:dyDescent="0.25">
      <c r="B40" s="634" t="s">
        <v>496</v>
      </c>
      <c r="C40" s="675">
        <v>0</v>
      </c>
      <c r="D40" s="675">
        <v>0</v>
      </c>
      <c r="E40" s="675">
        <v>0</v>
      </c>
      <c r="F40" s="675">
        <v>0</v>
      </c>
      <c r="G40" s="676">
        <v>0</v>
      </c>
      <c r="H40" s="677">
        <v>0</v>
      </c>
      <c r="I40" s="637" t="s">
        <v>170</v>
      </c>
      <c r="K40" s="621"/>
      <c r="L40" s="621"/>
    </row>
    <row r="41" spans="1:12" x14ac:dyDescent="0.25">
      <c r="B41" s="634" t="s">
        <v>361</v>
      </c>
      <c r="C41" s="675">
        <v>3.6526200000000005E-3</v>
      </c>
      <c r="D41" s="675">
        <v>4.5532010000000005E-2</v>
      </c>
      <c r="E41" s="675">
        <v>9.528120000000001E-3</v>
      </c>
      <c r="F41" s="675">
        <v>1.8029569999999998E-2</v>
      </c>
      <c r="G41" s="676">
        <v>1.047381E-2</v>
      </c>
      <c r="H41" s="677">
        <v>8.8757274752012812E-5</v>
      </c>
      <c r="I41" s="637">
        <v>-0.41907599571148946</v>
      </c>
      <c r="K41" s="621"/>
      <c r="L41" s="621"/>
    </row>
    <row r="42" spans="1:12" x14ac:dyDescent="0.25">
      <c r="B42" s="638" t="s">
        <v>1013</v>
      </c>
      <c r="C42" s="678">
        <v>63.698081699999989</v>
      </c>
      <c r="D42" s="678">
        <v>62.540291460000027</v>
      </c>
      <c r="E42" s="678">
        <v>80.69470775000002</v>
      </c>
      <c r="F42" s="678">
        <v>78.419501530000005</v>
      </c>
      <c r="G42" s="678">
        <v>118.00508780000006</v>
      </c>
      <c r="H42" s="679">
        <v>1</v>
      </c>
      <c r="I42" s="640">
        <v>0.504792628079334</v>
      </c>
      <c r="K42" s="621"/>
      <c r="L42" s="621"/>
    </row>
    <row r="43" spans="1:12" ht="15" customHeight="1" x14ac:dyDescent="0.25">
      <c r="B43" s="932" t="s">
        <v>503</v>
      </c>
      <c r="C43" s="932"/>
      <c r="D43" s="932"/>
      <c r="E43" s="932"/>
      <c r="F43" s="932"/>
      <c r="G43" s="932"/>
      <c r="H43" s="932"/>
      <c r="I43" s="932"/>
    </row>
    <row r="44" spans="1:12" ht="15" customHeight="1" x14ac:dyDescent="0.25">
      <c r="B44" s="857" t="s">
        <v>714</v>
      </c>
      <c r="C44" s="857"/>
      <c r="D44" s="857"/>
      <c r="E44" s="857"/>
      <c r="F44" s="857"/>
      <c r="G44" s="857"/>
      <c r="H44" s="857"/>
      <c r="I44" s="857"/>
    </row>
    <row r="45" spans="1:12" x14ac:dyDescent="0.25">
      <c r="B45" s="734"/>
      <c r="C45" s="734"/>
      <c r="D45" s="734"/>
      <c r="E45" s="734"/>
      <c r="F45" s="734"/>
      <c r="G45" s="734"/>
      <c r="H45" s="734"/>
      <c r="I45" s="734"/>
    </row>
    <row r="46" spans="1:12" x14ac:dyDescent="0.25">
      <c r="B46" s="732" t="s">
        <v>918</v>
      </c>
    </row>
    <row r="47" spans="1:12" x14ac:dyDescent="0.25">
      <c r="B47" s="926" t="s">
        <v>485</v>
      </c>
      <c r="C47" s="1099" t="s">
        <v>448</v>
      </c>
      <c r="D47" s="1101">
        <v>2019</v>
      </c>
      <c r="E47" s="1102"/>
      <c r="F47" s="1102"/>
      <c r="G47" s="1103"/>
      <c r="H47" s="1101">
        <v>2020</v>
      </c>
      <c r="I47" s="1102"/>
      <c r="J47" s="1102"/>
      <c r="K47" s="1103"/>
    </row>
    <row r="48" spans="1:12" x14ac:dyDescent="0.25">
      <c r="B48" s="927"/>
      <c r="C48" s="1100"/>
      <c r="D48" s="642" t="s">
        <v>806</v>
      </c>
      <c r="E48" s="642" t="s">
        <v>807</v>
      </c>
      <c r="F48" s="642" t="s">
        <v>470</v>
      </c>
      <c r="G48" s="642" t="s">
        <v>471</v>
      </c>
      <c r="H48" s="642" t="s">
        <v>806</v>
      </c>
      <c r="I48" s="642" t="s">
        <v>807</v>
      </c>
      <c r="J48" s="642" t="s">
        <v>470</v>
      </c>
      <c r="K48" s="642" t="s">
        <v>471</v>
      </c>
    </row>
    <row r="49" spans="2:12" x14ac:dyDescent="0.25">
      <c r="B49" s="1098" t="s">
        <v>433</v>
      </c>
      <c r="C49" s="722" t="s">
        <v>461</v>
      </c>
      <c r="D49" s="653">
        <v>6</v>
      </c>
      <c r="E49" s="688">
        <v>1051</v>
      </c>
      <c r="F49" s="653">
        <v>0</v>
      </c>
      <c r="G49" s="653">
        <v>0</v>
      </c>
      <c r="H49" s="654">
        <v>0</v>
      </c>
      <c r="I49" s="654">
        <v>282</v>
      </c>
      <c r="J49" s="654">
        <v>0</v>
      </c>
      <c r="K49" s="654">
        <v>0</v>
      </c>
    </row>
    <row r="50" spans="2:12" x14ac:dyDescent="0.25">
      <c r="B50" s="1098"/>
      <c r="C50" s="722" t="s">
        <v>348</v>
      </c>
      <c r="D50" s="653">
        <v>24385</v>
      </c>
      <c r="E50" s="688">
        <v>281</v>
      </c>
      <c r="F50" s="653">
        <v>55</v>
      </c>
      <c r="G50" s="653">
        <v>339.70100000000002</v>
      </c>
      <c r="H50" s="654">
        <v>9251</v>
      </c>
      <c r="I50" s="654">
        <v>61</v>
      </c>
      <c r="J50" s="654">
        <v>14</v>
      </c>
      <c r="K50" s="654">
        <v>239.86799999999999</v>
      </c>
    </row>
    <row r="51" spans="2:12" x14ac:dyDescent="0.25">
      <c r="B51" s="1098"/>
      <c r="C51" s="722" t="s">
        <v>462</v>
      </c>
      <c r="D51" s="653">
        <v>6191</v>
      </c>
      <c r="E51" s="688">
        <v>9</v>
      </c>
      <c r="F51" s="653">
        <v>4</v>
      </c>
      <c r="G51" s="653">
        <v>6.7</v>
      </c>
      <c r="H51" s="654">
        <v>2008</v>
      </c>
      <c r="I51" s="654">
        <v>4</v>
      </c>
      <c r="J51" s="654">
        <v>1</v>
      </c>
      <c r="K51" s="654">
        <v>1.5</v>
      </c>
    </row>
    <row r="52" spans="2:12" x14ac:dyDescent="0.25">
      <c r="B52" s="1098"/>
      <c r="C52" s="722" t="s">
        <v>814</v>
      </c>
      <c r="D52" s="653">
        <v>774</v>
      </c>
      <c r="E52" s="688">
        <v>18</v>
      </c>
      <c r="F52" s="653">
        <v>8</v>
      </c>
      <c r="G52" s="653">
        <v>39.055</v>
      </c>
      <c r="H52" s="654">
        <v>121</v>
      </c>
      <c r="I52" s="654">
        <v>3</v>
      </c>
      <c r="J52" s="654">
        <v>2</v>
      </c>
      <c r="K52" s="654">
        <v>15</v>
      </c>
    </row>
    <row r="53" spans="2:12" x14ac:dyDescent="0.25">
      <c r="B53" s="1097" t="s">
        <v>894</v>
      </c>
      <c r="C53" s="1097"/>
      <c r="D53" s="786">
        <v>31356</v>
      </c>
      <c r="E53" s="786">
        <v>1359</v>
      </c>
      <c r="F53" s="786">
        <v>67</v>
      </c>
      <c r="G53" s="786">
        <v>385.45600000000002</v>
      </c>
      <c r="H53" s="786">
        <v>11380</v>
      </c>
      <c r="I53" s="786">
        <v>350</v>
      </c>
      <c r="J53" s="786">
        <v>17</v>
      </c>
      <c r="K53" s="786">
        <v>256.36799999999999</v>
      </c>
    </row>
    <row r="54" spans="2:12" x14ac:dyDescent="0.25">
      <c r="B54" s="1098" t="s">
        <v>437</v>
      </c>
      <c r="C54" s="722" t="s">
        <v>461</v>
      </c>
      <c r="D54" s="653">
        <v>9</v>
      </c>
      <c r="E54" s="688">
        <v>1058</v>
      </c>
      <c r="F54" s="653">
        <v>0</v>
      </c>
      <c r="G54" s="653">
        <v>0</v>
      </c>
      <c r="H54" s="654">
        <v>0</v>
      </c>
      <c r="I54" s="654">
        <v>280</v>
      </c>
      <c r="J54" s="654">
        <v>1</v>
      </c>
      <c r="K54" s="654">
        <v>0</v>
      </c>
    </row>
    <row r="55" spans="2:12" x14ac:dyDescent="0.25">
      <c r="B55" s="1098"/>
      <c r="C55" s="722" t="s">
        <v>348</v>
      </c>
      <c r="D55" s="688">
        <v>24306</v>
      </c>
      <c r="E55" s="688">
        <v>304</v>
      </c>
      <c r="F55" s="688">
        <v>100</v>
      </c>
      <c r="G55" s="688">
        <v>1070.933</v>
      </c>
      <c r="H55" s="654">
        <v>9456</v>
      </c>
      <c r="I55" s="654">
        <v>90</v>
      </c>
      <c r="J55" s="654">
        <v>24</v>
      </c>
      <c r="K55" s="654">
        <v>335.6</v>
      </c>
    </row>
    <row r="56" spans="2:12" x14ac:dyDescent="0.25">
      <c r="B56" s="1098"/>
      <c r="C56" s="722" t="s">
        <v>462</v>
      </c>
      <c r="D56" s="688">
        <v>6384</v>
      </c>
      <c r="E56" s="688">
        <v>0</v>
      </c>
      <c r="F56" s="688">
        <v>2</v>
      </c>
      <c r="G56" s="653">
        <v>5</v>
      </c>
      <c r="H56" s="654">
        <v>2084</v>
      </c>
      <c r="I56" s="654">
        <v>3</v>
      </c>
      <c r="J56" s="654">
        <v>0</v>
      </c>
      <c r="K56" s="654">
        <v>0</v>
      </c>
    </row>
    <row r="57" spans="2:12" x14ac:dyDescent="0.25">
      <c r="B57" s="1098"/>
      <c r="C57" s="722" t="s">
        <v>814</v>
      </c>
      <c r="D57" s="688">
        <v>650</v>
      </c>
      <c r="E57" s="688">
        <v>19</v>
      </c>
      <c r="F57" s="688">
        <v>12</v>
      </c>
      <c r="G57" s="688">
        <v>1</v>
      </c>
      <c r="H57" s="654">
        <v>104</v>
      </c>
      <c r="I57" s="654">
        <v>3</v>
      </c>
      <c r="J57" s="654">
        <v>1</v>
      </c>
      <c r="K57" s="654">
        <v>0</v>
      </c>
    </row>
    <row r="58" spans="2:12" x14ac:dyDescent="0.25">
      <c r="B58" s="1097" t="s">
        <v>895</v>
      </c>
      <c r="C58" s="1097"/>
      <c r="D58" s="774">
        <v>31349</v>
      </c>
      <c r="E58" s="774">
        <v>1381</v>
      </c>
      <c r="F58" s="774">
        <v>114</v>
      </c>
      <c r="G58" s="774">
        <v>1076.933</v>
      </c>
      <c r="H58" s="774">
        <v>11644</v>
      </c>
      <c r="I58" s="774">
        <v>376</v>
      </c>
      <c r="J58" s="774">
        <v>26</v>
      </c>
      <c r="K58" s="774">
        <v>335.6</v>
      </c>
    </row>
    <row r="59" spans="2:12" x14ac:dyDescent="0.25">
      <c r="B59" s="1101" t="s">
        <v>1014</v>
      </c>
      <c r="C59" s="1103"/>
      <c r="D59" s="760">
        <v>62705</v>
      </c>
      <c r="E59" s="760">
        <v>2740</v>
      </c>
      <c r="F59" s="760">
        <v>181</v>
      </c>
      <c r="G59" s="760">
        <v>1462.3890000000001</v>
      </c>
      <c r="H59" s="760">
        <v>23024</v>
      </c>
      <c r="I59" s="760">
        <v>726</v>
      </c>
      <c r="J59" s="760">
        <v>43</v>
      </c>
      <c r="K59" s="760">
        <v>591.96800000000007</v>
      </c>
    </row>
    <row r="60" spans="2:12" ht="15" customHeight="1" x14ac:dyDescent="0.25">
      <c r="B60" s="1108" t="s">
        <v>897</v>
      </c>
      <c r="C60" s="1108"/>
      <c r="D60" s="1108"/>
      <c r="E60" s="1108"/>
      <c r="F60" s="1108"/>
      <c r="G60" s="1108"/>
      <c r="H60" s="1108"/>
      <c r="I60" s="1108"/>
      <c r="J60" s="1108"/>
      <c r="K60" s="1108"/>
      <c r="L60" s="684"/>
    </row>
    <row r="61" spans="2:12" ht="15" customHeight="1" x14ac:dyDescent="0.25">
      <c r="B61" s="1018" t="s">
        <v>1015</v>
      </c>
      <c r="C61" s="1018"/>
      <c r="D61" s="1018"/>
      <c r="E61" s="1018"/>
      <c r="F61" s="1018"/>
      <c r="G61" s="1018"/>
      <c r="H61" s="1018"/>
      <c r="I61" s="1018"/>
      <c r="J61" s="1018"/>
      <c r="K61" s="1018"/>
      <c r="L61" s="686"/>
    </row>
    <row r="62" spans="2:12" x14ac:dyDescent="0.25">
      <c r="B62" s="1018" t="s">
        <v>825</v>
      </c>
      <c r="C62" s="1018"/>
      <c r="D62" s="1018"/>
      <c r="E62" s="1018"/>
      <c r="F62" s="1018"/>
      <c r="G62" s="1018"/>
      <c r="H62" s="1018"/>
      <c r="I62" s="1018"/>
      <c r="J62" s="1018"/>
      <c r="K62" s="1018"/>
      <c r="L62" s="686"/>
    </row>
    <row r="63" spans="2:12" x14ac:dyDescent="0.25">
      <c r="B63" s="1018" t="s">
        <v>826</v>
      </c>
      <c r="C63" s="1018"/>
      <c r="D63" s="1018"/>
      <c r="E63" s="1018"/>
      <c r="F63" s="1018"/>
      <c r="G63" s="1018"/>
      <c r="H63" s="1018"/>
      <c r="I63" s="1018"/>
      <c r="J63" s="1018"/>
      <c r="K63" s="1018"/>
      <c r="L63" s="687"/>
    </row>
    <row r="64" spans="2:12" x14ac:dyDescent="0.25">
      <c r="B64" s="1108" t="s">
        <v>898</v>
      </c>
      <c r="C64" s="1108"/>
      <c r="D64" s="1108"/>
      <c r="E64" s="1108"/>
      <c r="F64" s="1108"/>
      <c r="G64" s="1108"/>
      <c r="H64" s="1108"/>
      <c r="I64" s="1108"/>
      <c r="J64" s="1108"/>
      <c r="K64" s="1108"/>
      <c r="L64" s="687"/>
    </row>
    <row r="66" spans="2:11" x14ac:dyDescent="0.25">
      <c r="B66" s="765" t="s">
        <v>1016</v>
      </c>
      <c r="C66" s="763"/>
      <c r="D66" s="763"/>
      <c r="E66" s="763"/>
      <c r="F66" s="763"/>
      <c r="G66" s="763"/>
      <c r="H66" s="763"/>
      <c r="I66" s="763"/>
      <c r="J66" s="763"/>
      <c r="K66" s="763"/>
    </row>
    <row r="67" spans="2:11" x14ac:dyDescent="0.25">
      <c r="B67" s="1099" t="s">
        <v>900</v>
      </c>
      <c r="C67" s="1101">
        <v>2019</v>
      </c>
      <c r="D67" s="1102"/>
      <c r="E67" s="1103"/>
      <c r="F67" s="1101">
        <v>2020</v>
      </c>
      <c r="G67" s="1102"/>
      <c r="H67" s="1103"/>
      <c r="I67" s="1105" t="s">
        <v>901</v>
      </c>
      <c r="J67" s="1105" t="s">
        <v>902</v>
      </c>
      <c r="K67" s="1105" t="s">
        <v>903</v>
      </c>
    </row>
    <row r="68" spans="2:11" x14ac:dyDescent="0.25">
      <c r="B68" s="1100"/>
      <c r="C68" s="105" t="s">
        <v>433</v>
      </c>
      <c r="D68" s="642" t="s">
        <v>437</v>
      </c>
      <c r="E68" s="642" t="s">
        <v>80</v>
      </c>
      <c r="F68" s="105" t="s">
        <v>433</v>
      </c>
      <c r="G68" s="642" t="s">
        <v>437</v>
      </c>
      <c r="H68" s="642" t="s">
        <v>80</v>
      </c>
      <c r="I68" s="1106"/>
      <c r="J68" s="1106"/>
      <c r="K68" s="1106"/>
    </row>
    <row r="69" spans="2:11" x14ac:dyDescent="0.25">
      <c r="B69" s="652" t="s">
        <v>904</v>
      </c>
      <c r="C69" s="653">
        <v>198</v>
      </c>
      <c r="D69" s="653">
        <v>0</v>
      </c>
      <c r="E69" s="653">
        <v>198</v>
      </c>
      <c r="F69" s="654">
        <v>224</v>
      </c>
      <c r="G69" s="654">
        <v>0</v>
      </c>
      <c r="H69" s="655">
        <v>224</v>
      </c>
      <c r="I69" s="656">
        <v>0.13131313131313133</v>
      </c>
      <c r="J69" s="656" t="s">
        <v>170</v>
      </c>
      <c r="K69" s="656">
        <v>0.13131313131313133</v>
      </c>
    </row>
    <row r="70" spans="2:11" x14ac:dyDescent="0.25">
      <c r="B70" s="652" t="s">
        <v>905</v>
      </c>
      <c r="C70" s="658">
        <v>764.66188000000011</v>
      </c>
      <c r="D70" s="658">
        <v>0</v>
      </c>
      <c r="E70" s="658">
        <v>764.66188000000011</v>
      </c>
      <c r="F70" s="659">
        <v>821.34519999999998</v>
      </c>
      <c r="G70" s="659">
        <v>0</v>
      </c>
      <c r="H70" s="659">
        <v>821.34519999999998</v>
      </c>
      <c r="I70" s="656">
        <v>7.4128607012552861E-2</v>
      </c>
      <c r="J70" s="656" t="s">
        <v>170</v>
      </c>
      <c r="K70" s="656">
        <v>7.4128607012552861E-2</v>
      </c>
    </row>
    <row r="71" spans="2:11" x14ac:dyDescent="0.25">
      <c r="B71" s="1104" t="s">
        <v>1017</v>
      </c>
      <c r="C71" s="1104"/>
      <c r="D71" s="1104"/>
      <c r="E71" s="1104"/>
      <c r="F71" s="1104"/>
      <c r="G71" s="1104"/>
      <c r="H71" s="1104"/>
      <c r="I71" s="1104"/>
      <c r="J71" s="1104"/>
      <c r="K71" s="1104"/>
    </row>
    <row r="72" spans="2:11" x14ac:dyDescent="0.25">
      <c r="B72" s="650" t="s">
        <v>1018</v>
      </c>
    </row>
  </sheetData>
  <mergeCells count="55">
    <mergeCell ref="B71:K71"/>
    <mergeCell ref="B62:K62"/>
    <mergeCell ref="B63:K63"/>
    <mergeCell ref="B64:K64"/>
    <mergeCell ref="B67:B68"/>
    <mergeCell ref="C67:E67"/>
    <mergeCell ref="F67:H67"/>
    <mergeCell ref="I67:I68"/>
    <mergeCell ref="J67:J68"/>
    <mergeCell ref="K67:K68"/>
    <mergeCell ref="B60:K60"/>
    <mergeCell ref="B61:K61"/>
    <mergeCell ref="B43:I43"/>
    <mergeCell ref="B44:I44"/>
    <mergeCell ref="B47:B48"/>
    <mergeCell ref="C47:C48"/>
    <mergeCell ref="D47:G47"/>
    <mergeCell ref="H47:K47"/>
    <mergeCell ref="B49:B52"/>
    <mergeCell ref="B53:C53"/>
    <mergeCell ref="B54:B57"/>
    <mergeCell ref="B58:C58"/>
    <mergeCell ref="B59:C59"/>
    <mergeCell ref="B32:K32"/>
    <mergeCell ref="B35:B36"/>
    <mergeCell ref="C35:C36"/>
    <mergeCell ref="D35:D36"/>
    <mergeCell ref="E35:E36"/>
    <mergeCell ref="F35:F36"/>
    <mergeCell ref="G35:G36"/>
    <mergeCell ref="H35:H36"/>
    <mergeCell ref="I35:I36"/>
    <mergeCell ref="K19:K20"/>
    <mergeCell ref="B21:B24"/>
    <mergeCell ref="C24:D24"/>
    <mergeCell ref="B25:D25"/>
    <mergeCell ref="B26:B29"/>
    <mergeCell ref="C29:D29"/>
    <mergeCell ref="B30:D30"/>
    <mergeCell ref="B31:D31"/>
    <mergeCell ref="B16:J16"/>
    <mergeCell ref="B19:B20"/>
    <mergeCell ref="C19:C20"/>
    <mergeCell ref="D19:D20"/>
    <mergeCell ref="E19:E20"/>
    <mergeCell ref="F19:F20"/>
    <mergeCell ref="G19:G20"/>
    <mergeCell ref="H19:H20"/>
    <mergeCell ref="I19:I20"/>
    <mergeCell ref="J19:J20"/>
    <mergeCell ref="B6:B8"/>
    <mergeCell ref="B9:C9"/>
    <mergeCell ref="B10:B13"/>
    <mergeCell ref="B14:C14"/>
    <mergeCell ref="B15:C15"/>
  </mergeCells>
  <pageMargins left="0.7" right="0.7" top="0.75" bottom="0.75" header="0.3" footer="0.3"/>
  <pageSetup paperSize="183" scale="4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M79"/>
  <sheetViews>
    <sheetView zoomScaleNormal="100" workbookViewId="0">
      <selection activeCell="H24" sqref="H24"/>
    </sheetView>
  </sheetViews>
  <sheetFormatPr baseColWidth="10" defaultColWidth="11.42578125" defaultRowHeight="15" x14ac:dyDescent="0.25"/>
  <cols>
    <col min="1" max="1" width="3.7109375" style="787" customWidth="1"/>
    <col min="2" max="2" width="52.85546875" style="790" customWidth="1"/>
    <col min="3" max="3" width="34" style="790" customWidth="1"/>
    <col min="4" max="4" width="37.42578125" style="790" customWidth="1"/>
    <col min="5" max="5" width="9.5703125" style="790" bestFit="1" customWidth="1"/>
    <col min="6" max="6" width="10" style="790" bestFit="1" customWidth="1"/>
    <col min="7" max="7" width="9.5703125" style="790" bestFit="1" customWidth="1"/>
    <col min="8" max="9" width="13" style="790" customWidth="1"/>
    <col min="10" max="10" width="13.28515625" style="790" customWidth="1"/>
    <col min="11" max="13" width="11.42578125" style="790"/>
    <col min="14" max="16384" width="11.42578125" style="787"/>
  </cols>
  <sheetData>
    <row r="2" spans="1:13" x14ac:dyDescent="0.25">
      <c r="B2" s="791" t="s">
        <v>556</v>
      </c>
    </row>
    <row r="3" spans="1:13" x14ac:dyDescent="0.25">
      <c r="B3" s="792"/>
    </row>
    <row r="4" spans="1:13" ht="15" customHeight="1" x14ac:dyDescent="0.25">
      <c r="A4" s="788"/>
      <c r="B4" s="793" t="s">
        <v>484</v>
      </c>
    </row>
    <row r="5" spans="1:13" ht="22.5" x14ac:dyDescent="0.25">
      <c r="A5" s="789"/>
      <c r="B5" s="614" t="s">
        <v>875</v>
      </c>
      <c r="C5" s="614" t="s">
        <v>485</v>
      </c>
      <c r="D5" s="615">
        <v>2016</v>
      </c>
      <c r="E5" s="615">
        <v>2017</v>
      </c>
      <c r="F5" s="615">
        <v>2018</v>
      </c>
      <c r="G5" s="615">
        <v>2019</v>
      </c>
      <c r="H5" s="615">
        <v>2020</v>
      </c>
      <c r="I5" s="699" t="s">
        <v>572</v>
      </c>
      <c r="J5" s="699" t="s">
        <v>573</v>
      </c>
    </row>
    <row r="6" spans="1:13" x14ac:dyDescent="0.25">
      <c r="A6" s="789"/>
      <c r="B6" s="700" t="s">
        <v>921</v>
      </c>
      <c r="C6" s="617" t="s">
        <v>473</v>
      </c>
      <c r="D6" s="663">
        <v>24</v>
      </c>
      <c r="E6" s="663">
        <v>13</v>
      </c>
      <c r="F6" s="663">
        <v>13</v>
      </c>
      <c r="G6" s="663">
        <v>30</v>
      </c>
      <c r="H6" s="664">
        <v>13</v>
      </c>
      <c r="I6" s="767">
        <f>+H6/H7</f>
        <v>1</v>
      </c>
      <c r="J6" s="768">
        <f t="shared" ref="J6:J11" si="0">+IF(G6=0,"-",(H6/G6-1))</f>
        <v>-0.56666666666666665</v>
      </c>
      <c r="L6" s="621"/>
      <c r="M6" s="621"/>
    </row>
    <row r="7" spans="1:13" x14ac:dyDescent="0.25">
      <c r="B7" s="1083" t="s">
        <v>877</v>
      </c>
      <c r="C7" s="1084"/>
      <c r="D7" s="666">
        <v>24</v>
      </c>
      <c r="E7" s="666">
        <v>13</v>
      </c>
      <c r="F7" s="666">
        <v>13</v>
      </c>
      <c r="G7" s="666">
        <v>30</v>
      </c>
      <c r="H7" s="666">
        <v>13</v>
      </c>
      <c r="I7" s="769">
        <f>+H7/H7</f>
        <v>1</v>
      </c>
      <c r="J7" s="770">
        <f t="shared" si="0"/>
        <v>-0.56666666666666665</v>
      </c>
      <c r="L7" s="621"/>
      <c r="M7" s="621"/>
    </row>
    <row r="8" spans="1:13" x14ac:dyDescent="0.25">
      <c r="B8" s="1092" t="s">
        <v>922</v>
      </c>
      <c r="C8" s="617" t="s">
        <v>477</v>
      </c>
      <c r="D8" s="663">
        <v>76</v>
      </c>
      <c r="E8" s="663">
        <v>62</v>
      </c>
      <c r="F8" s="663">
        <v>69</v>
      </c>
      <c r="G8" s="663">
        <v>118</v>
      </c>
      <c r="H8" s="664">
        <v>102</v>
      </c>
      <c r="I8" s="767">
        <f>+H8/H11</f>
        <v>1</v>
      </c>
      <c r="J8" s="768">
        <f t="shared" si="0"/>
        <v>-0.13559322033898302</v>
      </c>
      <c r="L8" s="621"/>
      <c r="M8" s="621"/>
    </row>
    <row r="9" spans="1:13" x14ac:dyDescent="0.25">
      <c r="B9" s="1093"/>
      <c r="C9" s="617" t="s">
        <v>480</v>
      </c>
      <c r="D9" s="663">
        <v>1</v>
      </c>
      <c r="E9" s="663">
        <v>1</v>
      </c>
      <c r="F9" s="663">
        <v>1</v>
      </c>
      <c r="G9" s="663">
        <v>3</v>
      </c>
      <c r="H9" s="664">
        <v>0</v>
      </c>
      <c r="I9" s="767">
        <f>+H9/H11</f>
        <v>0</v>
      </c>
      <c r="J9" s="768">
        <f t="shared" si="0"/>
        <v>-1</v>
      </c>
      <c r="L9" s="621"/>
      <c r="M9" s="621"/>
    </row>
    <row r="10" spans="1:13" x14ac:dyDescent="0.25">
      <c r="B10" s="1094"/>
      <c r="C10" s="617" t="s">
        <v>542</v>
      </c>
      <c r="D10" s="663">
        <v>1</v>
      </c>
      <c r="E10" s="663">
        <v>2</v>
      </c>
      <c r="F10" s="663">
        <v>0</v>
      </c>
      <c r="G10" s="663">
        <v>3</v>
      </c>
      <c r="H10" s="664">
        <v>0</v>
      </c>
      <c r="I10" s="767">
        <f>+H10/H11</f>
        <v>0</v>
      </c>
      <c r="J10" s="768">
        <f t="shared" si="0"/>
        <v>-1</v>
      </c>
      <c r="L10" s="621"/>
      <c r="M10" s="621"/>
    </row>
    <row r="11" spans="1:13" x14ac:dyDescent="0.25">
      <c r="B11" s="1083" t="s">
        <v>879</v>
      </c>
      <c r="C11" s="1084"/>
      <c r="D11" s="666">
        <v>78</v>
      </c>
      <c r="E11" s="666">
        <v>65</v>
      </c>
      <c r="F11" s="666">
        <v>70</v>
      </c>
      <c r="G11" s="666">
        <v>124</v>
      </c>
      <c r="H11" s="666">
        <v>102</v>
      </c>
      <c r="I11" s="769">
        <f>+H11/H11</f>
        <v>1</v>
      </c>
      <c r="J11" s="770">
        <f t="shared" si="0"/>
        <v>-0.17741935483870963</v>
      </c>
      <c r="L11" s="621"/>
      <c r="M11" s="621"/>
    </row>
    <row r="12" spans="1:13" x14ac:dyDescent="0.25">
      <c r="B12" s="1085" t="s">
        <v>1019</v>
      </c>
      <c r="C12" s="1086"/>
      <c r="D12" s="668">
        <v>102</v>
      </c>
      <c r="E12" s="668">
        <v>78</v>
      </c>
      <c r="F12" s="668">
        <v>83</v>
      </c>
      <c r="G12" s="668">
        <v>154</v>
      </c>
      <c r="H12" s="668">
        <v>115</v>
      </c>
      <c r="I12" s="771"/>
      <c r="J12" s="772">
        <f>+IF(G12=0,"-",(H12/G12-1))</f>
        <v>-0.25324675324675328</v>
      </c>
      <c r="L12" s="621"/>
      <c r="M12" s="621"/>
    </row>
    <row r="13" spans="1:13" x14ac:dyDescent="0.25">
      <c r="B13" s="932" t="s">
        <v>881</v>
      </c>
      <c r="C13" s="932"/>
      <c r="D13" s="932"/>
      <c r="E13" s="932"/>
      <c r="F13" s="932"/>
      <c r="G13" s="932"/>
      <c r="H13" s="932"/>
      <c r="I13" s="932"/>
      <c r="J13" s="932"/>
    </row>
    <row r="14" spans="1:13" x14ac:dyDescent="0.25">
      <c r="B14" s="794"/>
      <c r="C14" s="794"/>
      <c r="D14" s="794"/>
      <c r="E14" s="794"/>
      <c r="F14" s="794"/>
      <c r="G14" s="794"/>
      <c r="H14" s="794"/>
      <c r="I14" s="794"/>
      <c r="J14" s="794"/>
    </row>
    <row r="15" spans="1:13" ht="15" customHeight="1" x14ac:dyDescent="0.25">
      <c r="B15" s="793" t="s">
        <v>882</v>
      </c>
    </row>
    <row r="16" spans="1:13" ht="15" customHeight="1" x14ac:dyDescent="0.25">
      <c r="B16" s="1089" t="s">
        <v>489</v>
      </c>
      <c r="C16" s="1089" t="s">
        <v>883</v>
      </c>
      <c r="D16" s="1089" t="s">
        <v>13</v>
      </c>
      <c r="E16" s="1089">
        <v>2016</v>
      </c>
      <c r="F16" s="1090">
        <v>2017</v>
      </c>
      <c r="G16" s="1090">
        <v>2018</v>
      </c>
      <c r="H16" s="1090">
        <v>2019</v>
      </c>
      <c r="I16" s="1090">
        <v>2020</v>
      </c>
      <c r="J16" s="1091" t="s">
        <v>572</v>
      </c>
      <c r="K16" s="1090" t="s">
        <v>573</v>
      </c>
    </row>
    <row r="17" spans="1:13" x14ac:dyDescent="0.25">
      <c r="B17" s="1089"/>
      <c r="C17" s="1089"/>
      <c r="D17" s="1089"/>
      <c r="E17" s="1089"/>
      <c r="F17" s="1090"/>
      <c r="G17" s="1090"/>
      <c r="H17" s="1090"/>
      <c r="I17" s="1090"/>
      <c r="J17" s="1091"/>
      <c r="K17" s="1090"/>
    </row>
    <row r="18" spans="1:13" ht="15" customHeight="1" x14ac:dyDescent="0.25">
      <c r="A18" s="788"/>
      <c r="B18" s="1092" t="s">
        <v>884</v>
      </c>
      <c r="C18" s="625" t="s">
        <v>18</v>
      </c>
      <c r="D18" s="617" t="s">
        <v>969</v>
      </c>
      <c r="E18" s="716">
        <v>0</v>
      </c>
      <c r="F18" s="716">
        <v>0</v>
      </c>
      <c r="G18" s="716">
        <v>0</v>
      </c>
      <c r="H18" s="716">
        <v>0</v>
      </c>
      <c r="I18" s="733">
        <v>0.74694199999999999</v>
      </c>
      <c r="J18" s="717">
        <f>+I18/I22</f>
        <v>0.87764556808563365</v>
      </c>
      <c r="K18" s="628" t="str">
        <f>+IF(H18=0,"-",(I18/H18-1))</f>
        <v>-</v>
      </c>
      <c r="M18" s="621"/>
    </row>
    <row r="19" spans="1:13" x14ac:dyDescent="0.25">
      <c r="A19" s="789"/>
      <c r="B19" s="1093"/>
      <c r="C19" s="625" t="s">
        <v>1020</v>
      </c>
      <c r="D19" s="617" t="s">
        <v>1021</v>
      </c>
      <c r="E19" s="716">
        <v>4.956029E-2</v>
      </c>
      <c r="F19" s="716">
        <v>0</v>
      </c>
      <c r="G19" s="716">
        <v>0</v>
      </c>
      <c r="H19" s="716">
        <v>0</v>
      </c>
      <c r="I19" s="733">
        <v>2.9290480000000001E-2</v>
      </c>
      <c r="J19" s="717">
        <f>+I19/I22</f>
        <v>3.441587159257465E-2</v>
      </c>
      <c r="K19" s="628" t="str">
        <f t="shared" ref="K19:K28" si="1">+IF(H19=0,"-",(I19/H19-1))</f>
        <v>-</v>
      </c>
      <c r="M19" s="621"/>
    </row>
    <row r="20" spans="1:13" x14ac:dyDescent="0.25">
      <c r="A20" s="789"/>
      <c r="B20" s="1093"/>
      <c r="C20" s="795" t="s">
        <v>1022</v>
      </c>
      <c r="D20" s="617" t="s">
        <v>34</v>
      </c>
      <c r="E20" s="716">
        <v>9.3039400000000001E-3</v>
      </c>
      <c r="F20" s="716">
        <v>1.126136E-2</v>
      </c>
      <c r="G20" s="716">
        <v>3.4124309999999998E-2</v>
      </c>
      <c r="H20" s="716">
        <v>0</v>
      </c>
      <c r="I20" s="733">
        <v>2.1094119999999997E-2</v>
      </c>
      <c r="J20" s="717">
        <f>+I20/I22</f>
        <v>2.4785272391519723E-2</v>
      </c>
      <c r="K20" s="628" t="str">
        <f t="shared" si="1"/>
        <v>-</v>
      </c>
      <c r="M20" s="621"/>
    </row>
    <row r="21" spans="1:13" x14ac:dyDescent="0.25">
      <c r="B21" s="1094"/>
      <c r="C21" s="1095" t="s">
        <v>46</v>
      </c>
      <c r="D21" s="1096"/>
      <c r="E21" s="716">
        <v>1.0658154200000005</v>
      </c>
      <c r="F21" s="716">
        <v>0.79273860000000007</v>
      </c>
      <c r="G21" s="716">
        <v>1.1663876500000001</v>
      </c>
      <c r="H21" s="716">
        <v>1.5837751999999998</v>
      </c>
      <c r="I21" s="733">
        <v>5.3748170000000005E-2</v>
      </c>
      <c r="J21" s="717">
        <f>+I21/I22</f>
        <v>6.3153287930271987E-2</v>
      </c>
      <c r="K21" s="628">
        <f t="shared" si="1"/>
        <v>-0.96606325821997974</v>
      </c>
      <c r="M21" s="621"/>
    </row>
    <row r="22" spans="1:13" x14ac:dyDescent="0.25">
      <c r="B22" s="1083" t="s">
        <v>35</v>
      </c>
      <c r="C22" s="1087"/>
      <c r="D22" s="1084"/>
      <c r="E22" s="718">
        <v>1.1246796500000005</v>
      </c>
      <c r="F22" s="718">
        <v>0.80399996000000007</v>
      </c>
      <c r="G22" s="718">
        <v>1.20051196</v>
      </c>
      <c r="H22" s="718">
        <v>1.5837751999999998</v>
      </c>
      <c r="I22" s="718">
        <v>0.85107476999999998</v>
      </c>
      <c r="J22" s="719">
        <f>+I22/I22</f>
        <v>1</v>
      </c>
      <c r="K22" s="630">
        <f t="shared" si="1"/>
        <v>-0.46262905871994964</v>
      </c>
      <c r="M22" s="621"/>
    </row>
    <row r="23" spans="1:13" x14ac:dyDescent="0.25">
      <c r="B23" s="1092" t="s">
        <v>885</v>
      </c>
      <c r="C23" s="625" t="s">
        <v>557</v>
      </c>
      <c r="D23" s="617" t="s">
        <v>311</v>
      </c>
      <c r="E23" s="716">
        <v>1.3254564</v>
      </c>
      <c r="F23" s="716">
        <v>1.43665697</v>
      </c>
      <c r="G23" s="716">
        <v>0.85411051999999998</v>
      </c>
      <c r="H23" s="716">
        <v>0.96754214000000005</v>
      </c>
      <c r="I23" s="733">
        <v>0.94951302999999998</v>
      </c>
      <c r="J23" s="717">
        <f>+I23/I27</f>
        <v>0.38689894535443381</v>
      </c>
      <c r="K23" s="628">
        <f t="shared" si="1"/>
        <v>-1.8633927407027517E-2</v>
      </c>
      <c r="M23" s="621"/>
    </row>
    <row r="24" spans="1:13" x14ac:dyDescent="0.25">
      <c r="B24" s="1093"/>
      <c r="C24" s="625" t="s">
        <v>558</v>
      </c>
      <c r="D24" s="617" t="s">
        <v>559</v>
      </c>
      <c r="E24" s="716">
        <v>0.62587792000000009</v>
      </c>
      <c r="F24" s="716">
        <v>0.60959507999999996</v>
      </c>
      <c r="G24" s="716">
        <v>0.70347268000000007</v>
      </c>
      <c r="H24" s="716">
        <v>0.50183341999999997</v>
      </c>
      <c r="I24" s="733">
        <v>0.52200064000000002</v>
      </c>
      <c r="J24" s="717">
        <f>+I24/I27</f>
        <v>0.21270007962959653</v>
      </c>
      <c r="K24" s="628">
        <f t="shared" si="1"/>
        <v>4.0187080406083764E-2</v>
      </c>
      <c r="M24" s="621"/>
    </row>
    <row r="25" spans="1:13" x14ac:dyDescent="0.25">
      <c r="B25" s="1093"/>
      <c r="C25" s="625" t="s">
        <v>1023</v>
      </c>
      <c r="D25" s="617" t="s">
        <v>1024</v>
      </c>
      <c r="E25" s="716">
        <v>0</v>
      </c>
      <c r="F25" s="716">
        <v>0</v>
      </c>
      <c r="G25" s="716">
        <v>0</v>
      </c>
      <c r="H25" s="716">
        <v>0</v>
      </c>
      <c r="I25" s="733">
        <v>0.40091146999999999</v>
      </c>
      <c r="J25" s="717">
        <f>+I25/I27</f>
        <v>0.163359764450516</v>
      </c>
      <c r="K25" s="628" t="str">
        <f t="shared" si="1"/>
        <v>-</v>
      </c>
      <c r="M25" s="621"/>
    </row>
    <row r="26" spans="1:13" ht="15" customHeight="1" x14ac:dyDescent="0.25">
      <c r="B26" s="1094"/>
      <c r="C26" s="1095" t="s">
        <v>46</v>
      </c>
      <c r="D26" s="1096"/>
      <c r="E26" s="716">
        <v>0.42780880000000004</v>
      </c>
      <c r="F26" s="716">
        <v>0.42156514000000006</v>
      </c>
      <c r="G26" s="716">
        <v>0.38178803000000006</v>
      </c>
      <c r="H26" s="716">
        <v>0.96698773000000005</v>
      </c>
      <c r="I26" s="733">
        <v>0.58173774</v>
      </c>
      <c r="J26" s="717">
        <f>+I26/I27</f>
        <v>0.23704121056545358</v>
      </c>
      <c r="K26" s="628">
        <f t="shared" si="1"/>
        <v>-0.39840214932199813</v>
      </c>
      <c r="M26" s="621"/>
    </row>
    <row r="27" spans="1:13" x14ac:dyDescent="0.25">
      <c r="B27" s="1083" t="s">
        <v>294</v>
      </c>
      <c r="C27" s="1087"/>
      <c r="D27" s="1084"/>
      <c r="E27" s="718">
        <v>2.3791431200000002</v>
      </c>
      <c r="F27" s="718">
        <v>2.4678171900000003</v>
      </c>
      <c r="G27" s="718">
        <v>1.9393712300000001</v>
      </c>
      <c r="H27" s="718">
        <v>2.4363632900000001</v>
      </c>
      <c r="I27" s="718">
        <v>2.4541628800000002</v>
      </c>
      <c r="J27" s="719">
        <f>+I27/I27</f>
        <v>1</v>
      </c>
      <c r="K27" s="630">
        <f t="shared" si="1"/>
        <v>7.3058029042951667E-3</v>
      </c>
      <c r="M27" s="621"/>
    </row>
    <row r="28" spans="1:13" x14ac:dyDescent="0.25">
      <c r="B28" s="1088" t="s">
        <v>1025</v>
      </c>
      <c r="C28" s="1088"/>
      <c r="D28" s="1088"/>
      <c r="E28" s="720">
        <v>3.5038227700000006</v>
      </c>
      <c r="F28" s="720">
        <v>3.2718171500000004</v>
      </c>
      <c r="G28" s="720">
        <v>3.1398831899999999</v>
      </c>
      <c r="H28" s="720">
        <v>4.0201384899999999</v>
      </c>
      <c r="I28" s="720">
        <v>3.30523765</v>
      </c>
      <c r="J28" s="721"/>
      <c r="K28" s="633">
        <f t="shared" si="1"/>
        <v>-0.1778299035663321</v>
      </c>
      <c r="M28" s="621"/>
    </row>
    <row r="29" spans="1:13" x14ac:dyDescent="0.25">
      <c r="B29" s="932" t="s">
        <v>575</v>
      </c>
      <c r="C29" s="932"/>
      <c r="D29" s="932"/>
      <c r="E29" s="932"/>
      <c r="F29" s="932"/>
      <c r="G29" s="932"/>
      <c r="H29" s="932"/>
      <c r="I29" s="932"/>
      <c r="J29" s="932"/>
      <c r="K29" s="932"/>
    </row>
    <row r="30" spans="1:13" x14ac:dyDescent="0.25">
      <c r="B30" s="857" t="s">
        <v>930</v>
      </c>
      <c r="C30" s="857"/>
      <c r="D30" s="857"/>
      <c r="E30" s="857"/>
      <c r="F30" s="857"/>
      <c r="G30" s="857"/>
      <c r="H30" s="857"/>
      <c r="I30" s="857"/>
      <c r="J30" s="857"/>
      <c r="K30" s="857"/>
    </row>
    <row r="31" spans="1:13" ht="15" customHeight="1" x14ac:dyDescent="0.25">
      <c r="B31" s="734"/>
      <c r="C31" s="734"/>
      <c r="D31" s="734"/>
      <c r="E31" s="734"/>
      <c r="F31" s="734"/>
      <c r="G31" s="734"/>
      <c r="H31" s="734"/>
      <c r="I31" s="734"/>
      <c r="J31" s="734"/>
      <c r="K31" s="734"/>
    </row>
    <row r="32" spans="1:13" x14ac:dyDescent="0.25">
      <c r="B32" s="793" t="s">
        <v>887</v>
      </c>
    </row>
    <row r="33" spans="1:12" x14ac:dyDescent="0.25">
      <c r="B33" s="1089" t="s">
        <v>888</v>
      </c>
      <c r="C33" s="1112">
        <v>2016</v>
      </c>
      <c r="D33" s="1114">
        <v>2017</v>
      </c>
      <c r="E33" s="1114">
        <v>2018</v>
      </c>
      <c r="F33" s="1114">
        <v>2019</v>
      </c>
      <c r="G33" s="1114">
        <v>2020</v>
      </c>
      <c r="H33" s="1091" t="s">
        <v>572</v>
      </c>
      <c r="I33" s="1090" t="s">
        <v>573</v>
      </c>
    </row>
    <row r="34" spans="1:12" ht="15" customHeight="1" x14ac:dyDescent="0.25">
      <c r="A34" s="788"/>
      <c r="B34" s="1089"/>
      <c r="C34" s="1113"/>
      <c r="D34" s="1115"/>
      <c r="E34" s="1115"/>
      <c r="F34" s="1115"/>
      <c r="G34" s="1115"/>
      <c r="H34" s="1091"/>
      <c r="I34" s="1090"/>
    </row>
    <row r="35" spans="1:12" x14ac:dyDescent="0.25">
      <c r="B35" s="634" t="s">
        <v>357</v>
      </c>
      <c r="C35" s="675">
        <v>1.215193E-2</v>
      </c>
      <c r="D35" s="675">
        <v>1.6052799999999999E-3</v>
      </c>
      <c r="E35" s="675">
        <v>5.9899800000000015E-3</v>
      </c>
      <c r="F35" s="675">
        <v>6.6628000000000008E-3</v>
      </c>
      <c r="G35" s="676">
        <v>2.5560170000000007E-2</v>
      </c>
      <c r="H35" s="677">
        <v>5.2778623230451509E-2</v>
      </c>
      <c r="I35" s="637">
        <v>2.8362505253046773</v>
      </c>
      <c r="K35" s="621"/>
      <c r="L35" s="621"/>
    </row>
    <row r="36" spans="1:12" x14ac:dyDescent="0.25">
      <c r="B36" s="634" t="s">
        <v>366</v>
      </c>
      <c r="C36" s="675">
        <v>0.43843840000000001</v>
      </c>
      <c r="D36" s="675">
        <v>0.45600156999999997</v>
      </c>
      <c r="E36" s="675">
        <v>0.36066046999999996</v>
      </c>
      <c r="F36" s="675">
        <v>0.41064117</v>
      </c>
      <c r="G36" s="676">
        <v>0.45738133000000003</v>
      </c>
      <c r="H36" s="677">
        <v>0.94443647631110439</v>
      </c>
      <c r="I36" s="637">
        <v>0.11382239145675532</v>
      </c>
      <c r="K36" s="621"/>
      <c r="L36" s="621"/>
    </row>
    <row r="37" spans="1:12" x14ac:dyDescent="0.25">
      <c r="B37" s="634" t="s">
        <v>889</v>
      </c>
      <c r="C37" s="675">
        <v>0</v>
      </c>
      <c r="D37" s="675">
        <v>0</v>
      </c>
      <c r="E37" s="675">
        <v>0</v>
      </c>
      <c r="F37" s="675">
        <v>0</v>
      </c>
      <c r="G37" s="676">
        <v>0</v>
      </c>
      <c r="H37" s="677">
        <v>0</v>
      </c>
      <c r="I37" s="637" t="s">
        <v>170</v>
      </c>
      <c r="K37" s="621"/>
      <c r="L37" s="621"/>
    </row>
    <row r="38" spans="1:12" x14ac:dyDescent="0.25">
      <c r="B38" s="634" t="s">
        <v>496</v>
      </c>
      <c r="C38" s="675">
        <v>0</v>
      </c>
      <c r="D38" s="675">
        <v>0</v>
      </c>
      <c r="E38" s="675">
        <v>0</v>
      </c>
      <c r="F38" s="675">
        <v>0</v>
      </c>
      <c r="G38" s="676">
        <v>0</v>
      </c>
      <c r="H38" s="677">
        <v>0</v>
      </c>
      <c r="I38" s="637" t="s">
        <v>170</v>
      </c>
      <c r="K38" s="621"/>
      <c r="L38" s="621"/>
    </row>
    <row r="39" spans="1:12" x14ac:dyDescent="0.25">
      <c r="B39" s="634" t="s">
        <v>361</v>
      </c>
      <c r="C39" s="675">
        <v>8.1000000000000008E-7</v>
      </c>
      <c r="D39" s="675">
        <v>5.84E-6</v>
      </c>
      <c r="E39" s="675">
        <v>7.2529999999999998E-5</v>
      </c>
      <c r="F39" s="675">
        <v>3.6755999999999996E-4</v>
      </c>
      <c r="G39" s="676">
        <v>1.3487000000000002E-3</v>
      </c>
      <c r="H39" s="677">
        <v>2.7849004584441315E-3</v>
      </c>
      <c r="I39" s="637">
        <v>2.6693328980302544</v>
      </c>
      <c r="K39" s="621"/>
      <c r="L39" s="621"/>
    </row>
    <row r="40" spans="1:12" x14ac:dyDescent="0.25">
      <c r="B40" s="638" t="s">
        <v>1026</v>
      </c>
      <c r="C40" s="678">
        <v>0.45059114</v>
      </c>
      <c r="D40" s="678">
        <v>0.45761268999999993</v>
      </c>
      <c r="E40" s="678">
        <v>0.36672297999999998</v>
      </c>
      <c r="F40" s="678">
        <v>0.41767153000000001</v>
      </c>
      <c r="G40" s="678">
        <v>0.4842902</v>
      </c>
      <c r="H40" s="679">
        <v>1</v>
      </c>
      <c r="I40" s="640">
        <v>0.15950014596398265</v>
      </c>
      <c r="K40" s="621"/>
      <c r="L40" s="621"/>
    </row>
    <row r="41" spans="1:12" x14ac:dyDescent="0.25">
      <c r="B41" s="932" t="s">
        <v>503</v>
      </c>
      <c r="C41" s="932"/>
      <c r="D41" s="932"/>
      <c r="E41" s="932"/>
      <c r="F41" s="932"/>
      <c r="G41" s="932"/>
      <c r="H41" s="932"/>
      <c r="I41" s="932"/>
    </row>
    <row r="42" spans="1:12" ht="15" customHeight="1" x14ac:dyDescent="0.25">
      <c r="B42" s="857" t="s">
        <v>714</v>
      </c>
      <c r="C42" s="857"/>
      <c r="D42" s="857"/>
      <c r="E42" s="857"/>
      <c r="F42" s="857"/>
      <c r="G42" s="857"/>
      <c r="H42" s="857"/>
      <c r="I42" s="857"/>
    </row>
    <row r="43" spans="1:12" x14ac:dyDescent="0.25">
      <c r="B43" s="734"/>
      <c r="C43" s="734"/>
      <c r="D43" s="734"/>
      <c r="E43" s="734"/>
      <c r="F43" s="734"/>
      <c r="G43" s="734"/>
      <c r="H43" s="734"/>
      <c r="I43" s="734"/>
    </row>
    <row r="44" spans="1:12" x14ac:dyDescent="0.25">
      <c r="B44" s="732" t="s">
        <v>918</v>
      </c>
    </row>
    <row r="45" spans="1:12" x14ac:dyDescent="0.25">
      <c r="B45" s="926" t="s">
        <v>485</v>
      </c>
      <c r="C45" s="1099" t="s">
        <v>448</v>
      </c>
      <c r="D45" s="1101">
        <v>2019</v>
      </c>
      <c r="E45" s="1102"/>
      <c r="F45" s="1102"/>
      <c r="G45" s="1103"/>
      <c r="H45" s="1101">
        <v>2020</v>
      </c>
      <c r="I45" s="1102"/>
      <c r="J45" s="1102"/>
      <c r="K45" s="1103"/>
      <c r="L45" s="511"/>
    </row>
    <row r="46" spans="1:12" x14ac:dyDescent="0.25">
      <c r="B46" s="927"/>
      <c r="C46" s="1100"/>
      <c r="D46" s="642" t="s">
        <v>806</v>
      </c>
      <c r="E46" s="642" t="s">
        <v>807</v>
      </c>
      <c r="F46" s="642" t="s">
        <v>470</v>
      </c>
      <c r="G46" s="642" t="s">
        <v>471</v>
      </c>
      <c r="H46" s="642" t="s">
        <v>806</v>
      </c>
      <c r="I46" s="642" t="s">
        <v>807</v>
      </c>
      <c r="J46" s="642" t="s">
        <v>470</v>
      </c>
      <c r="K46" s="642" t="s">
        <v>471</v>
      </c>
      <c r="L46" s="511"/>
    </row>
    <row r="47" spans="1:12" x14ac:dyDescent="0.25">
      <c r="B47" s="1098" t="s">
        <v>433</v>
      </c>
      <c r="C47" s="722" t="s">
        <v>232</v>
      </c>
      <c r="D47" s="688">
        <v>3804</v>
      </c>
      <c r="E47" s="688">
        <v>117</v>
      </c>
      <c r="F47" s="688">
        <v>113</v>
      </c>
      <c r="G47" s="688">
        <v>1198.2560000000001</v>
      </c>
      <c r="H47" s="654">
        <v>1205</v>
      </c>
      <c r="I47" s="654">
        <v>35</v>
      </c>
      <c r="J47" s="654">
        <v>28</v>
      </c>
      <c r="K47" s="654">
        <v>262.22000000000003</v>
      </c>
      <c r="L47" s="511"/>
    </row>
    <row r="48" spans="1:12" x14ac:dyDescent="0.25">
      <c r="B48" s="1098"/>
      <c r="C48" s="722" t="s">
        <v>464</v>
      </c>
      <c r="D48" s="688">
        <v>39863</v>
      </c>
      <c r="E48" s="688">
        <v>1345</v>
      </c>
      <c r="F48" s="688">
        <v>228</v>
      </c>
      <c r="G48" s="688">
        <v>3102.0566899999999</v>
      </c>
      <c r="H48" s="654">
        <v>12389</v>
      </c>
      <c r="I48" s="654">
        <v>574</v>
      </c>
      <c r="J48" s="654">
        <v>103</v>
      </c>
      <c r="K48" s="654">
        <v>1149.6869999999999</v>
      </c>
      <c r="L48" s="511"/>
    </row>
    <row r="49" spans="2:12" x14ac:dyDescent="0.25">
      <c r="B49" s="1098"/>
      <c r="C49" s="722" t="s">
        <v>230</v>
      </c>
      <c r="D49" s="688">
        <v>6551</v>
      </c>
      <c r="E49" s="688">
        <v>31</v>
      </c>
      <c r="F49" s="688">
        <v>6200</v>
      </c>
      <c r="G49" s="688">
        <v>97643.046239999996</v>
      </c>
      <c r="H49" s="654">
        <v>1860</v>
      </c>
      <c r="I49" s="654">
        <v>10</v>
      </c>
      <c r="J49" s="654">
        <v>5253</v>
      </c>
      <c r="K49" s="654">
        <v>88387.852249999982</v>
      </c>
      <c r="L49" s="511"/>
    </row>
    <row r="50" spans="2:12" x14ac:dyDescent="0.25">
      <c r="B50" s="1098"/>
      <c r="C50" s="722" t="s">
        <v>1027</v>
      </c>
      <c r="D50" s="688">
        <v>107</v>
      </c>
      <c r="E50" s="688">
        <v>0</v>
      </c>
      <c r="F50" s="688">
        <v>0</v>
      </c>
      <c r="G50" s="688">
        <v>0</v>
      </c>
      <c r="H50" s="654">
        <v>52</v>
      </c>
      <c r="I50" s="654">
        <v>0</v>
      </c>
      <c r="J50" s="654">
        <v>0</v>
      </c>
      <c r="K50" s="654">
        <v>0</v>
      </c>
      <c r="L50" s="511"/>
    </row>
    <row r="51" spans="2:12" x14ac:dyDescent="0.25">
      <c r="B51" s="1098"/>
      <c r="C51" s="722" t="s">
        <v>817</v>
      </c>
      <c r="D51" s="688">
        <v>107</v>
      </c>
      <c r="E51" s="688">
        <v>0</v>
      </c>
      <c r="F51" s="688">
        <v>0</v>
      </c>
      <c r="G51" s="688">
        <v>0</v>
      </c>
      <c r="H51" s="654">
        <v>68</v>
      </c>
      <c r="I51" s="654">
        <v>0</v>
      </c>
      <c r="J51" s="654">
        <v>0</v>
      </c>
      <c r="K51" s="654">
        <v>0</v>
      </c>
      <c r="L51" s="511"/>
    </row>
    <row r="52" spans="2:12" x14ac:dyDescent="0.25">
      <c r="B52" s="1098"/>
      <c r="C52" s="722" t="s">
        <v>818</v>
      </c>
      <c r="D52" s="688">
        <v>1962</v>
      </c>
      <c r="E52" s="688">
        <v>10</v>
      </c>
      <c r="F52" s="688">
        <v>0</v>
      </c>
      <c r="G52" s="688">
        <v>0</v>
      </c>
      <c r="H52" s="654">
        <v>537</v>
      </c>
      <c r="I52" s="654">
        <v>3</v>
      </c>
      <c r="J52" s="654">
        <v>0</v>
      </c>
      <c r="K52" s="654">
        <v>0</v>
      </c>
      <c r="L52" s="511"/>
    </row>
    <row r="53" spans="2:12" x14ac:dyDescent="0.25">
      <c r="B53" s="1098"/>
      <c r="C53" s="722" t="s">
        <v>819</v>
      </c>
      <c r="D53" s="688">
        <v>834</v>
      </c>
      <c r="E53" s="688">
        <v>1</v>
      </c>
      <c r="F53" s="688">
        <v>0</v>
      </c>
      <c r="G53" s="688">
        <v>0</v>
      </c>
      <c r="H53" s="654">
        <v>475</v>
      </c>
      <c r="I53" s="654">
        <v>6</v>
      </c>
      <c r="J53" s="654">
        <v>0</v>
      </c>
      <c r="K53" s="654">
        <v>0</v>
      </c>
      <c r="L53" s="511"/>
    </row>
    <row r="54" spans="2:12" x14ac:dyDescent="0.25">
      <c r="B54" s="1098"/>
      <c r="C54" s="722" t="s">
        <v>820</v>
      </c>
      <c r="D54" s="688">
        <v>732</v>
      </c>
      <c r="E54" s="688">
        <v>0</v>
      </c>
      <c r="F54" s="688">
        <v>0</v>
      </c>
      <c r="G54" s="688">
        <v>0</v>
      </c>
      <c r="H54" s="654">
        <v>286</v>
      </c>
      <c r="I54" s="654">
        <v>0</v>
      </c>
      <c r="J54" s="654">
        <v>0</v>
      </c>
      <c r="K54" s="654">
        <v>0</v>
      </c>
      <c r="L54" s="511"/>
    </row>
    <row r="55" spans="2:12" x14ac:dyDescent="0.25">
      <c r="B55" s="1098"/>
      <c r="C55" s="722" t="s">
        <v>821</v>
      </c>
      <c r="D55" s="688">
        <v>983</v>
      </c>
      <c r="E55" s="688">
        <v>1</v>
      </c>
      <c r="F55" s="688">
        <v>0</v>
      </c>
      <c r="G55" s="688">
        <v>0</v>
      </c>
      <c r="H55" s="654">
        <v>310</v>
      </c>
      <c r="I55" s="654">
        <v>1</v>
      </c>
      <c r="J55" s="654">
        <v>0</v>
      </c>
      <c r="K55" s="654">
        <v>0</v>
      </c>
      <c r="L55" s="511"/>
    </row>
    <row r="56" spans="2:12" x14ac:dyDescent="0.25">
      <c r="B56" s="1097" t="s">
        <v>894</v>
      </c>
      <c r="C56" s="1097"/>
      <c r="D56" s="774">
        <f>SUM(D47:D55)</f>
        <v>54943</v>
      </c>
      <c r="E56" s="774">
        <f t="shared" ref="E56:K56" si="2">SUM(E47:E55)</f>
        <v>1505</v>
      </c>
      <c r="F56" s="774">
        <f t="shared" si="2"/>
        <v>6541</v>
      </c>
      <c r="G56" s="774">
        <f t="shared" si="2"/>
        <v>101943.35893</v>
      </c>
      <c r="H56" s="774">
        <f t="shared" si="2"/>
        <v>17182</v>
      </c>
      <c r="I56" s="774">
        <f t="shared" si="2"/>
        <v>629</v>
      </c>
      <c r="J56" s="774">
        <f t="shared" si="2"/>
        <v>5384</v>
      </c>
      <c r="K56" s="774">
        <f t="shared" si="2"/>
        <v>89799.759249999988</v>
      </c>
      <c r="L56" s="511"/>
    </row>
    <row r="57" spans="2:12" x14ac:dyDescent="0.25">
      <c r="B57" s="1098" t="s">
        <v>437</v>
      </c>
      <c r="C57" s="722" t="s">
        <v>232</v>
      </c>
      <c r="D57" s="688">
        <v>4336</v>
      </c>
      <c r="E57" s="688">
        <v>121</v>
      </c>
      <c r="F57" s="688">
        <v>151</v>
      </c>
      <c r="G57" s="783">
        <v>330.87700000000001</v>
      </c>
      <c r="H57" s="655">
        <v>1458</v>
      </c>
      <c r="I57" s="655">
        <v>39</v>
      </c>
      <c r="J57" s="655">
        <v>39</v>
      </c>
      <c r="K57" s="655">
        <v>51.96</v>
      </c>
      <c r="L57" s="511"/>
    </row>
    <row r="58" spans="2:12" x14ac:dyDescent="0.25">
      <c r="B58" s="1098"/>
      <c r="C58" s="722" t="s">
        <v>464</v>
      </c>
      <c r="D58" s="688">
        <v>41152</v>
      </c>
      <c r="E58" s="688">
        <v>1339</v>
      </c>
      <c r="F58" s="688">
        <v>219</v>
      </c>
      <c r="G58" s="783">
        <v>2017.1741</v>
      </c>
      <c r="H58" s="655">
        <v>13435</v>
      </c>
      <c r="I58" s="655">
        <v>551</v>
      </c>
      <c r="J58" s="655">
        <v>106</v>
      </c>
      <c r="K58" s="655">
        <v>1205.2460000000001</v>
      </c>
      <c r="L58" s="511"/>
    </row>
    <row r="59" spans="2:12" x14ac:dyDescent="0.25">
      <c r="B59" s="1098"/>
      <c r="C59" s="722" t="s">
        <v>230</v>
      </c>
      <c r="D59" s="688">
        <v>7289</v>
      </c>
      <c r="E59" s="688">
        <v>23</v>
      </c>
      <c r="F59" s="688">
        <v>5922</v>
      </c>
      <c r="G59" s="783">
        <v>38311.587440000003</v>
      </c>
      <c r="H59" s="655">
        <v>2325</v>
      </c>
      <c r="I59" s="655">
        <v>10</v>
      </c>
      <c r="J59" s="655">
        <v>4734</v>
      </c>
      <c r="K59" s="655">
        <v>29146.479469999998</v>
      </c>
      <c r="L59" s="511"/>
    </row>
    <row r="60" spans="2:12" x14ac:dyDescent="0.25">
      <c r="B60" s="1098"/>
      <c r="C60" s="722" t="s">
        <v>1027</v>
      </c>
      <c r="D60" s="688">
        <v>132</v>
      </c>
      <c r="E60" s="653">
        <v>0</v>
      </c>
      <c r="F60" s="653">
        <v>0</v>
      </c>
      <c r="G60" s="653">
        <v>0</v>
      </c>
      <c r="H60" s="655">
        <v>56</v>
      </c>
      <c r="I60" s="655">
        <v>0</v>
      </c>
      <c r="J60" s="655">
        <v>1</v>
      </c>
      <c r="K60" s="655">
        <v>0</v>
      </c>
      <c r="L60" s="511"/>
    </row>
    <row r="61" spans="2:12" x14ac:dyDescent="0.25">
      <c r="B61" s="1098"/>
      <c r="C61" s="722" t="s">
        <v>817</v>
      </c>
      <c r="D61" s="688">
        <v>97</v>
      </c>
      <c r="E61" s="688">
        <v>0</v>
      </c>
      <c r="F61" s="653">
        <v>0</v>
      </c>
      <c r="G61" s="653">
        <v>0</v>
      </c>
      <c r="H61" s="655">
        <v>60</v>
      </c>
      <c r="I61" s="655">
        <v>0</v>
      </c>
      <c r="J61" s="655">
        <v>0</v>
      </c>
      <c r="K61" s="655">
        <v>0</v>
      </c>
      <c r="L61" s="511"/>
    </row>
    <row r="62" spans="2:12" x14ac:dyDescent="0.25">
      <c r="B62" s="1098"/>
      <c r="C62" s="722" t="s">
        <v>818</v>
      </c>
      <c r="D62" s="688">
        <v>1462</v>
      </c>
      <c r="E62" s="653">
        <v>5</v>
      </c>
      <c r="F62" s="653">
        <v>1</v>
      </c>
      <c r="G62" s="653">
        <v>0</v>
      </c>
      <c r="H62" s="655">
        <v>442</v>
      </c>
      <c r="I62" s="655">
        <v>2</v>
      </c>
      <c r="J62" s="655">
        <v>0</v>
      </c>
      <c r="K62" s="655">
        <v>0</v>
      </c>
      <c r="L62" s="511"/>
    </row>
    <row r="63" spans="2:12" x14ac:dyDescent="0.25">
      <c r="B63" s="1098"/>
      <c r="C63" s="722" t="s">
        <v>819</v>
      </c>
      <c r="D63" s="688">
        <v>1320</v>
      </c>
      <c r="E63" s="688">
        <v>12</v>
      </c>
      <c r="F63" s="653">
        <v>0</v>
      </c>
      <c r="G63" s="653">
        <v>0</v>
      </c>
      <c r="H63" s="655">
        <v>816</v>
      </c>
      <c r="I63" s="655">
        <v>8</v>
      </c>
      <c r="J63" s="655">
        <v>0</v>
      </c>
      <c r="K63" s="655">
        <v>0</v>
      </c>
      <c r="L63" s="511"/>
    </row>
    <row r="64" spans="2:12" x14ac:dyDescent="0.25">
      <c r="B64" s="1098"/>
      <c r="C64" s="722" t="s">
        <v>820</v>
      </c>
      <c r="D64" s="688">
        <v>700</v>
      </c>
      <c r="E64" s="653">
        <v>0</v>
      </c>
      <c r="F64" s="653">
        <v>0</v>
      </c>
      <c r="G64" s="653">
        <v>0</v>
      </c>
      <c r="H64" s="655">
        <v>347</v>
      </c>
      <c r="I64" s="655">
        <v>1</v>
      </c>
      <c r="J64" s="655">
        <v>0</v>
      </c>
      <c r="K64" s="655">
        <v>0</v>
      </c>
      <c r="L64" s="511"/>
    </row>
    <row r="65" spans="2:13" x14ac:dyDescent="0.25">
      <c r="B65" s="1098"/>
      <c r="C65" s="722" t="s">
        <v>821</v>
      </c>
      <c r="D65" s="688">
        <v>804</v>
      </c>
      <c r="E65" s="653">
        <v>1</v>
      </c>
      <c r="F65" s="653">
        <v>0</v>
      </c>
      <c r="G65" s="653">
        <v>0</v>
      </c>
      <c r="H65" s="655">
        <v>285</v>
      </c>
      <c r="I65" s="655">
        <v>1</v>
      </c>
      <c r="J65" s="655">
        <v>0</v>
      </c>
      <c r="K65" s="655">
        <v>0</v>
      </c>
      <c r="L65" s="511"/>
    </row>
    <row r="66" spans="2:13" x14ac:dyDescent="0.25">
      <c r="B66" s="1097" t="s">
        <v>895</v>
      </c>
      <c r="C66" s="1097"/>
      <c r="D66" s="774">
        <f>SUM(D57:D65)</f>
        <v>57292</v>
      </c>
      <c r="E66" s="774">
        <f t="shared" ref="E66:K66" si="3">SUM(E57:E65)</f>
        <v>1501</v>
      </c>
      <c r="F66" s="774">
        <f t="shared" si="3"/>
        <v>6293</v>
      </c>
      <c r="G66" s="774">
        <f t="shared" si="3"/>
        <v>40659.63854</v>
      </c>
      <c r="H66" s="774">
        <f t="shared" si="3"/>
        <v>19224</v>
      </c>
      <c r="I66" s="774">
        <f t="shared" si="3"/>
        <v>612</v>
      </c>
      <c r="J66" s="774">
        <f t="shared" si="3"/>
        <v>4880</v>
      </c>
      <c r="K66" s="774">
        <f t="shared" si="3"/>
        <v>30403.685469999997</v>
      </c>
      <c r="L66" s="511"/>
    </row>
    <row r="67" spans="2:13" x14ac:dyDescent="0.25">
      <c r="B67" s="1101" t="s">
        <v>1028</v>
      </c>
      <c r="C67" s="1103"/>
      <c r="D67" s="760">
        <f>D56+D66</f>
        <v>112235</v>
      </c>
      <c r="E67" s="760">
        <f t="shared" ref="E67:K67" si="4">E56+E66</f>
        <v>3006</v>
      </c>
      <c r="F67" s="760">
        <f t="shared" si="4"/>
        <v>12834</v>
      </c>
      <c r="G67" s="760">
        <f t="shared" si="4"/>
        <v>142602.99747</v>
      </c>
      <c r="H67" s="760">
        <f t="shared" si="4"/>
        <v>36406</v>
      </c>
      <c r="I67" s="760">
        <f t="shared" si="4"/>
        <v>1241</v>
      </c>
      <c r="J67" s="760">
        <f t="shared" si="4"/>
        <v>10264</v>
      </c>
      <c r="K67" s="760">
        <f t="shared" si="4"/>
        <v>120203.44471999998</v>
      </c>
      <c r="L67" s="511"/>
    </row>
    <row r="68" spans="2:13" x14ac:dyDescent="0.25">
      <c r="B68" s="1108" t="s">
        <v>897</v>
      </c>
      <c r="C68" s="1108"/>
      <c r="D68" s="1108"/>
      <c r="E68" s="1108"/>
      <c r="F68" s="1108"/>
      <c r="G68" s="1108"/>
      <c r="H68" s="1108"/>
      <c r="I68" s="1108"/>
      <c r="J68" s="1108"/>
      <c r="K68" s="1108"/>
      <c r="L68" s="684"/>
      <c r="M68" s="511"/>
    </row>
    <row r="69" spans="2:13" ht="15" customHeight="1" x14ac:dyDescent="0.25">
      <c r="B69" s="1018" t="s">
        <v>1015</v>
      </c>
      <c r="C69" s="1018"/>
      <c r="D69" s="1018"/>
      <c r="E69" s="1018"/>
      <c r="F69" s="1018"/>
      <c r="G69" s="1018"/>
      <c r="H69" s="1018"/>
      <c r="I69" s="1018"/>
      <c r="J69" s="1018"/>
      <c r="K69" s="1018"/>
      <c r="L69" s="796"/>
      <c r="M69" s="796"/>
    </row>
    <row r="70" spans="2:13" x14ac:dyDescent="0.25">
      <c r="B70" s="1018" t="s">
        <v>825</v>
      </c>
      <c r="C70" s="1018"/>
      <c r="D70" s="1018"/>
      <c r="E70" s="1018"/>
      <c r="F70" s="1018"/>
      <c r="G70" s="1018"/>
      <c r="H70" s="1018"/>
      <c r="I70" s="1018"/>
      <c r="J70" s="1018"/>
      <c r="K70" s="1018"/>
      <c r="L70" s="686"/>
    </row>
    <row r="71" spans="2:13" x14ac:dyDescent="0.25">
      <c r="B71" s="1018" t="s">
        <v>826</v>
      </c>
      <c r="C71" s="1018"/>
      <c r="D71" s="1018"/>
      <c r="E71" s="1018"/>
      <c r="F71" s="1018"/>
      <c r="G71" s="1018"/>
      <c r="H71" s="1018"/>
      <c r="I71" s="1018"/>
      <c r="J71" s="1018"/>
      <c r="K71" s="1018"/>
      <c r="L71" s="687"/>
    </row>
    <row r="72" spans="2:13" x14ac:dyDescent="0.25">
      <c r="B72" s="1108" t="s">
        <v>898</v>
      </c>
      <c r="C72" s="1108"/>
      <c r="D72" s="1108"/>
      <c r="E72" s="1108"/>
      <c r="F72" s="1108"/>
      <c r="G72" s="1108"/>
      <c r="H72" s="1108"/>
      <c r="I72" s="1108"/>
      <c r="J72" s="1108"/>
      <c r="K72" s="1108"/>
      <c r="L72" s="687"/>
    </row>
    <row r="74" spans="2:13" x14ac:dyDescent="0.25">
      <c r="B74" s="766" t="s">
        <v>1029</v>
      </c>
      <c r="C74" s="763"/>
      <c r="D74" s="763"/>
      <c r="E74" s="763"/>
      <c r="F74" s="763"/>
      <c r="G74" s="763"/>
      <c r="H74" s="763"/>
      <c r="I74" s="763"/>
      <c r="J74" s="763"/>
      <c r="K74" s="763"/>
    </row>
    <row r="75" spans="2:13" x14ac:dyDescent="0.25">
      <c r="B75" s="1099" t="s">
        <v>900</v>
      </c>
      <c r="C75" s="1101">
        <v>2019</v>
      </c>
      <c r="D75" s="1102"/>
      <c r="E75" s="1103"/>
      <c r="F75" s="1101">
        <v>2020</v>
      </c>
      <c r="G75" s="1102"/>
      <c r="H75" s="1103"/>
      <c r="I75" s="1105" t="s">
        <v>901</v>
      </c>
      <c r="J75" s="1105" t="s">
        <v>902</v>
      </c>
      <c r="K75" s="1105" t="s">
        <v>903</v>
      </c>
    </row>
    <row r="76" spans="2:13" x14ac:dyDescent="0.25">
      <c r="B76" s="1100"/>
      <c r="C76" s="105" t="s">
        <v>433</v>
      </c>
      <c r="D76" s="642" t="s">
        <v>437</v>
      </c>
      <c r="E76" s="642" t="s">
        <v>80</v>
      </c>
      <c r="F76" s="105" t="s">
        <v>433</v>
      </c>
      <c r="G76" s="642" t="s">
        <v>437</v>
      </c>
      <c r="H76" s="642" t="s">
        <v>80</v>
      </c>
      <c r="I76" s="1106"/>
      <c r="J76" s="1106"/>
      <c r="K76" s="1106"/>
    </row>
    <row r="77" spans="2:13" x14ac:dyDescent="0.25">
      <c r="B77" s="652" t="s">
        <v>904</v>
      </c>
      <c r="C77" s="653">
        <v>478</v>
      </c>
      <c r="D77" s="653">
        <v>1019</v>
      </c>
      <c r="E77" s="653">
        <v>1497</v>
      </c>
      <c r="F77" s="654">
        <v>679</v>
      </c>
      <c r="G77" s="654">
        <v>1803</v>
      </c>
      <c r="H77" s="655">
        <v>2482</v>
      </c>
      <c r="I77" s="656">
        <f>(F77-C77)/C77</f>
        <v>0.42050209205020922</v>
      </c>
      <c r="J77" s="656">
        <f>(G77-D77)/D77</f>
        <v>0.76938174681059868</v>
      </c>
      <c r="K77" s="656">
        <f>(H77-E77)/E77</f>
        <v>0.65798263193052775</v>
      </c>
    </row>
    <row r="78" spans="2:13" x14ac:dyDescent="0.25">
      <c r="B78" s="652" t="s">
        <v>905</v>
      </c>
      <c r="C78" s="658">
        <v>5638.0006700000004</v>
      </c>
      <c r="D78" s="658">
        <v>5492.0109500000008</v>
      </c>
      <c r="E78" s="658">
        <v>11130.011620000001</v>
      </c>
      <c r="F78" s="659">
        <v>6987.1050999999998</v>
      </c>
      <c r="G78" s="659">
        <v>6897.7512699999997</v>
      </c>
      <c r="H78" s="659">
        <v>13884.85637</v>
      </c>
      <c r="I78" s="656">
        <f t="shared" ref="I78:K78" si="5">(F78-C78)/C78</f>
        <v>0.23928773850252119</v>
      </c>
      <c r="J78" s="656">
        <f t="shared" si="5"/>
        <v>0.25596094632695493</v>
      </c>
      <c r="K78" s="656">
        <f t="shared" si="5"/>
        <v>0.24751499316044723</v>
      </c>
    </row>
    <row r="79" spans="2:13" x14ac:dyDescent="0.25">
      <c r="B79" s="1104" t="s">
        <v>1017</v>
      </c>
      <c r="C79" s="1104"/>
      <c r="D79" s="1104"/>
      <c r="E79" s="1104"/>
      <c r="F79" s="1104"/>
      <c r="G79" s="1104"/>
      <c r="H79" s="1104"/>
      <c r="I79" s="1104"/>
      <c r="J79" s="1104"/>
      <c r="K79" s="1104"/>
    </row>
  </sheetData>
  <mergeCells count="55">
    <mergeCell ref="K75:K76"/>
    <mergeCell ref="B79:K79"/>
    <mergeCell ref="B75:B76"/>
    <mergeCell ref="C75:E75"/>
    <mergeCell ref="F75:H75"/>
    <mergeCell ref="I75:I76"/>
    <mergeCell ref="J75:J76"/>
    <mergeCell ref="B68:K68"/>
    <mergeCell ref="B69:K69"/>
    <mergeCell ref="B70:K70"/>
    <mergeCell ref="B71:K71"/>
    <mergeCell ref="B72:K72"/>
    <mergeCell ref="B41:I41"/>
    <mergeCell ref="B45:B46"/>
    <mergeCell ref="C45:C46"/>
    <mergeCell ref="D45:G45"/>
    <mergeCell ref="H45:K45"/>
    <mergeCell ref="B42:I42"/>
    <mergeCell ref="B27:D27"/>
    <mergeCell ref="B28:D28"/>
    <mergeCell ref="B29:K29"/>
    <mergeCell ref="B30:K30"/>
    <mergeCell ref="B33:B34"/>
    <mergeCell ref="C33:C34"/>
    <mergeCell ref="D33:D34"/>
    <mergeCell ref="E33:E34"/>
    <mergeCell ref="F33:F34"/>
    <mergeCell ref="G33:G34"/>
    <mergeCell ref="H33:H34"/>
    <mergeCell ref="I33:I34"/>
    <mergeCell ref="B18:B21"/>
    <mergeCell ref="C21:D21"/>
    <mergeCell ref="B22:D22"/>
    <mergeCell ref="B23:B26"/>
    <mergeCell ref="C26:D26"/>
    <mergeCell ref="G16:G17"/>
    <mergeCell ref="H16:H17"/>
    <mergeCell ref="I16:I17"/>
    <mergeCell ref="J16:J17"/>
    <mergeCell ref="K16:K17"/>
    <mergeCell ref="B16:B17"/>
    <mergeCell ref="C16:C17"/>
    <mergeCell ref="D16:D17"/>
    <mergeCell ref="E16:E17"/>
    <mergeCell ref="F16:F17"/>
    <mergeCell ref="B47:B55"/>
    <mergeCell ref="B56:C56"/>
    <mergeCell ref="B57:B65"/>
    <mergeCell ref="B66:C66"/>
    <mergeCell ref="B67:C67"/>
    <mergeCell ref="B7:C7"/>
    <mergeCell ref="B8:B10"/>
    <mergeCell ref="B11:C11"/>
    <mergeCell ref="B12:C12"/>
    <mergeCell ref="B13:J13"/>
  </mergeCells>
  <pageMargins left="0.7" right="0.7" top="0.75" bottom="0.75" header="0.3" footer="0.3"/>
  <pageSetup paperSize="183" scale="74"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51"/>
  <sheetViews>
    <sheetView workbookViewId="0">
      <selection activeCell="F20" sqref="F20"/>
    </sheetView>
  </sheetViews>
  <sheetFormatPr baseColWidth="10" defaultColWidth="11.42578125" defaultRowHeight="15" x14ac:dyDescent="0.25"/>
  <cols>
    <col min="1" max="1" width="3.7109375" style="797" customWidth="1"/>
    <col min="2" max="2" width="53.85546875" style="800" customWidth="1"/>
    <col min="3" max="3" width="31.42578125" style="800" customWidth="1"/>
    <col min="4" max="4" width="39.42578125" style="800" customWidth="1"/>
    <col min="5" max="7" width="11.42578125" style="800"/>
    <col min="8" max="8" width="12.7109375" style="800" customWidth="1"/>
    <col min="9" max="9" width="13.28515625" style="800" customWidth="1"/>
    <col min="10" max="14" width="11.42578125" style="800"/>
    <col min="15" max="16384" width="11.42578125" style="797"/>
  </cols>
  <sheetData>
    <row r="2" spans="1:14" x14ac:dyDescent="0.25">
      <c r="B2" s="801" t="s">
        <v>560</v>
      </c>
    </row>
    <row r="3" spans="1:14" x14ac:dyDescent="0.25">
      <c r="B3" s="802"/>
    </row>
    <row r="4" spans="1:14" ht="15" customHeight="1" x14ac:dyDescent="0.25">
      <c r="A4" s="798"/>
      <c r="B4" s="803" t="s">
        <v>484</v>
      </c>
    </row>
    <row r="5" spans="1:14" ht="22.5" x14ac:dyDescent="0.25">
      <c r="A5" s="799"/>
      <c r="B5" s="614" t="s">
        <v>875</v>
      </c>
      <c r="C5" s="614" t="s">
        <v>485</v>
      </c>
      <c r="D5" s="615">
        <v>2016</v>
      </c>
      <c r="E5" s="615">
        <v>2017</v>
      </c>
      <c r="F5" s="615">
        <v>2018</v>
      </c>
      <c r="G5" s="615">
        <v>2019</v>
      </c>
      <c r="H5" s="615">
        <v>2020</v>
      </c>
      <c r="I5" s="699" t="s">
        <v>572</v>
      </c>
      <c r="J5" s="699" t="s">
        <v>573</v>
      </c>
      <c r="K5" s="804"/>
      <c r="L5" s="804"/>
      <c r="M5" s="804"/>
      <c r="N5" s="804"/>
    </row>
    <row r="6" spans="1:14" x14ac:dyDescent="0.25">
      <c r="A6" s="799"/>
      <c r="B6" s="1092" t="s">
        <v>921</v>
      </c>
      <c r="C6" s="617" t="s">
        <v>473</v>
      </c>
      <c r="D6" s="663">
        <v>1699</v>
      </c>
      <c r="E6" s="663">
        <v>2035</v>
      </c>
      <c r="F6" s="663">
        <v>2319</v>
      </c>
      <c r="G6" s="663">
        <v>2569</v>
      </c>
      <c r="H6" s="664">
        <v>1436</v>
      </c>
      <c r="I6" s="767">
        <v>1</v>
      </c>
      <c r="J6" s="768">
        <v>-0.44102763721292326</v>
      </c>
      <c r="K6" s="804"/>
      <c r="L6" s="660"/>
      <c r="M6" s="660"/>
      <c r="N6" s="804"/>
    </row>
    <row r="7" spans="1:14" x14ac:dyDescent="0.25">
      <c r="B7" s="1094"/>
      <c r="C7" s="617" t="s">
        <v>475</v>
      </c>
      <c r="D7" s="663">
        <v>0</v>
      </c>
      <c r="E7" s="663">
        <v>1</v>
      </c>
      <c r="F7" s="663">
        <v>0</v>
      </c>
      <c r="G7" s="663">
        <v>0</v>
      </c>
      <c r="H7" s="664">
        <v>0</v>
      </c>
      <c r="I7" s="767">
        <v>0</v>
      </c>
      <c r="J7" s="768" t="s">
        <v>170</v>
      </c>
      <c r="K7" s="804"/>
      <c r="L7" s="660"/>
      <c r="M7" s="660"/>
      <c r="N7" s="804"/>
    </row>
    <row r="8" spans="1:14" x14ac:dyDescent="0.25">
      <c r="B8" s="1083" t="s">
        <v>877</v>
      </c>
      <c r="C8" s="1084"/>
      <c r="D8" s="666">
        <v>1699</v>
      </c>
      <c r="E8" s="666">
        <v>2036</v>
      </c>
      <c r="F8" s="666">
        <v>2319</v>
      </c>
      <c r="G8" s="666">
        <v>2569</v>
      </c>
      <c r="H8" s="666">
        <v>1436</v>
      </c>
      <c r="I8" s="769">
        <v>1</v>
      </c>
      <c r="J8" s="770">
        <v>-0.44102763721292326</v>
      </c>
      <c r="K8" s="804"/>
      <c r="L8" s="660"/>
      <c r="M8" s="660"/>
      <c r="N8" s="804"/>
    </row>
    <row r="9" spans="1:14" x14ac:dyDescent="0.25">
      <c r="B9" s="1092" t="s">
        <v>922</v>
      </c>
      <c r="C9" s="617" t="s">
        <v>477</v>
      </c>
      <c r="D9" s="663">
        <v>33</v>
      </c>
      <c r="E9" s="663">
        <v>23</v>
      </c>
      <c r="F9" s="663">
        <v>15</v>
      </c>
      <c r="G9" s="663">
        <v>13</v>
      </c>
      <c r="H9" s="664">
        <v>10</v>
      </c>
      <c r="I9" s="767">
        <v>0.90909090909090906</v>
      </c>
      <c r="J9" s="768">
        <v>-0.23076923076923073</v>
      </c>
      <c r="K9" s="804"/>
      <c r="L9" s="660"/>
      <c r="M9" s="660"/>
      <c r="N9" s="804"/>
    </row>
    <row r="10" spans="1:14" x14ac:dyDescent="0.25">
      <c r="B10" s="1093"/>
      <c r="C10" s="617" t="s">
        <v>480</v>
      </c>
      <c r="D10" s="663">
        <v>0</v>
      </c>
      <c r="E10" s="663">
        <v>1</v>
      </c>
      <c r="F10" s="663">
        <v>2</v>
      </c>
      <c r="G10" s="663">
        <v>3</v>
      </c>
      <c r="H10" s="664">
        <v>1</v>
      </c>
      <c r="I10" s="767">
        <v>9.0909090909090912E-2</v>
      </c>
      <c r="J10" s="768">
        <v>-0.66666666666666674</v>
      </c>
      <c r="K10" s="804"/>
      <c r="L10" s="660"/>
      <c r="M10" s="660"/>
      <c r="N10" s="804"/>
    </row>
    <row r="11" spans="1:14" x14ac:dyDescent="0.25">
      <c r="B11" s="1094"/>
      <c r="C11" s="617" t="s">
        <v>542</v>
      </c>
      <c r="D11" s="663">
        <v>27</v>
      </c>
      <c r="E11" s="663">
        <v>0</v>
      </c>
      <c r="F11" s="663">
        <v>5</v>
      </c>
      <c r="G11" s="663">
        <v>0</v>
      </c>
      <c r="H11" s="664">
        <v>0</v>
      </c>
      <c r="I11" s="767">
        <v>0</v>
      </c>
      <c r="J11" s="768" t="s">
        <v>170</v>
      </c>
      <c r="K11" s="804"/>
      <c r="L11" s="660"/>
      <c r="M11" s="660"/>
      <c r="N11" s="804"/>
    </row>
    <row r="12" spans="1:14" x14ac:dyDescent="0.25">
      <c r="B12" s="1083" t="s">
        <v>879</v>
      </c>
      <c r="C12" s="1084"/>
      <c r="D12" s="666">
        <v>60</v>
      </c>
      <c r="E12" s="666">
        <v>24</v>
      </c>
      <c r="F12" s="666">
        <v>22</v>
      </c>
      <c r="G12" s="666">
        <v>16</v>
      </c>
      <c r="H12" s="666">
        <v>11</v>
      </c>
      <c r="I12" s="769">
        <v>1</v>
      </c>
      <c r="J12" s="770">
        <v>-0.3125</v>
      </c>
      <c r="K12" s="804"/>
      <c r="L12" s="660"/>
      <c r="M12" s="660"/>
      <c r="N12" s="804"/>
    </row>
    <row r="13" spans="1:14" x14ac:dyDescent="0.25">
      <c r="B13" s="1085" t="s">
        <v>1030</v>
      </c>
      <c r="C13" s="1086"/>
      <c r="D13" s="668">
        <v>1759</v>
      </c>
      <c r="E13" s="668">
        <v>2060</v>
      </c>
      <c r="F13" s="668">
        <v>2341</v>
      </c>
      <c r="G13" s="668">
        <v>2585</v>
      </c>
      <c r="H13" s="668">
        <v>1447</v>
      </c>
      <c r="I13" s="771"/>
      <c r="J13" s="772">
        <v>-0.44023210831721471</v>
      </c>
      <c r="K13" s="804"/>
      <c r="L13" s="660"/>
      <c r="M13" s="660"/>
      <c r="N13" s="804"/>
    </row>
    <row r="14" spans="1:14" x14ac:dyDescent="0.25">
      <c r="B14" s="932" t="s">
        <v>881</v>
      </c>
      <c r="C14" s="932"/>
      <c r="D14" s="932"/>
      <c r="E14" s="932"/>
      <c r="F14" s="932"/>
      <c r="G14" s="932"/>
      <c r="H14" s="932"/>
      <c r="I14" s="932"/>
      <c r="J14" s="932"/>
      <c r="K14" s="804"/>
      <c r="L14" s="804"/>
      <c r="M14" s="804"/>
      <c r="N14" s="804"/>
    </row>
    <row r="15" spans="1:14" ht="15" customHeight="1" x14ac:dyDescent="0.25">
      <c r="B15" s="804"/>
      <c r="C15" s="804"/>
      <c r="D15" s="804"/>
      <c r="E15" s="804"/>
      <c r="F15" s="804"/>
      <c r="G15" s="804"/>
      <c r="H15" s="804"/>
      <c r="I15" s="804"/>
      <c r="J15" s="804"/>
      <c r="K15" s="804"/>
      <c r="L15" s="804"/>
      <c r="M15" s="804"/>
      <c r="N15" s="804"/>
    </row>
    <row r="16" spans="1:14" x14ac:dyDescent="0.25">
      <c r="B16" s="803" t="s">
        <v>882</v>
      </c>
      <c r="C16" s="804"/>
      <c r="D16" s="804"/>
      <c r="E16" s="804"/>
      <c r="F16" s="804"/>
      <c r="G16" s="804"/>
      <c r="H16" s="804"/>
      <c r="I16" s="804"/>
      <c r="J16" s="804"/>
      <c r="K16" s="804"/>
      <c r="L16" s="804"/>
      <c r="M16" s="804"/>
      <c r="N16" s="804"/>
    </row>
    <row r="17" spans="1:14" x14ac:dyDescent="0.25">
      <c r="B17" s="1089" t="s">
        <v>489</v>
      </c>
      <c r="C17" s="1089" t="s">
        <v>883</v>
      </c>
      <c r="D17" s="1089" t="s">
        <v>13</v>
      </c>
      <c r="E17" s="1089">
        <v>2016</v>
      </c>
      <c r="F17" s="1090">
        <v>2017</v>
      </c>
      <c r="G17" s="1090">
        <v>2018</v>
      </c>
      <c r="H17" s="1090">
        <v>2019</v>
      </c>
      <c r="I17" s="1090">
        <v>2020</v>
      </c>
      <c r="J17" s="1091" t="s">
        <v>572</v>
      </c>
      <c r="K17" s="1090" t="s">
        <v>573</v>
      </c>
      <c r="L17" s="804"/>
      <c r="M17" s="804"/>
      <c r="N17" s="804"/>
    </row>
    <row r="18" spans="1:14" ht="15" customHeight="1" x14ac:dyDescent="0.25">
      <c r="A18" s="798"/>
      <c r="B18" s="1089"/>
      <c r="C18" s="1089"/>
      <c r="D18" s="1089"/>
      <c r="E18" s="1089"/>
      <c r="F18" s="1090"/>
      <c r="G18" s="1090"/>
      <c r="H18" s="1090"/>
      <c r="I18" s="1090"/>
      <c r="J18" s="1091"/>
      <c r="K18" s="1090"/>
      <c r="L18" s="804"/>
      <c r="M18" s="804"/>
      <c r="N18" s="804"/>
    </row>
    <row r="19" spans="1:14" ht="22.5" x14ac:dyDescent="0.25">
      <c r="A19" s="799"/>
      <c r="B19" s="1092" t="s">
        <v>884</v>
      </c>
      <c r="C19" s="625" t="s">
        <v>24</v>
      </c>
      <c r="D19" s="617" t="s">
        <v>534</v>
      </c>
      <c r="E19" s="716">
        <v>58.388649780000001</v>
      </c>
      <c r="F19" s="716">
        <v>92.34018623</v>
      </c>
      <c r="G19" s="716">
        <v>97.033523169999995</v>
      </c>
      <c r="H19" s="716">
        <v>108.11700625</v>
      </c>
      <c r="I19" s="733">
        <v>48.837899810000003</v>
      </c>
      <c r="J19" s="717">
        <v>0.36716833301899732</v>
      </c>
      <c r="K19" s="628">
        <v>-0.54828660629881254</v>
      </c>
      <c r="L19" s="804"/>
      <c r="M19" s="660"/>
      <c r="N19" s="660"/>
    </row>
    <row r="20" spans="1:14" ht="22.5" x14ac:dyDescent="0.25">
      <c r="A20" s="799"/>
      <c r="B20" s="1093"/>
      <c r="C20" s="625" t="s">
        <v>31</v>
      </c>
      <c r="D20" s="617" t="s">
        <v>562</v>
      </c>
      <c r="E20" s="716">
        <v>24.345282649999998</v>
      </c>
      <c r="F20" s="716">
        <v>33.118803210000003</v>
      </c>
      <c r="G20" s="716">
        <v>53.824648790000005</v>
      </c>
      <c r="H20" s="716">
        <v>59.897167270000004</v>
      </c>
      <c r="I20" s="733">
        <v>31.517342950000003</v>
      </c>
      <c r="J20" s="717">
        <v>0.23695061247842686</v>
      </c>
      <c r="K20" s="628">
        <v>-0.47380912342768289</v>
      </c>
      <c r="L20" s="804"/>
      <c r="M20" s="660"/>
      <c r="N20" s="660"/>
    </row>
    <row r="21" spans="1:14" x14ac:dyDescent="0.25">
      <c r="B21" s="1093"/>
      <c r="C21" s="625" t="s">
        <v>1031</v>
      </c>
      <c r="D21" s="617" t="s">
        <v>89</v>
      </c>
      <c r="E21" s="716">
        <v>43.898012139999999</v>
      </c>
      <c r="F21" s="716">
        <v>31.384422520000001</v>
      </c>
      <c r="G21" s="716">
        <v>39.183467569999998</v>
      </c>
      <c r="H21" s="716">
        <v>2.7457345499999999</v>
      </c>
      <c r="I21" s="733">
        <v>21.134126360000003</v>
      </c>
      <c r="J21" s="717">
        <v>0.15888852664841999</v>
      </c>
      <c r="K21" s="628">
        <v>6.6970755821971224</v>
      </c>
      <c r="L21" s="804"/>
      <c r="M21" s="660"/>
      <c r="N21" s="660"/>
    </row>
    <row r="22" spans="1:14" x14ac:dyDescent="0.25">
      <c r="B22" s="1094"/>
      <c r="C22" s="1095" t="s">
        <v>46</v>
      </c>
      <c r="D22" s="1096"/>
      <c r="E22" s="716">
        <v>107.44295750000001</v>
      </c>
      <c r="F22" s="716">
        <v>81.932661750000008</v>
      </c>
      <c r="G22" s="716">
        <v>60.201474329999996</v>
      </c>
      <c r="H22" s="716">
        <v>57.332740149999999</v>
      </c>
      <c r="I22" s="733">
        <v>31.522918209999997</v>
      </c>
      <c r="J22" s="717">
        <v>0.23699252785415575</v>
      </c>
      <c r="K22" s="628">
        <v>-0.4501759705270254</v>
      </c>
      <c r="L22" s="804"/>
      <c r="M22" s="660"/>
      <c r="N22" s="660"/>
    </row>
    <row r="23" spans="1:14" x14ac:dyDescent="0.25">
      <c r="B23" s="1083" t="s">
        <v>35</v>
      </c>
      <c r="C23" s="1087"/>
      <c r="D23" s="1084"/>
      <c r="E23" s="718">
        <v>234.07490207000001</v>
      </c>
      <c r="F23" s="718">
        <v>238.77607371000005</v>
      </c>
      <c r="G23" s="718">
        <v>250.24311385999999</v>
      </c>
      <c r="H23" s="718">
        <v>228.09264822000003</v>
      </c>
      <c r="I23" s="718">
        <v>133.01228733000002</v>
      </c>
      <c r="J23" s="719">
        <v>1</v>
      </c>
      <c r="K23" s="630">
        <v>-0.41684973905118172</v>
      </c>
      <c r="L23" s="804"/>
      <c r="M23" s="660"/>
      <c r="N23" s="660"/>
    </row>
    <row r="24" spans="1:14" ht="22.5" x14ac:dyDescent="0.25">
      <c r="B24" s="1092" t="s">
        <v>885</v>
      </c>
      <c r="C24" s="625" t="s">
        <v>1032</v>
      </c>
      <c r="D24" s="617" t="s">
        <v>1033</v>
      </c>
      <c r="E24" s="716">
        <v>0</v>
      </c>
      <c r="F24" s="716">
        <v>0</v>
      </c>
      <c r="G24" s="716">
        <v>0</v>
      </c>
      <c r="H24" s="716">
        <v>0</v>
      </c>
      <c r="I24" s="733">
        <v>0.33885990000000005</v>
      </c>
      <c r="J24" s="717">
        <v>0.44467786342918625</v>
      </c>
      <c r="K24" s="628" t="s">
        <v>170</v>
      </c>
      <c r="L24" s="804"/>
      <c r="M24" s="660"/>
      <c r="N24" s="660"/>
    </row>
    <row r="25" spans="1:14" x14ac:dyDescent="0.25">
      <c r="B25" s="1093"/>
      <c r="C25" s="625" t="s">
        <v>1034</v>
      </c>
      <c r="D25" s="617" t="s">
        <v>1035</v>
      </c>
      <c r="E25" s="716">
        <v>0.28747388000000001</v>
      </c>
      <c r="F25" s="716">
        <v>0</v>
      </c>
      <c r="G25" s="716">
        <v>0</v>
      </c>
      <c r="H25" s="716">
        <v>0</v>
      </c>
      <c r="I25" s="733">
        <v>0.19387126999999998</v>
      </c>
      <c r="J25" s="717">
        <v>0.25441270012740624</v>
      </c>
      <c r="K25" s="628" t="s">
        <v>170</v>
      </c>
      <c r="L25" s="804"/>
      <c r="M25" s="660"/>
      <c r="N25" s="660"/>
    </row>
    <row r="26" spans="1:14" ht="22.5" x14ac:dyDescent="0.25">
      <c r="B26" s="1093"/>
      <c r="C26" s="625" t="s">
        <v>1036</v>
      </c>
      <c r="D26" s="617" t="s">
        <v>1037</v>
      </c>
      <c r="E26" s="716">
        <v>3.8544600000000005E-2</v>
      </c>
      <c r="F26" s="716">
        <v>8.6233000000000004E-2</v>
      </c>
      <c r="G26" s="716">
        <v>0.11802846</v>
      </c>
      <c r="H26" s="716">
        <v>8.1577940000000002E-2</v>
      </c>
      <c r="I26" s="733">
        <v>0.15502084000000002</v>
      </c>
      <c r="J26" s="717">
        <v>0.20343019613178701</v>
      </c>
      <c r="K26" s="628">
        <v>0.90027892344425497</v>
      </c>
      <c r="L26" s="804"/>
      <c r="M26" s="660"/>
      <c r="N26" s="660"/>
    </row>
    <row r="27" spans="1:14" x14ac:dyDescent="0.25">
      <c r="B27" s="1094"/>
      <c r="C27" s="1095" t="s">
        <v>46</v>
      </c>
      <c r="D27" s="1096"/>
      <c r="E27" s="716">
        <v>2.0361367000000006</v>
      </c>
      <c r="F27" s="716">
        <v>1.2173297699999999</v>
      </c>
      <c r="G27" s="716">
        <v>0.94213303000000004</v>
      </c>
      <c r="H27" s="716">
        <v>1.3953424400000003</v>
      </c>
      <c r="I27" s="733">
        <v>7.4282550000000003E-2</v>
      </c>
      <c r="J27" s="717">
        <v>9.7479240311620516E-2</v>
      </c>
      <c r="K27" s="628">
        <v>-0.94676392843035717</v>
      </c>
      <c r="L27" s="804"/>
      <c r="M27" s="660"/>
      <c r="N27" s="660"/>
    </row>
    <row r="28" spans="1:14" x14ac:dyDescent="0.25">
      <c r="B28" s="1083" t="s">
        <v>294</v>
      </c>
      <c r="C28" s="1087"/>
      <c r="D28" s="1084"/>
      <c r="E28" s="718">
        <v>2.3621551800000007</v>
      </c>
      <c r="F28" s="718">
        <v>1.3035627699999999</v>
      </c>
      <c r="G28" s="718">
        <v>1.06016149</v>
      </c>
      <c r="H28" s="718">
        <v>1.4769203800000004</v>
      </c>
      <c r="I28" s="718">
        <v>0.76203456000000003</v>
      </c>
      <c r="J28" s="719">
        <v>1</v>
      </c>
      <c r="K28" s="630">
        <v>-0.48403815783217785</v>
      </c>
      <c r="L28" s="804"/>
      <c r="M28" s="660"/>
      <c r="N28" s="660"/>
    </row>
    <row r="29" spans="1:14" x14ac:dyDescent="0.25">
      <c r="B29" s="1088" t="s">
        <v>1038</v>
      </c>
      <c r="C29" s="1088"/>
      <c r="D29" s="1088"/>
      <c r="E29" s="720">
        <v>236.43705725000001</v>
      </c>
      <c r="F29" s="720">
        <v>240.07963648000003</v>
      </c>
      <c r="G29" s="720">
        <v>251.30327535000001</v>
      </c>
      <c r="H29" s="720">
        <v>229.56956860000003</v>
      </c>
      <c r="I29" s="720">
        <v>133.77432188999998</v>
      </c>
      <c r="J29" s="721"/>
      <c r="K29" s="633">
        <v>-0.41728199122468546</v>
      </c>
      <c r="L29" s="804"/>
      <c r="M29" s="660"/>
      <c r="N29" s="660"/>
    </row>
    <row r="30" spans="1:14" ht="15" customHeight="1" x14ac:dyDescent="0.25">
      <c r="B30" s="1126" t="s">
        <v>1039</v>
      </c>
      <c r="C30" s="1126"/>
      <c r="D30" s="1126"/>
      <c r="E30" s="1126"/>
      <c r="F30" s="1126"/>
      <c r="G30" s="1126"/>
      <c r="H30" s="1126"/>
      <c r="I30" s="1126"/>
      <c r="J30" s="1126"/>
      <c r="K30" s="1126"/>
      <c r="L30" s="804"/>
      <c r="M30" s="804"/>
      <c r="N30" s="804"/>
    </row>
    <row r="31" spans="1:14" ht="15" customHeight="1" x14ac:dyDescent="0.25">
      <c r="B31" s="857" t="s">
        <v>930</v>
      </c>
      <c r="C31" s="857"/>
      <c r="D31" s="857"/>
      <c r="E31" s="857"/>
      <c r="F31" s="857"/>
      <c r="G31" s="857"/>
      <c r="H31" s="857"/>
      <c r="I31" s="857"/>
      <c r="J31" s="857"/>
      <c r="K31" s="857"/>
      <c r="L31" s="804"/>
      <c r="M31" s="804"/>
      <c r="N31" s="804"/>
    </row>
    <row r="32" spans="1:14" x14ac:dyDescent="0.25">
      <c r="B32" s="1121" t="s">
        <v>1040</v>
      </c>
      <c r="C32" s="1121"/>
      <c r="D32" s="1121"/>
      <c r="E32" s="1121"/>
      <c r="F32" s="1121"/>
      <c r="G32" s="1121"/>
      <c r="H32" s="1121"/>
      <c r="I32" s="1121"/>
      <c r="J32" s="1121"/>
      <c r="K32" s="1121"/>
      <c r="L32" s="804"/>
      <c r="M32" s="804"/>
      <c r="N32" s="804"/>
    </row>
    <row r="33" spans="1:14" x14ac:dyDescent="0.25">
      <c r="B33" s="805"/>
      <c r="C33" s="805"/>
      <c r="D33" s="805"/>
      <c r="E33" s="805"/>
      <c r="F33" s="805"/>
      <c r="G33" s="805"/>
      <c r="H33" s="805"/>
      <c r="I33" s="805"/>
      <c r="J33" s="805"/>
      <c r="K33" s="806"/>
      <c r="L33" s="804"/>
      <c r="M33" s="804"/>
      <c r="N33" s="804"/>
    </row>
    <row r="34" spans="1:14" ht="15" customHeight="1" x14ac:dyDescent="0.25">
      <c r="A34" s="798"/>
      <c r="B34" s="803" t="s">
        <v>887</v>
      </c>
      <c r="C34" s="804"/>
      <c r="D34" s="804"/>
      <c r="E34" s="804"/>
      <c r="F34" s="804"/>
      <c r="G34" s="804"/>
      <c r="H34" s="804"/>
      <c r="I34" s="804"/>
      <c r="J34" s="804"/>
      <c r="K34" s="804"/>
      <c r="L34" s="804"/>
      <c r="M34" s="804"/>
      <c r="N34" s="804"/>
    </row>
    <row r="35" spans="1:14" x14ac:dyDescent="0.25">
      <c r="B35" s="1089" t="s">
        <v>888</v>
      </c>
      <c r="C35" s="1112">
        <v>2016</v>
      </c>
      <c r="D35" s="1114">
        <v>2017</v>
      </c>
      <c r="E35" s="1114">
        <v>2018</v>
      </c>
      <c r="F35" s="1114">
        <v>2019</v>
      </c>
      <c r="G35" s="1114">
        <v>2020</v>
      </c>
      <c r="H35" s="1091" t="s">
        <v>572</v>
      </c>
      <c r="I35" s="1090" t="s">
        <v>573</v>
      </c>
      <c r="J35" s="804"/>
      <c r="K35" s="804"/>
      <c r="L35" s="804"/>
      <c r="M35" s="804"/>
      <c r="N35" s="804"/>
    </row>
    <row r="36" spans="1:14" x14ac:dyDescent="0.25">
      <c r="B36" s="1089"/>
      <c r="C36" s="1113"/>
      <c r="D36" s="1115"/>
      <c r="E36" s="1115"/>
      <c r="F36" s="1115"/>
      <c r="G36" s="1115"/>
      <c r="H36" s="1091"/>
      <c r="I36" s="1090"/>
      <c r="J36" s="804"/>
      <c r="K36" s="804"/>
      <c r="L36" s="804"/>
      <c r="M36" s="804"/>
      <c r="N36" s="804"/>
    </row>
    <row r="37" spans="1:14" x14ac:dyDescent="0.25">
      <c r="B37" s="634" t="s">
        <v>357</v>
      </c>
      <c r="C37" s="675">
        <v>1.0856369999999999E-2</v>
      </c>
      <c r="D37" s="675">
        <v>9.1046200000000008E-3</v>
      </c>
      <c r="E37" s="675">
        <v>7.7940999999999991E-3</v>
      </c>
      <c r="F37" s="675">
        <v>4.3021000000000004E-4</v>
      </c>
      <c r="G37" s="676">
        <v>8.3904999999999993E-4</v>
      </c>
      <c r="H37" s="677">
        <v>5.7413325926839792E-3</v>
      </c>
      <c r="I37" s="637">
        <v>0.95032658469119702</v>
      </c>
      <c r="J37" s="804"/>
      <c r="K37" s="660"/>
      <c r="L37" s="660"/>
      <c r="M37" s="804"/>
      <c r="N37" s="804"/>
    </row>
    <row r="38" spans="1:14" x14ac:dyDescent="0.25">
      <c r="B38" s="634" t="s">
        <v>366</v>
      </c>
      <c r="C38" s="675">
        <v>0.4508722</v>
      </c>
      <c r="D38" s="675">
        <v>0.24924341</v>
      </c>
      <c r="E38" s="675">
        <v>0.20317242999999996</v>
      </c>
      <c r="F38" s="675">
        <v>0.28069663</v>
      </c>
      <c r="G38" s="676">
        <v>0.14500298</v>
      </c>
      <c r="H38" s="677">
        <v>0.99220586986508941</v>
      </c>
      <c r="I38" s="637">
        <v>-0.48341745321274432</v>
      </c>
      <c r="J38" s="804"/>
      <c r="K38" s="660"/>
      <c r="L38" s="660"/>
      <c r="M38" s="804"/>
      <c r="N38" s="804"/>
    </row>
    <row r="39" spans="1:14" x14ac:dyDescent="0.25">
      <c r="B39" s="634" t="s">
        <v>889</v>
      </c>
      <c r="C39" s="675">
        <v>0</v>
      </c>
      <c r="D39" s="675">
        <v>0</v>
      </c>
      <c r="E39" s="675">
        <v>0</v>
      </c>
      <c r="F39" s="675">
        <v>0</v>
      </c>
      <c r="G39" s="676">
        <v>0</v>
      </c>
      <c r="H39" s="677">
        <v>0</v>
      </c>
      <c r="I39" s="637" t="s">
        <v>170</v>
      </c>
      <c r="J39" s="804"/>
      <c r="K39" s="660"/>
      <c r="L39" s="660"/>
      <c r="M39" s="804"/>
      <c r="N39" s="804"/>
    </row>
    <row r="40" spans="1:14" x14ac:dyDescent="0.25">
      <c r="B40" s="634" t="s">
        <v>496</v>
      </c>
      <c r="C40" s="675">
        <v>0</v>
      </c>
      <c r="D40" s="675">
        <v>0</v>
      </c>
      <c r="E40" s="675">
        <v>0</v>
      </c>
      <c r="F40" s="675">
        <v>0</v>
      </c>
      <c r="G40" s="676">
        <v>0</v>
      </c>
      <c r="H40" s="677">
        <v>0</v>
      </c>
      <c r="I40" s="637" t="s">
        <v>170</v>
      </c>
      <c r="J40" s="804"/>
      <c r="K40" s="660"/>
      <c r="L40" s="660"/>
      <c r="M40" s="804"/>
      <c r="N40" s="804"/>
    </row>
    <row r="41" spans="1:14" x14ac:dyDescent="0.25">
      <c r="B41" s="634" t="s">
        <v>361</v>
      </c>
      <c r="C41" s="675">
        <v>0</v>
      </c>
      <c r="D41" s="675">
        <v>0</v>
      </c>
      <c r="E41" s="675">
        <v>7.9560000000000004E-5</v>
      </c>
      <c r="F41" s="675">
        <v>6.7139999999999998E-5</v>
      </c>
      <c r="G41" s="676">
        <v>2.9999999999999997E-4</v>
      </c>
      <c r="H41" s="677">
        <v>2.0527975422265582E-3</v>
      </c>
      <c r="I41" s="637">
        <v>3.4682752457551382</v>
      </c>
      <c r="J41" s="804"/>
      <c r="K41" s="660"/>
      <c r="L41" s="660"/>
      <c r="M41" s="804"/>
      <c r="N41" s="804"/>
    </row>
    <row r="42" spans="1:14" ht="15" customHeight="1" x14ac:dyDescent="0.25">
      <c r="B42" s="638" t="s">
        <v>1041</v>
      </c>
      <c r="C42" s="678">
        <v>0.46172857</v>
      </c>
      <c r="D42" s="678">
        <v>0.25834803000000001</v>
      </c>
      <c r="E42" s="678">
        <v>0.21104608999999996</v>
      </c>
      <c r="F42" s="678">
        <v>0.28119398000000001</v>
      </c>
      <c r="G42" s="678">
        <v>0.14614203000000001</v>
      </c>
      <c r="H42" s="679">
        <v>1</v>
      </c>
      <c r="I42" s="640">
        <v>-0.48028037442337845</v>
      </c>
      <c r="J42" s="804"/>
      <c r="K42" s="660"/>
      <c r="L42" s="660"/>
      <c r="M42" s="804"/>
      <c r="N42" s="804"/>
    </row>
    <row r="43" spans="1:14" x14ac:dyDescent="0.25">
      <c r="B43" s="932" t="s">
        <v>503</v>
      </c>
      <c r="C43" s="932"/>
      <c r="D43" s="932"/>
      <c r="E43" s="932"/>
      <c r="F43" s="932"/>
      <c r="G43" s="932"/>
      <c r="H43" s="932"/>
      <c r="I43" s="932"/>
      <c r="J43" s="804"/>
      <c r="K43" s="804"/>
      <c r="L43" s="804"/>
      <c r="M43" s="804"/>
      <c r="N43" s="804"/>
    </row>
    <row r="44" spans="1:14" x14ac:dyDescent="0.25">
      <c r="B44" s="857" t="s">
        <v>714</v>
      </c>
      <c r="C44" s="857"/>
      <c r="D44" s="857"/>
      <c r="E44" s="857"/>
      <c r="F44" s="857"/>
      <c r="G44" s="857"/>
      <c r="H44" s="857"/>
      <c r="I44" s="857"/>
      <c r="J44" s="804"/>
      <c r="K44" s="804"/>
      <c r="L44" s="804"/>
      <c r="M44" s="804"/>
      <c r="N44" s="804"/>
    </row>
    <row r="45" spans="1:14" x14ac:dyDescent="0.25">
      <c r="B45" s="734"/>
      <c r="C45" s="734"/>
      <c r="D45" s="734"/>
      <c r="E45" s="734"/>
      <c r="F45" s="734"/>
      <c r="G45" s="734"/>
      <c r="H45" s="734"/>
      <c r="I45" s="734"/>
      <c r="J45" s="804"/>
      <c r="K45" s="804"/>
      <c r="L45" s="804"/>
      <c r="M45" s="804"/>
      <c r="N45" s="804"/>
    </row>
    <row r="46" spans="1:14" x14ac:dyDescent="0.25">
      <c r="B46" s="766" t="s">
        <v>1042</v>
      </c>
      <c r="C46" s="807"/>
      <c r="D46" s="807"/>
      <c r="E46" s="807"/>
      <c r="F46" s="807"/>
      <c r="G46" s="807"/>
      <c r="H46" s="807"/>
      <c r="I46" s="807"/>
      <c r="J46" s="807"/>
      <c r="K46" s="807"/>
    </row>
    <row r="47" spans="1:14" x14ac:dyDescent="0.25">
      <c r="B47" s="1099" t="s">
        <v>900</v>
      </c>
      <c r="C47" s="1101">
        <v>2019</v>
      </c>
      <c r="D47" s="1102"/>
      <c r="E47" s="1103"/>
      <c r="F47" s="1101">
        <v>2020</v>
      </c>
      <c r="G47" s="1102"/>
      <c r="H47" s="1103"/>
      <c r="I47" s="1105" t="s">
        <v>901</v>
      </c>
      <c r="J47" s="1105" t="s">
        <v>902</v>
      </c>
      <c r="K47" s="1105" t="s">
        <v>903</v>
      </c>
    </row>
    <row r="48" spans="1:14" x14ac:dyDescent="0.25">
      <c r="B48" s="1100"/>
      <c r="C48" s="105" t="s">
        <v>433</v>
      </c>
      <c r="D48" s="642" t="s">
        <v>437</v>
      </c>
      <c r="E48" s="642" t="s">
        <v>80</v>
      </c>
      <c r="F48" s="105" t="s">
        <v>433</v>
      </c>
      <c r="G48" s="642" t="s">
        <v>437</v>
      </c>
      <c r="H48" s="642" t="s">
        <v>80</v>
      </c>
      <c r="I48" s="1106"/>
      <c r="J48" s="1106"/>
      <c r="K48" s="1106"/>
    </row>
    <row r="49" spans="2:11" x14ac:dyDescent="0.25">
      <c r="B49" s="652" t="s">
        <v>904</v>
      </c>
      <c r="C49" s="653">
        <v>1730</v>
      </c>
      <c r="D49" s="653">
        <v>2250</v>
      </c>
      <c r="E49" s="653">
        <v>3980</v>
      </c>
      <c r="F49" s="654">
        <v>1449</v>
      </c>
      <c r="G49" s="654">
        <v>1903</v>
      </c>
      <c r="H49" s="655">
        <v>3352</v>
      </c>
      <c r="I49" s="656">
        <v>-0.16242774566473989</v>
      </c>
      <c r="J49" s="656">
        <v>-0.15422222222222223</v>
      </c>
      <c r="K49" s="656">
        <v>-0.1577889447236181</v>
      </c>
    </row>
    <row r="50" spans="2:11" x14ac:dyDescent="0.25">
      <c r="B50" s="652" t="s">
        <v>905</v>
      </c>
      <c r="C50" s="658">
        <v>16376.392509999998</v>
      </c>
      <c r="D50" s="658">
        <v>16664.650549999998</v>
      </c>
      <c r="E50" s="658">
        <v>33041.043059999996</v>
      </c>
      <c r="F50" s="659">
        <v>14070.191810000002</v>
      </c>
      <c r="G50" s="659">
        <v>11395.58208</v>
      </c>
      <c r="H50" s="659">
        <v>25465.77389</v>
      </c>
      <c r="I50" s="656">
        <v>-0.14082470840826203</v>
      </c>
      <c r="J50" s="656">
        <v>-0.31618235583103776</v>
      </c>
      <c r="K50" s="656">
        <v>-0.22926846335461895</v>
      </c>
    </row>
    <row r="51" spans="2:11" x14ac:dyDescent="0.25">
      <c r="B51" s="1104" t="s">
        <v>1017</v>
      </c>
      <c r="C51" s="1104"/>
      <c r="D51" s="1104"/>
      <c r="E51" s="1104"/>
      <c r="F51" s="1104"/>
      <c r="G51" s="1104"/>
      <c r="H51" s="1104"/>
      <c r="I51" s="1104"/>
      <c r="J51" s="1104"/>
      <c r="K51" s="1104"/>
    </row>
  </sheetData>
  <mergeCells count="43">
    <mergeCell ref="J47:J48"/>
    <mergeCell ref="K47:K48"/>
    <mergeCell ref="B51:K51"/>
    <mergeCell ref="B43:I43"/>
    <mergeCell ref="B44:I44"/>
    <mergeCell ref="B47:B48"/>
    <mergeCell ref="C47:E47"/>
    <mergeCell ref="F47:H47"/>
    <mergeCell ref="I47:I48"/>
    <mergeCell ref="B29:D29"/>
    <mergeCell ref="B30:K30"/>
    <mergeCell ref="B32:K32"/>
    <mergeCell ref="B35:B36"/>
    <mergeCell ref="C35:C36"/>
    <mergeCell ref="D35:D36"/>
    <mergeCell ref="E35:E36"/>
    <mergeCell ref="F35:F36"/>
    <mergeCell ref="G35:G36"/>
    <mergeCell ref="H35:H36"/>
    <mergeCell ref="I35:I36"/>
    <mergeCell ref="B31:K31"/>
    <mergeCell ref="K17:K18"/>
    <mergeCell ref="B17:B18"/>
    <mergeCell ref="C17:C18"/>
    <mergeCell ref="D17:D18"/>
    <mergeCell ref="E17:E18"/>
    <mergeCell ref="F17:F18"/>
    <mergeCell ref="B28:D28"/>
    <mergeCell ref="B6:B7"/>
    <mergeCell ref="B8:C8"/>
    <mergeCell ref="B9:B11"/>
    <mergeCell ref="B12:C12"/>
    <mergeCell ref="B13:C13"/>
    <mergeCell ref="B14:J14"/>
    <mergeCell ref="B19:B22"/>
    <mergeCell ref="C22:D22"/>
    <mergeCell ref="B23:D23"/>
    <mergeCell ref="B24:B27"/>
    <mergeCell ref="C27:D27"/>
    <mergeCell ref="G17:G18"/>
    <mergeCell ref="H17:H18"/>
    <mergeCell ref="I17:I18"/>
    <mergeCell ref="J17:J18"/>
  </mergeCells>
  <pageMargins left="0.7" right="0.7" top="0.75" bottom="0.75" header="0.3" footer="0.3"/>
  <pageSetup paperSize="183"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N75"/>
  <sheetViews>
    <sheetView workbookViewId="0">
      <selection activeCell="D29" sqref="D29"/>
    </sheetView>
  </sheetViews>
  <sheetFormatPr baseColWidth="10" defaultColWidth="11.42578125" defaultRowHeight="15" x14ac:dyDescent="0.25"/>
  <cols>
    <col min="1" max="1" width="3.7109375" style="797" customWidth="1"/>
    <col min="2" max="2" width="49.7109375" style="808" customWidth="1"/>
    <col min="3" max="3" width="42.140625" style="808" customWidth="1"/>
    <col min="4" max="4" width="43.28515625" style="808" customWidth="1"/>
    <col min="5" max="5" width="20" style="808" customWidth="1"/>
    <col min="6" max="8" width="11.42578125" style="808"/>
    <col min="9" max="9" width="14.5703125" style="808" customWidth="1"/>
    <col min="10" max="10" width="14" style="808" customWidth="1"/>
    <col min="11" max="11" width="13.42578125" style="808" customWidth="1"/>
    <col min="12" max="14" width="11.42578125" style="808"/>
    <col min="15" max="16384" width="11.42578125" style="797"/>
  </cols>
  <sheetData>
    <row r="2" spans="1:12" x14ac:dyDescent="0.25">
      <c r="B2" s="809" t="s">
        <v>563</v>
      </c>
    </row>
    <row r="3" spans="1:12" x14ac:dyDescent="0.25">
      <c r="B3" s="810"/>
    </row>
    <row r="4" spans="1:12" ht="15" customHeight="1" x14ac:dyDescent="0.25">
      <c r="A4" s="798"/>
      <c r="B4" s="803" t="s">
        <v>484</v>
      </c>
    </row>
    <row r="5" spans="1:12" ht="22.5" x14ac:dyDescent="0.25">
      <c r="A5" s="799"/>
      <c r="B5" s="614" t="s">
        <v>875</v>
      </c>
      <c r="C5" s="614" t="s">
        <v>485</v>
      </c>
      <c r="D5" s="615">
        <v>2016</v>
      </c>
      <c r="E5" s="615">
        <v>2017</v>
      </c>
      <c r="F5" s="615">
        <v>2018</v>
      </c>
      <c r="G5" s="615">
        <v>2019</v>
      </c>
      <c r="H5" s="615">
        <v>2020</v>
      </c>
      <c r="I5" s="699" t="s">
        <v>572</v>
      </c>
      <c r="J5" s="699" t="s">
        <v>573</v>
      </c>
    </row>
    <row r="6" spans="1:12" x14ac:dyDescent="0.25">
      <c r="A6" s="799"/>
      <c r="B6" s="1092" t="s">
        <v>921</v>
      </c>
      <c r="C6" s="617" t="s">
        <v>473</v>
      </c>
      <c r="D6" s="663">
        <v>4446</v>
      </c>
      <c r="E6" s="663">
        <v>4321</v>
      </c>
      <c r="F6" s="663">
        <v>4569</v>
      </c>
      <c r="G6" s="663">
        <v>4665</v>
      </c>
      <c r="H6" s="664">
        <v>3719</v>
      </c>
      <c r="I6" s="767">
        <f>+H6/H9</f>
        <v>0.96247412008281574</v>
      </c>
      <c r="J6" s="768">
        <f t="shared" ref="J6:J15" si="0">+IF(G6=0,"-",(H6/G6-1))</f>
        <v>-0.20278670953912115</v>
      </c>
      <c r="L6" s="621"/>
    </row>
    <row r="7" spans="1:12" x14ac:dyDescent="0.25">
      <c r="B7" s="1093"/>
      <c r="C7" s="617" t="s">
        <v>474</v>
      </c>
      <c r="D7" s="663">
        <v>204</v>
      </c>
      <c r="E7" s="663">
        <v>158</v>
      </c>
      <c r="F7" s="663">
        <v>146</v>
      </c>
      <c r="G7" s="663">
        <v>185</v>
      </c>
      <c r="H7" s="664">
        <v>133</v>
      </c>
      <c r="I7" s="767">
        <f>+H7/H9</f>
        <v>3.4420289855072464E-2</v>
      </c>
      <c r="J7" s="768">
        <f t="shared" si="0"/>
        <v>-0.2810810810810811</v>
      </c>
      <c r="L7" s="621"/>
    </row>
    <row r="8" spans="1:12" x14ac:dyDescent="0.25">
      <c r="B8" s="1094"/>
      <c r="C8" s="617" t="s">
        <v>475</v>
      </c>
      <c r="D8" s="663">
        <v>33</v>
      </c>
      <c r="E8" s="663">
        <v>50</v>
      </c>
      <c r="F8" s="663">
        <v>35</v>
      </c>
      <c r="G8" s="663">
        <v>20</v>
      </c>
      <c r="H8" s="664">
        <v>12</v>
      </c>
      <c r="I8" s="767">
        <f>+H8/H9</f>
        <v>3.105590062111801E-3</v>
      </c>
      <c r="J8" s="768">
        <f t="shared" si="0"/>
        <v>-0.4</v>
      </c>
      <c r="L8" s="621"/>
    </row>
    <row r="9" spans="1:12" x14ac:dyDescent="0.25">
      <c r="B9" s="1083" t="s">
        <v>877</v>
      </c>
      <c r="C9" s="1084"/>
      <c r="D9" s="666">
        <v>4683</v>
      </c>
      <c r="E9" s="666">
        <v>4529</v>
      </c>
      <c r="F9" s="666">
        <v>4750</v>
      </c>
      <c r="G9" s="666">
        <v>4870</v>
      </c>
      <c r="H9" s="666">
        <v>3864</v>
      </c>
      <c r="I9" s="769">
        <f>+H9/H9</f>
        <v>1</v>
      </c>
      <c r="J9" s="770">
        <f t="shared" si="0"/>
        <v>-0.20657084188911701</v>
      </c>
      <c r="L9" s="621"/>
    </row>
    <row r="10" spans="1:12" x14ac:dyDescent="0.25">
      <c r="B10" s="1092" t="s">
        <v>922</v>
      </c>
      <c r="C10" s="617" t="s">
        <v>477</v>
      </c>
      <c r="D10" s="663">
        <v>781</v>
      </c>
      <c r="E10" s="663">
        <v>686</v>
      </c>
      <c r="F10" s="663">
        <v>903</v>
      </c>
      <c r="G10" s="663">
        <v>886</v>
      </c>
      <c r="H10" s="664">
        <v>642</v>
      </c>
      <c r="I10" s="767">
        <f>+H10/H15</f>
        <v>0.95111111111111113</v>
      </c>
      <c r="J10" s="768">
        <f t="shared" si="0"/>
        <v>-0.27539503386004516</v>
      </c>
      <c r="L10" s="621"/>
    </row>
    <row r="11" spans="1:12" x14ac:dyDescent="0.25">
      <c r="B11" s="1093"/>
      <c r="C11" s="617" t="s">
        <v>543</v>
      </c>
      <c r="D11" s="663">
        <v>36</v>
      </c>
      <c r="E11" s="663">
        <v>29</v>
      </c>
      <c r="F11" s="663">
        <v>34</v>
      </c>
      <c r="G11" s="663">
        <v>50</v>
      </c>
      <c r="H11" s="664">
        <v>17</v>
      </c>
      <c r="I11" s="767">
        <f>+H11/H15</f>
        <v>2.5185185185185185E-2</v>
      </c>
      <c r="J11" s="768">
        <f t="shared" si="0"/>
        <v>-0.65999999999999992</v>
      </c>
      <c r="L11" s="621"/>
    </row>
    <row r="12" spans="1:12" x14ac:dyDescent="0.25">
      <c r="B12" s="1093"/>
      <c r="C12" s="617" t="s">
        <v>480</v>
      </c>
      <c r="D12" s="663">
        <v>27</v>
      </c>
      <c r="E12" s="663">
        <v>29</v>
      </c>
      <c r="F12" s="663">
        <v>22</v>
      </c>
      <c r="G12" s="663">
        <v>11</v>
      </c>
      <c r="H12" s="664">
        <v>12</v>
      </c>
      <c r="I12" s="767">
        <f>+H12/H15</f>
        <v>1.7777777777777778E-2</v>
      </c>
      <c r="J12" s="768">
        <f t="shared" si="0"/>
        <v>9.0909090909090828E-2</v>
      </c>
      <c r="L12" s="621"/>
    </row>
    <row r="13" spans="1:12" x14ac:dyDescent="0.25">
      <c r="B13" s="1093"/>
      <c r="C13" s="617" t="s">
        <v>542</v>
      </c>
      <c r="D13" s="663">
        <v>1</v>
      </c>
      <c r="E13" s="663">
        <v>4</v>
      </c>
      <c r="F13" s="663">
        <v>2</v>
      </c>
      <c r="G13" s="663">
        <v>5</v>
      </c>
      <c r="H13" s="664">
        <v>4</v>
      </c>
      <c r="I13" s="767">
        <f>+H13/H15</f>
        <v>5.9259259259259256E-3</v>
      </c>
      <c r="J13" s="768">
        <f t="shared" si="0"/>
        <v>-0.19999999999999996</v>
      </c>
      <c r="L13" s="621"/>
    </row>
    <row r="14" spans="1:12" x14ac:dyDescent="0.25">
      <c r="B14" s="1094"/>
      <c r="C14" s="617" t="s">
        <v>488</v>
      </c>
      <c r="D14" s="663">
        <v>9</v>
      </c>
      <c r="E14" s="663">
        <v>0</v>
      </c>
      <c r="F14" s="663">
        <v>0</v>
      </c>
      <c r="G14" s="663">
        <v>0</v>
      </c>
      <c r="H14" s="664">
        <v>0</v>
      </c>
      <c r="I14" s="767">
        <f>+H14/H15</f>
        <v>0</v>
      </c>
      <c r="J14" s="768" t="str">
        <f t="shared" si="0"/>
        <v>-</v>
      </c>
      <c r="L14" s="621"/>
    </row>
    <row r="15" spans="1:12" x14ac:dyDescent="0.25">
      <c r="B15" s="1083" t="s">
        <v>879</v>
      </c>
      <c r="C15" s="1084"/>
      <c r="D15" s="666">
        <v>854</v>
      </c>
      <c r="E15" s="666">
        <v>748</v>
      </c>
      <c r="F15" s="666">
        <v>961</v>
      </c>
      <c r="G15" s="666">
        <v>952</v>
      </c>
      <c r="H15" s="666">
        <v>675</v>
      </c>
      <c r="I15" s="769">
        <f>+H15/H15</f>
        <v>1</v>
      </c>
      <c r="J15" s="770">
        <f t="shared" si="0"/>
        <v>-0.29096638655462181</v>
      </c>
      <c r="L15" s="621"/>
    </row>
    <row r="16" spans="1:12" x14ac:dyDescent="0.25">
      <c r="B16" s="1085" t="s">
        <v>1043</v>
      </c>
      <c r="C16" s="1086"/>
      <c r="D16" s="668">
        <v>5537</v>
      </c>
      <c r="E16" s="668">
        <v>5277</v>
      </c>
      <c r="F16" s="668">
        <v>5711</v>
      </c>
      <c r="G16" s="668">
        <v>5822</v>
      </c>
      <c r="H16" s="668">
        <v>4539</v>
      </c>
      <c r="I16" s="771"/>
      <c r="J16" s="772">
        <f>+IF(G16=0,"-",(H16/G16-1))</f>
        <v>-0.22037100652696673</v>
      </c>
      <c r="L16" s="621"/>
    </row>
    <row r="17" spans="1:13" ht="15" customHeight="1" x14ac:dyDescent="0.25">
      <c r="B17" s="932" t="s">
        <v>881</v>
      </c>
      <c r="C17" s="932"/>
      <c r="D17" s="932"/>
      <c r="E17" s="932"/>
      <c r="F17" s="932"/>
      <c r="G17" s="932"/>
      <c r="H17" s="932"/>
      <c r="I17" s="932"/>
      <c r="J17" s="932"/>
    </row>
    <row r="18" spans="1:13" ht="15" customHeight="1" x14ac:dyDescent="0.25">
      <c r="B18" s="811"/>
      <c r="C18" s="811"/>
      <c r="D18" s="811"/>
      <c r="E18" s="811"/>
      <c r="F18" s="811"/>
      <c r="G18" s="811"/>
      <c r="H18" s="811"/>
      <c r="I18" s="811"/>
      <c r="J18" s="811"/>
    </row>
    <row r="19" spans="1:13" x14ac:dyDescent="0.25">
      <c r="B19" s="803" t="s">
        <v>882</v>
      </c>
    </row>
    <row r="20" spans="1:13" ht="15" customHeight="1" x14ac:dyDescent="0.25">
      <c r="A20" s="798"/>
      <c r="B20" s="1089" t="s">
        <v>489</v>
      </c>
      <c r="C20" s="1089" t="s">
        <v>883</v>
      </c>
      <c r="D20" s="1089" t="s">
        <v>13</v>
      </c>
      <c r="E20" s="1089">
        <v>2016</v>
      </c>
      <c r="F20" s="1090">
        <v>2017</v>
      </c>
      <c r="G20" s="1090">
        <v>2018</v>
      </c>
      <c r="H20" s="1090">
        <v>2019</v>
      </c>
      <c r="I20" s="1090">
        <v>2020</v>
      </c>
      <c r="J20" s="1091" t="s">
        <v>572</v>
      </c>
      <c r="K20" s="1090" t="s">
        <v>573</v>
      </c>
    </row>
    <row r="21" spans="1:13" x14ac:dyDescent="0.25">
      <c r="A21" s="799"/>
      <c r="B21" s="1089"/>
      <c r="C21" s="1089"/>
      <c r="D21" s="1089"/>
      <c r="E21" s="1089"/>
      <c r="F21" s="1090"/>
      <c r="G21" s="1090"/>
      <c r="H21" s="1090"/>
      <c r="I21" s="1090"/>
      <c r="J21" s="1091"/>
      <c r="K21" s="1090"/>
    </row>
    <row r="22" spans="1:13" x14ac:dyDescent="0.25">
      <c r="A22" s="799"/>
      <c r="B22" s="1092" t="s">
        <v>884</v>
      </c>
      <c r="C22" s="625" t="s">
        <v>564</v>
      </c>
      <c r="D22" s="617" t="s">
        <v>1044</v>
      </c>
      <c r="E22" s="716">
        <v>86.762849319999987</v>
      </c>
      <c r="F22" s="716">
        <v>133.56952819</v>
      </c>
      <c r="G22" s="716">
        <v>202.65265792</v>
      </c>
      <c r="H22" s="716">
        <v>250.95895052</v>
      </c>
      <c r="I22" s="733">
        <v>198.34824446000002</v>
      </c>
      <c r="J22" s="717">
        <f>+I22/I26</f>
        <v>0.32113904399205129</v>
      </c>
      <c r="K22" s="628">
        <f>+IF(H22=0,"-",(I22/H22-1))</f>
        <v>-0.20963869171028915</v>
      </c>
      <c r="L22" s="621"/>
      <c r="M22" s="621"/>
    </row>
    <row r="23" spans="1:13" ht="22.5" x14ac:dyDescent="0.25">
      <c r="B23" s="1093"/>
      <c r="C23" s="625" t="s">
        <v>31</v>
      </c>
      <c r="D23" s="617" t="s">
        <v>562</v>
      </c>
      <c r="E23" s="716">
        <v>35.488430430000001</v>
      </c>
      <c r="F23" s="716">
        <v>31.613451930000004</v>
      </c>
      <c r="G23" s="716">
        <v>52.42574535</v>
      </c>
      <c r="H23" s="716">
        <v>113.37831525999999</v>
      </c>
      <c r="I23" s="733">
        <v>118.13226248999999</v>
      </c>
      <c r="J23" s="717">
        <f>+I23/I26</f>
        <v>0.19126401619504735</v>
      </c>
      <c r="K23" s="628">
        <f t="shared" ref="K23:K32" si="1">+IF(H23=0,"-",(I23/H23-1))</f>
        <v>4.1929951235368135E-2</v>
      </c>
      <c r="L23" s="621"/>
      <c r="M23" s="621"/>
    </row>
    <row r="24" spans="1:13" x14ac:dyDescent="0.25">
      <c r="B24" s="1093"/>
      <c r="C24" s="625" t="s">
        <v>565</v>
      </c>
      <c r="D24" s="617" t="s">
        <v>566</v>
      </c>
      <c r="E24" s="716">
        <v>24.280277039999998</v>
      </c>
      <c r="F24" s="716">
        <v>34.993627959999991</v>
      </c>
      <c r="G24" s="716">
        <v>27.040626169999999</v>
      </c>
      <c r="H24" s="716">
        <v>43.36150774</v>
      </c>
      <c r="I24" s="733">
        <v>49.472032340000005</v>
      </c>
      <c r="J24" s="717">
        <f>+I24/I26</f>
        <v>8.0098521735166572E-2</v>
      </c>
      <c r="K24" s="628">
        <f t="shared" si="1"/>
        <v>0.14092048266954493</v>
      </c>
      <c r="L24" s="621"/>
      <c r="M24" s="621"/>
    </row>
    <row r="25" spans="1:13" x14ac:dyDescent="0.25">
      <c r="B25" s="1094"/>
      <c r="C25" s="1095" t="s">
        <v>46</v>
      </c>
      <c r="D25" s="1096"/>
      <c r="E25" s="716">
        <v>372.07325726999966</v>
      </c>
      <c r="F25" s="716">
        <v>413.05427503999948</v>
      </c>
      <c r="G25" s="716">
        <v>363.05766477000014</v>
      </c>
      <c r="H25" s="716">
        <v>292.23861571999959</v>
      </c>
      <c r="I25" s="733">
        <v>251.68722818999993</v>
      </c>
      <c r="J25" s="717">
        <f>+I25/I26</f>
        <v>0.40749841807773479</v>
      </c>
      <c r="K25" s="628">
        <f t="shared" si="1"/>
        <v>-0.13876122233227683</v>
      </c>
      <c r="L25" s="621"/>
      <c r="M25" s="621"/>
    </row>
    <row r="26" spans="1:13" x14ac:dyDescent="0.25">
      <c r="B26" s="1083" t="s">
        <v>35</v>
      </c>
      <c r="C26" s="1087"/>
      <c r="D26" s="1084"/>
      <c r="E26" s="718">
        <v>518.60481405999963</v>
      </c>
      <c r="F26" s="718">
        <v>613.23088311999948</v>
      </c>
      <c r="G26" s="718">
        <v>645.17669421000016</v>
      </c>
      <c r="H26" s="718">
        <v>699.93738923999956</v>
      </c>
      <c r="I26" s="718">
        <v>617.63976747999993</v>
      </c>
      <c r="J26" s="719">
        <f>+I26/I26</f>
        <v>1</v>
      </c>
      <c r="K26" s="630">
        <f t="shared" si="1"/>
        <v>-0.11757854777462218</v>
      </c>
      <c r="L26" s="621"/>
      <c r="M26" s="621"/>
    </row>
    <row r="27" spans="1:13" x14ac:dyDescent="0.25">
      <c r="B27" s="1092" t="s">
        <v>885</v>
      </c>
      <c r="C27" s="625" t="s">
        <v>567</v>
      </c>
      <c r="D27" s="617" t="s">
        <v>568</v>
      </c>
      <c r="E27" s="716">
        <v>0</v>
      </c>
      <c r="F27" s="716">
        <v>31.38509518</v>
      </c>
      <c r="G27" s="716">
        <v>48.25324097</v>
      </c>
      <c r="H27" s="716">
        <v>39.493730630000002</v>
      </c>
      <c r="I27" s="733">
        <v>43.997643619999998</v>
      </c>
      <c r="J27" s="717">
        <f>+I27/I31</f>
        <v>0.34243798295801392</v>
      </c>
      <c r="K27" s="628">
        <f t="shared" si="1"/>
        <v>0.114041214090288</v>
      </c>
      <c r="L27" s="621"/>
      <c r="M27" s="621"/>
    </row>
    <row r="28" spans="1:13" ht="15" customHeight="1" x14ac:dyDescent="0.25">
      <c r="B28" s="1093"/>
      <c r="C28" s="625" t="s">
        <v>536</v>
      </c>
      <c r="D28" s="617" t="s">
        <v>310</v>
      </c>
      <c r="E28" s="716">
        <v>0</v>
      </c>
      <c r="F28" s="716">
        <v>0</v>
      </c>
      <c r="G28" s="716">
        <v>44.081387469999996</v>
      </c>
      <c r="H28" s="716">
        <v>77.901389520000009</v>
      </c>
      <c r="I28" s="733">
        <v>32.462970460000001</v>
      </c>
      <c r="J28" s="717">
        <f>+I28/I31</f>
        <v>0.25266248849960549</v>
      </c>
      <c r="K28" s="628">
        <f t="shared" si="1"/>
        <v>-0.58328123978243518</v>
      </c>
      <c r="L28" s="621"/>
      <c r="M28" s="621"/>
    </row>
    <row r="29" spans="1:13" ht="22.5" x14ac:dyDescent="0.25">
      <c r="B29" s="1093"/>
      <c r="C29" s="625" t="s">
        <v>281</v>
      </c>
      <c r="D29" s="617" t="s">
        <v>282</v>
      </c>
      <c r="E29" s="716">
        <v>7.5122089400000007</v>
      </c>
      <c r="F29" s="716">
        <v>3.8973901200000003</v>
      </c>
      <c r="G29" s="716">
        <v>14.551146119999999</v>
      </c>
      <c r="H29" s="716">
        <v>38.6821524</v>
      </c>
      <c r="I29" s="733">
        <v>8.4132630399999986</v>
      </c>
      <c r="J29" s="717">
        <f>+I29/I31</f>
        <v>6.5481252823348546E-2</v>
      </c>
      <c r="K29" s="628">
        <f t="shared" si="1"/>
        <v>-0.78250271719626441</v>
      </c>
      <c r="L29" s="621"/>
      <c r="M29" s="621"/>
    </row>
    <row r="30" spans="1:13" x14ac:dyDescent="0.25">
      <c r="B30" s="1094"/>
      <c r="C30" s="1095" t="s">
        <v>46</v>
      </c>
      <c r="D30" s="1096"/>
      <c r="E30" s="716">
        <v>29.125362610000025</v>
      </c>
      <c r="F30" s="716">
        <v>26.717841089999986</v>
      </c>
      <c r="G30" s="716">
        <v>96.621109419999925</v>
      </c>
      <c r="H30" s="716">
        <v>79.243820259999964</v>
      </c>
      <c r="I30" s="733">
        <v>43.60966095000002</v>
      </c>
      <c r="J30" s="717">
        <f>+I30/I31</f>
        <v>0.3394182757190321</v>
      </c>
      <c r="K30" s="628">
        <f t="shared" si="1"/>
        <v>-0.44967745362457068</v>
      </c>
      <c r="L30" s="621"/>
      <c r="M30" s="621"/>
    </row>
    <row r="31" spans="1:13" x14ac:dyDescent="0.25">
      <c r="B31" s="1083" t="s">
        <v>294</v>
      </c>
      <c r="C31" s="1087"/>
      <c r="D31" s="1084"/>
      <c r="E31" s="718">
        <v>36.637571550000025</v>
      </c>
      <c r="F31" s="718">
        <v>62.000326389999984</v>
      </c>
      <c r="G31" s="718">
        <v>203.50688397999991</v>
      </c>
      <c r="H31" s="718">
        <v>235.32109280999998</v>
      </c>
      <c r="I31" s="718">
        <v>128.48353807000001</v>
      </c>
      <c r="J31" s="719">
        <f>+I31/I31</f>
        <v>1</v>
      </c>
      <c r="K31" s="630">
        <f t="shared" si="1"/>
        <v>-0.4540075582015991</v>
      </c>
      <c r="L31" s="621"/>
      <c r="M31" s="621"/>
    </row>
    <row r="32" spans="1:13" ht="15" customHeight="1" x14ac:dyDescent="0.25">
      <c r="B32" s="1088" t="s">
        <v>1045</v>
      </c>
      <c r="C32" s="1088"/>
      <c r="D32" s="1088"/>
      <c r="E32" s="720">
        <v>555.2423856099997</v>
      </c>
      <c r="F32" s="720">
        <v>675.23120950999942</v>
      </c>
      <c r="G32" s="720">
        <v>848.68357819000005</v>
      </c>
      <c r="H32" s="720">
        <v>935.25848204999954</v>
      </c>
      <c r="I32" s="720">
        <v>746.12330554999983</v>
      </c>
      <c r="J32" s="721"/>
      <c r="K32" s="633">
        <f t="shared" si="1"/>
        <v>-0.20222770509969934</v>
      </c>
      <c r="L32" s="621"/>
      <c r="M32" s="621"/>
    </row>
    <row r="33" spans="1:11" ht="15" customHeight="1" x14ac:dyDescent="0.25">
      <c r="B33" s="1126" t="s">
        <v>1039</v>
      </c>
      <c r="C33" s="1126"/>
      <c r="D33" s="1126"/>
      <c r="E33" s="1126"/>
      <c r="F33" s="1126"/>
      <c r="G33" s="1126"/>
      <c r="H33" s="1126"/>
      <c r="I33" s="1126"/>
      <c r="J33" s="1126"/>
      <c r="K33" s="1126"/>
    </row>
    <row r="34" spans="1:11" x14ac:dyDescent="0.25">
      <c r="B34" s="811"/>
      <c r="C34" s="811"/>
      <c r="D34" s="811"/>
      <c r="E34" s="811"/>
      <c r="F34" s="811"/>
      <c r="G34" s="811"/>
      <c r="H34" s="811"/>
      <c r="I34" s="811"/>
      <c r="J34" s="811"/>
      <c r="K34" s="811"/>
    </row>
    <row r="35" spans="1:11" x14ac:dyDescent="0.25">
      <c r="B35" s="803" t="s">
        <v>887</v>
      </c>
    </row>
    <row r="36" spans="1:11" ht="15" customHeight="1" x14ac:dyDescent="0.25">
      <c r="A36" s="798"/>
      <c r="B36" s="1089" t="s">
        <v>888</v>
      </c>
      <c r="C36" s="1112">
        <v>2016</v>
      </c>
      <c r="D36" s="1114">
        <v>2017</v>
      </c>
      <c r="E36" s="1114">
        <v>2018</v>
      </c>
      <c r="F36" s="1114">
        <v>2019</v>
      </c>
      <c r="G36" s="1114">
        <v>2020</v>
      </c>
      <c r="H36" s="1091" t="s">
        <v>572</v>
      </c>
      <c r="I36" s="1090" t="s">
        <v>573</v>
      </c>
    </row>
    <row r="37" spans="1:11" x14ac:dyDescent="0.25">
      <c r="B37" s="1089"/>
      <c r="C37" s="1113"/>
      <c r="D37" s="1115"/>
      <c r="E37" s="1115"/>
      <c r="F37" s="1115"/>
      <c r="G37" s="1115"/>
      <c r="H37" s="1091"/>
      <c r="I37" s="1090"/>
    </row>
    <row r="38" spans="1:11" x14ac:dyDescent="0.25">
      <c r="B38" s="634" t="s">
        <v>357</v>
      </c>
      <c r="C38" s="675">
        <v>0.1480982900000001</v>
      </c>
      <c r="D38" s="675">
        <v>0.17015667000000012</v>
      </c>
      <c r="E38" s="675">
        <v>0.26379415000000012</v>
      </c>
      <c r="F38" s="675">
        <v>0.14258981000000004</v>
      </c>
      <c r="G38" s="676">
        <v>0.23320344000000007</v>
      </c>
      <c r="H38" s="677">
        <v>8.7656512434962589E-3</v>
      </c>
      <c r="I38" s="637">
        <v>0.6354846114178847</v>
      </c>
      <c r="K38" s="621"/>
    </row>
    <row r="39" spans="1:11" x14ac:dyDescent="0.25">
      <c r="B39" s="634" t="s">
        <v>366</v>
      </c>
      <c r="C39" s="675">
        <v>6.7616662099999871</v>
      </c>
      <c r="D39" s="675">
        <v>11.254841600000001</v>
      </c>
      <c r="E39" s="675">
        <v>35.174448050000059</v>
      </c>
      <c r="F39" s="675">
        <v>40.885480609999966</v>
      </c>
      <c r="G39" s="676">
        <v>22.981008760000016</v>
      </c>
      <c r="H39" s="677">
        <v>0.86381019085264144</v>
      </c>
      <c r="I39" s="637">
        <v>-0.43791760749464659</v>
      </c>
      <c r="K39" s="621"/>
    </row>
    <row r="40" spans="1:11" x14ac:dyDescent="0.25">
      <c r="B40" s="634" t="s">
        <v>889</v>
      </c>
      <c r="C40" s="675">
        <v>0</v>
      </c>
      <c r="D40" s="675">
        <v>0</v>
      </c>
      <c r="E40" s="675">
        <v>0</v>
      </c>
      <c r="F40" s="675">
        <v>0</v>
      </c>
      <c r="G40" s="676">
        <v>3.07355687</v>
      </c>
      <c r="H40" s="677">
        <v>0.11552886012089686</v>
      </c>
      <c r="I40" s="637" t="s">
        <v>170</v>
      </c>
      <c r="K40" s="621"/>
    </row>
    <row r="41" spans="1:11" x14ac:dyDescent="0.25">
      <c r="B41" s="634" t="s">
        <v>496</v>
      </c>
      <c r="C41" s="675">
        <v>0</v>
      </c>
      <c r="D41" s="675">
        <v>0</v>
      </c>
      <c r="E41" s="675">
        <v>0</v>
      </c>
      <c r="F41" s="675">
        <v>1.6302600000000004E-2</v>
      </c>
      <c r="G41" s="676">
        <v>0.26854136000000001</v>
      </c>
      <c r="H41" s="677">
        <v>1.0093933032094965E-2</v>
      </c>
      <c r="I41" s="637">
        <v>15.472302577502973</v>
      </c>
      <c r="K41" s="621"/>
    </row>
    <row r="42" spans="1:11" x14ac:dyDescent="0.25">
      <c r="B42" s="634" t="s">
        <v>361</v>
      </c>
      <c r="C42" s="675">
        <v>6.9686919999999999E-2</v>
      </c>
      <c r="D42" s="675">
        <v>6.4219409999999977E-2</v>
      </c>
      <c r="E42" s="675">
        <v>9.7427050000000015E-2</v>
      </c>
      <c r="F42" s="675">
        <v>7.130069E-2</v>
      </c>
      <c r="G42" s="676">
        <v>4.7923929999999997E-2</v>
      </c>
      <c r="H42" s="677">
        <v>1.8013647508704311E-3</v>
      </c>
      <c r="I42" s="637">
        <v>-0.32786162377951744</v>
      </c>
      <c r="K42" s="621"/>
    </row>
    <row r="43" spans="1:11" x14ac:dyDescent="0.25">
      <c r="B43" s="638" t="s">
        <v>1046</v>
      </c>
      <c r="C43" s="678">
        <v>6.9794514199999869</v>
      </c>
      <c r="D43" s="678">
        <v>11.489217680000001</v>
      </c>
      <c r="E43" s="678">
        <v>35.535669250000062</v>
      </c>
      <c r="F43" s="678">
        <v>41.115673709999967</v>
      </c>
      <c r="G43" s="678">
        <v>26.604234360000017</v>
      </c>
      <c r="H43" s="679">
        <v>1</v>
      </c>
      <c r="I43" s="640">
        <v>-0.35294178692906941</v>
      </c>
      <c r="K43" s="621"/>
    </row>
    <row r="44" spans="1:11" ht="15" customHeight="1" x14ac:dyDescent="0.25">
      <c r="B44" s="932" t="s">
        <v>503</v>
      </c>
      <c r="C44" s="932"/>
      <c r="D44" s="932"/>
      <c r="E44" s="932"/>
      <c r="F44" s="932"/>
      <c r="G44" s="932"/>
      <c r="H44" s="932"/>
      <c r="I44" s="932"/>
    </row>
    <row r="45" spans="1:11" x14ac:dyDescent="0.25">
      <c r="B45" s="857" t="s">
        <v>714</v>
      </c>
      <c r="C45" s="857"/>
      <c r="D45" s="857"/>
      <c r="E45" s="857"/>
      <c r="F45" s="857"/>
      <c r="G45" s="857"/>
      <c r="H45" s="857"/>
      <c r="I45" s="857"/>
    </row>
    <row r="47" spans="1:11" x14ac:dyDescent="0.25">
      <c r="B47" s="732" t="s">
        <v>918</v>
      </c>
    </row>
    <row r="48" spans="1:11" x14ac:dyDescent="0.25">
      <c r="B48" s="926" t="s">
        <v>485</v>
      </c>
      <c r="C48" s="1099" t="s">
        <v>448</v>
      </c>
      <c r="D48" s="1101">
        <v>2019</v>
      </c>
      <c r="E48" s="1102"/>
      <c r="F48" s="1102"/>
      <c r="G48" s="1103"/>
      <c r="H48" s="1101">
        <v>2020</v>
      </c>
      <c r="I48" s="1102"/>
      <c r="J48" s="1102"/>
      <c r="K48" s="1103"/>
    </row>
    <row r="49" spans="2:11" x14ac:dyDescent="0.25">
      <c r="B49" s="927"/>
      <c r="C49" s="1100"/>
      <c r="D49" s="642" t="s">
        <v>799</v>
      </c>
      <c r="E49" s="642" t="s">
        <v>800</v>
      </c>
      <c r="F49" s="642" t="s">
        <v>470</v>
      </c>
      <c r="G49" s="642" t="s">
        <v>471</v>
      </c>
      <c r="H49" s="642" t="s">
        <v>799</v>
      </c>
      <c r="I49" s="642" t="s">
        <v>800</v>
      </c>
      <c r="J49" s="642" t="s">
        <v>470</v>
      </c>
      <c r="K49" s="642" t="s">
        <v>471</v>
      </c>
    </row>
    <row r="50" spans="2:11" x14ac:dyDescent="0.25">
      <c r="B50" s="1098" t="s">
        <v>433</v>
      </c>
      <c r="C50" s="722" t="s">
        <v>466</v>
      </c>
      <c r="D50" s="688">
        <v>56168</v>
      </c>
      <c r="E50" s="688">
        <v>821</v>
      </c>
      <c r="F50" s="688">
        <v>266</v>
      </c>
      <c r="G50" s="688">
        <v>3757.0740000000001</v>
      </c>
      <c r="H50" s="654">
        <v>15912</v>
      </c>
      <c r="I50" s="654">
        <v>290</v>
      </c>
      <c r="J50" s="654">
        <v>81</v>
      </c>
      <c r="K50" s="654">
        <v>1333.44</v>
      </c>
    </row>
    <row r="51" spans="2:11" x14ac:dyDescent="0.25">
      <c r="B51" s="1098"/>
      <c r="C51" s="722" t="s">
        <v>237</v>
      </c>
      <c r="D51" s="688">
        <v>67096</v>
      </c>
      <c r="E51" s="688">
        <v>1872</v>
      </c>
      <c r="F51" s="688">
        <v>42219</v>
      </c>
      <c r="G51" s="688">
        <v>707394.00600000005</v>
      </c>
      <c r="H51" s="654">
        <v>27679</v>
      </c>
      <c r="I51" s="654">
        <v>480</v>
      </c>
      <c r="J51" s="654">
        <v>41175</v>
      </c>
      <c r="K51" s="654">
        <v>667845.99899999995</v>
      </c>
    </row>
    <row r="52" spans="2:11" x14ac:dyDescent="0.25">
      <c r="B52" s="1098"/>
      <c r="C52" s="722" t="s">
        <v>240</v>
      </c>
      <c r="D52" s="688">
        <v>44870</v>
      </c>
      <c r="E52" s="688">
        <v>1688</v>
      </c>
      <c r="F52" s="688">
        <v>28433</v>
      </c>
      <c r="G52" s="688">
        <v>392420.53100000002</v>
      </c>
      <c r="H52" s="654">
        <v>20607</v>
      </c>
      <c r="I52" s="654">
        <v>548</v>
      </c>
      <c r="J52" s="654">
        <v>26328</v>
      </c>
      <c r="K52" s="654">
        <v>356837.098</v>
      </c>
    </row>
    <row r="53" spans="2:11" x14ac:dyDescent="0.25">
      <c r="B53" s="1098"/>
      <c r="C53" s="722" t="s">
        <v>467</v>
      </c>
      <c r="D53" s="688">
        <v>14947</v>
      </c>
      <c r="E53" s="688">
        <v>576</v>
      </c>
      <c r="F53" s="688">
        <v>333</v>
      </c>
      <c r="G53" s="688">
        <v>8537.0329999999994</v>
      </c>
      <c r="H53" s="654">
        <v>2797</v>
      </c>
      <c r="I53" s="654">
        <v>127</v>
      </c>
      <c r="J53" s="654">
        <v>122</v>
      </c>
      <c r="K53" s="654">
        <v>3220.3270000000002</v>
      </c>
    </row>
    <row r="54" spans="2:11" x14ac:dyDescent="0.25">
      <c r="B54" s="1098"/>
      <c r="C54" s="722" t="s">
        <v>468</v>
      </c>
      <c r="D54" s="688">
        <v>749</v>
      </c>
      <c r="E54" s="688">
        <v>1</v>
      </c>
      <c r="F54" s="688">
        <v>0</v>
      </c>
      <c r="G54" s="688">
        <v>0</v>
      </c>
      <c r="H54" s="654">
        <v>498</v>
      </c>
      <c r="I54" s="654">
        <v>2</v>
      </c>
      <c r="J54" s="654">
        <v>0</v>
      </c>
      <c r="K54" s="654">
        <v>0</v>
      </c>
    </row>
    <row r="55" spans="2:11" x14ac:dyDescent="0.25">
      <c r="B55" s="1098"/>
      <c r="C55" s="722" t="s">
        <v>469</v>
      </c>
      <c r="D55" s="688">
        <v>8522</v>
      </c>
      <c r="E55" s="688">
        <v>6158</v>
      </c>
      <c r="F55" s="688">
        <v>0</v>
      </c>
      <c r="G55" s="688">
        <v>0</v>
      </c>
      <c r="H55" s="654">
        <v>3688</v>
      </c>
      <c r="I55" s="654">
        <v>2648</v>
      </c>
      <c r="J55" s="654">
        <v>0</v>
      </c>
      <c r="K55" s="654">
        <v>0</v>
      </c>
    </row>
    <row r="56" spans="2:11" x14ac:dyDescent="0.25">
      <c r="B56" s="1097" t="s">
        <v>894</v>
      </c>
      <c r="C56" s="1097"/>
      <c r="D56" s="786">
        <f>SUM(D50:D55)</f>
        <v>192352</v>
      </c>
      <c r="E56" s="786">
        <f t="shared" ref="E56:K56" si="2">SUM(E50:E55)</f>
        <v>11116</v>
      </c>
      <c r="F56" s="786">
        <f t="shared" si="2"/>
        <v>71251</v>
      </c>
      <c r="G56" s="786">
        <f t="shared" si="2"/>
        <v>1112108.6440000001</v>
      </c>
      <c r="H56" s="786">
        <f t="shared" si="2"/>
        <v>71181</v>
      </c>
      <c r="I56" s="786">
        <f t="shared" si="2"/>
        <v>4095</v>
      </c>
      <c r="J56" s="786">
        <f t="shared" si="2"/>
        <v>67706</v>
      </c>
      <c r="K56" s="786">
        <f t="shared" si="2"/>
        <v>1029236.8639999999</v>
      </c>
    </row>
    <row r="57" spans="2:11" x14ac:dyDescent="0.25">
      <c r="B57" s="1098" t="s">
        <v>437</v>
      </c>
      <c r="C57" s="722" t="s">
        <v>466</v>
      </c>
      <c r="D57" s="688">
        <v>55962</v>
      </c>
      <c r="E57" s="688">
        <v>563</v>
      </c>
      <c r="F57" s="688">
        <v>277</v>
      </c>
      <c r="G57" s="688">
        <v>450.178</v>
      </c>
      <c r="H57" s="654">
        <v>16224</v>
      </c>
      <c r="I57" s="654">
        <v>248</v>
      </c>
      <c r="J57" s="654">
        <v>62</v>
      </c>
      <c r="K57" s="654">
        <v>162.81800000000001</v>
      </c>
    </row>
    <row r="58" spans="2:11" x14ac:dyDescent="0.25">
      <c r="B58" s="1098"/>
      <c r="C58" s="722" t="s">
        <v>237</v>
      </c>
      <c r="D58" s="688">
        <v>66621</v>
      </c>
      <c r="E58" s="688">
        <v>1941</v>
      </c>
      <c r="F58" s="688">
        <v>41171</v>
      </c>
      <c r="G58" s="688">
        <v>462590.65299999999</v>
      </c>
      <c r="H58" s="654">
        <v>25590</v>
      </c>
      <c r="I58" s="654">
        <v>498</v>
      </c>
      <c r="J58" s="654">
        <v>40122</v>
      </c>
      <c r="K58" s="654">
        <v>542975.55500000005</v>
      </c>
    </row>
    <row r="59" spans="2:11" x14ac:dyDescent="0.25">
      <c r="B59" s="1098"/>
      <c r="C59" s="722" t="s">
        <v>240</v>
      </c>
      <c r="D59" s="688">
        <v>42583</v>
      </c>
      <c r="E59" s="688">
        <v>1687</v>
      </c>
      <c r="F59" s="688">
        <v>25844</v>
      </c>
      <c r="G59" s="688">
        <v>427865.92499999999</v>
      </c>
      <c r="H59" s="654">
        <v>21411</v>
      </c>
      <c r="I59" s="654">
        <v>542</v>
      </c>
      <c r="J59" s="654">
        <v>22556</v>
      </c>
      <c r="K59" s="654">
        <v>375265.74</v>
      </c>
    </row>
    <row r="60" spans="2:11" x14ac:dyDescent="0.25">
      <c r="B60" s="1098"/>
      <c r="C60" s="722" t="s">
        <v>467</v>
      </c>
      <c r="D60" s="688">
        <v>14636</v>
      </c>
      <c r="E60" s="688">
        <v>547</v>
      </c>
      <c r="F60" s="688">
        <v>235</v>
      </c>
      <c r="G60" s="688">
        <v>457.3</v>
      </c>
      <c r="H60" s="654">
        <v>2619</v>
      </c>
      <c r="I60" s="654">
        <v>119</v>
      </c>
      <c r="J60" s="654">
        <v>82</v>
      </c>
      <c r="K60" s="654">
        <v>121.88</v>
      </c>
    </row>
    <row r="61" spans="2:11" x14ac:dyDescent="0.25">
      <c r="B61" s="1098"/>
      <c r="C61" s="722" t="s">
        <v>468</v>
      </c>
      <c r="D61" s="688">
        <v>852</v>
      </c>
      <c r="E61" s="688">
        <v>0</v>
      </c>
      <c r="F61" s="688">
        <v>0</v>
      </c>
      <c r="G61" s="688">
        <v>0</v>
      </c>
      <c r="H61" s="654">
        <v>503</v>
      </c>
      <c r="I61" s="654">
        <v>2</v>
      </c>
      <c r="J61" s="654">
        <v>0</v>
      </c>
      <c r="K61" s="654">
        <v>0</v>
      </c>
    </row>
    <row r="62" spans="2:11" x14ac:dyDescent="0.25">
      <c r="B62" s="1098"/>
      <c r="C62" s="722" t="s">
        <v>469</v>
      </c>
      <c r="D62" s="688">
        <v>10783</v>
      </c>
      <c r="E62" s="688">
        <v>6399</v>
      </c>
      <c r="F62" s="688">
        <v>0</v>
      </c>
      <c r="G62" s="688">
        <v>0</v>
      </c>
      <c r="H62" s="654">
        <v>4644</v>
      </c>
      <c r="I62" s="654">
        <v>2705</v>
      </c>
      <c r="J62" s="654">
        <v>0</v>
      </c>
      <c r="K62" s="654">
        <v>0</v>
      </c>
    </row>
    <row r="63" spans="2:11" x14ac:dyDescent="0.25">
      <c r="B63" s="1097" t="s">
        <v>895</v>
      </c>
      <c r="C63" s="1097"/>
      <c r="D63" s="786">
        <f>SUM(D57:D62)</f>
        <v>191437</v>
      </c>
      <c r="E63" s="786">
        <f t="shared" ref="E63:K63" si="3">SUM(E57:E62)</f>
        <v>11137</v>
      </c>
      <c r="F63" s="786">
        <f t="shared" si="3"/>
        <v>67527</v>
      </c>
      <c r="G63" s="786">
        <f t="shared" si="3"/>
        <v>891364.0560000001</v>
      </c>
      <c r="H63" s="786">
        <f t="shared" si="3"/>
        <v>70991</v>
      </c>
      <c r="I63" s="786">
        <f t="shared" si="3"/>
        <v>4114</v>
      </c>
      <c r="J63" s="786">
        <f t="shared" si="3"/>
        <v>62822</v>
      </c>
      <c r="K63" s="786">
        <f t="shared" si="3"/>
        <v>918525.99300000002</v>
      </c>
    </row>
    <row r="64" spans="2:11" x14ac:dyDescent="0.25">
      <c r="B64" s="1101" t="s">
        <v>1047</v>
      </c>
      <c r="C64" s="1103"/>
      <c r="D64" s="812">
        <f>D56+D63</f>
        <v>383789</v>
      </c>
      <c r="E64" s="812">
        <f t="shared" ref="E64:K64" si="4">E56+E63</f>
        <v>22253</v>
      </c>
      <c r="F64" s="812">
        <f t="shared" si="4"/>
        <v>138778</v>
      </c>
      <c r="G64" s="812">
        <f t="shared" si="4"/>
        <v>2003472.7000000002</v>
      </c>
      <c r="H64" s="812">
        <f t="shared" si="4"/>
        <v>142172</v>
      </c>
      <c r="I64" s="812">
        <f t="shared" si="4"/>
        <v>8209</v>
      </c>
      <c r="J64" s="812">
        <f t="shared" si="4"/>
        <v>130528</v>
      </c>
      <c r="K64" s="812">
        <f t="shared" si="4"/>
        <v>1947762.8569999998</v>
      </c>
    </row>
    <row r="65" spans="2:14" ht="15" customHeight="1" x14ac:dyDescent="0.25">
      <c r="B65" s="1127" t="s">
        <v>1048</v>
      </c>
      <c r="C65" s="1127"/>
      <c r="D65" s="1127"/>
      <c r="E65" s="1127"/>
      <c r="F65" s="1127"/>
      <c r="G65" s="1127"/>
      <c r="H65" s="1127"/>
      <c r="I65" s="1127"/>
      <c r="J65" s="1127"/>
      <c r="K65" s="1127"/>
    </row>
    <row r="66" spans="2:14" x14ac:dyDescent="0.25">
      <c r="B66" s="1018" t="s">
        <v>803</v>
      </c>
      <c r="C66" s="1018"/>
      <c r="D66" s="1018"/>
      <c r="E66" s="1018"/>
      <c r="F66" s="1018"/>
      <c r="G66" s="1018"/>
      <c r="H66" s="1018"/>
      <c r="I66" s="1018"/>
      <c r="J66" s="1018"/>
      <c r="K66" s="1018"/>
    </row>
    <row r="67" spans="2:14" x14ac:dyDescent="0.25">
      <c r="B67" s="1018" t="s">
        <v>804</v>
      </c>
      <c r="C67" s="1018"/>
      <c r="D67" s="1018"/>
      <c r="E67" s="1018"/>
      <c r="F67" s="1018"/>
      <c r="G67" s="1018"/>
      <c r="H67" s="1018"/>
      <c r="I67" s="1018"/>
      <c r="J67" s="1018"/>
      <c r="K67" s="1018"/>
    </row>
    <row r="68" spans="2:14" x14ac:dyDescent="0.25">
      <c r="B68" s="1108" t="s">
        <v>898</v>
      </c>
      <c r="C68" s="1108"/>
      <c r="D68" s="1108"/>
      <c r="E68" s="1108"/>
      <c r="F68" s="1108"/>
      <c r="G68" s="1108"/>
      <c r="H68" s="1108"/>
      <c r="I68" s="1108"/>
      <c r="J68" s="1108"/>
      <c r="K68" s="1108"/>
    </row>
    <row r="69" spans="2:14" ht="15" customHeight="1" x14ac:dyDescent="0.25">
      <c r="B69" s="687"/>
      <c r="C69" s="687"/>
      <c r="D69" s="687"/>
      <c r="E69" s="687"/>
      <c r="F69" s="687"/>
      <c r="G69" s="687"/>
      <c r="H69" s="687"/>
      <c r="I69" s="687"/>
      <c r="J69" s="687"/>
      <c r="K69" s="687"/>
    </row>
    <row r="70" spans="2:14" x14ac:dyDescent="0.25">
      <c r="B70" s="766" t="s">
        <v>1049</v>
      </c>
      <c r="C70" s="484"/>
      <c r="D70" s="484"/>
      <c r="E70" s="484"/>
      <c r="F70" s="484"/>
      <c r="G70" s="484"/>
      <c r="H70" s="484"/>
      <c r="I70" s="484"/>
      <c r="J70" s="484"/>
      <c r="K70" s="484"/>
    </row>
    <row r="71" spans="2:14" x14ac:dyDescent="0.25">
      <c r="B71" s="1099" t="s">
        <v>900</v>
      </c>
      <c r="C71" s="1101">
        <v>2019</v>
      </c>
      <c r="D71" s="1102"/>
      <c r="E71" s="1103"/>
      <c r="F71" s="1101">
        <v>2020</v>
      </c>
      <c r="G71" s="1102"/>
      <c r="H71" s="1103"/>
      <c r="I71" s="1105" t="s">
        <v>901</v>
      </c>
      <c r="J71" s="1105" t="s">
        <v>902</v>
      </c>
      <c r="K71" s="1105" t="s">
        <v>903</v>
      </c>
    </row>
    <row r="72" spans="2:14" x14ac:dyDescent="0.25">
      <c r="B72" s="1100"/>
      <c r="C72" s="105" t="s">
        <v>433</v>
      </c>
      <c r="D72" s="642" t="s">
        <v>437</v>
      </c>
      <c r="E72" s="642" t="s">
        <v>80</v>
      </c>
      <c r="F72" s="105" t="s">
        <v>433</v>
      </c>
      <c r="G72" s="642" t="s">
        <v>437</v>
      </c>
      <c r="H72" s="642" t="s">
        <v>80</v>
      </c>
      <c r="I72" s="1106"/>
      <c r="J72" s="1106"/>
      <c r="K72" s="1106"/>
    </row>
    <row r="73" spans="2:14" x14ac:dyDescent="0.25">
      <c r="B73" s="652" t="s">
        <v>904</v>
      </c>
      <c r="C73" s="653">
        <v>13462</v>
      </c>
      <c r="D73" s="653">
        <v>13967</v>
      </c>
      <c r="E73" s="653">
        <v>27429</v>
      </c>
      <c r="F73" s="655">
        <v>10076</v>
      </c>
      <c r="G73" s="654">
        <v>10558</v>
      </c>
      <c r="H73" s="655">
        <v>20634</v>
      </c>
      <c r="I73" s="689">
        <f>(F73-C73)/C73</f>
        <v>-0.25152280493240231</v>
      </c>
      <c r="J73" s="689">
        <f>(G73-D73)/D73</f>
        <v>-0.24407532039808119</v>
      </c>
      <c r="K73" s="689">
        <f>(H73-E73)/E73</f>
        <v>-0.2477305042108717</v>
      </c>
      <c r="L73" s="621"/>
      <c r="M73" s="621"/>
      <c r="N73" s="621"/>
    </row>
    <row r="74" spans="2:14" x14ac:dyDescent="0.25">
      <c r="B74" s="652" t="s">
        <v>905</v>
      </c>
      <c r="C74" s="658">
        <v>283121.68069000001</v>
      </c>
      <c r="D74" s="658">
        <v>163386.77547999998</v>
      </c>
      <c r="E74" s="658">
        <v>446508.45616999996</v>
      </c>
      <c r="F74" s="659">
        <v>210805.40594</v>
      </c>
      <c r="G74" s="659">
        <v>110951.92604000001</v>
      </c>
      <c r="H74" s="659">
        <v>321757.33198000002</v>
      </c>
      <c r="I74" s="689">
        <f t="shared" ref="I74:K74" si="5">(F74-C74)/C74</f>
        <v>-0.25542471552781459</v>
      </c>
      <c r="J74" s="689">
        <f t="shared" si="5"/>
        <v>-0.32092468491379511</v>
      </c>
      <c r="K74" s="689">
        <f t="shared" si="5"/>
        <v>-0.27939252317878438</v>
      </c>
      <c r="L74" s="621"/>
      <c r="M74" s="621"/>
      <c r="N74" s="621"/>
    </row>
    <row r="75" spans="2:14" x14ac:dyDescent="0.25">
      <c r="B75" s="1104" t="s">
        <v>1017</v>
      </c>
      <c r="C75" s="1104"/>
      <c r="D75" s="1104"/>
      <c r="E75" s="1104"/>
      <c r="F75" s="1104"/>
      <c r="G75" s="1104"/>
      <c r="H75" s="1104"/>
      <c r="I75" s="1104"/>
      <c r="J75" s="1104"/>
      <c r="K75" s="1104"/>
    </row>
  </sheetData>
  <mergeCells count="54">
    <mergeCell ref="I71:I72"/>
    <mergeCell ref="J71:J72"/>
    <mergeCell ref="K71:K72"/>
    <mergeCell ref="B75:K75"/>
    <mergeCell ref="B50:B55"/>
    <mergeCell ref="B56:C56"/>
    <mergeCell ref="B57:B62"/>
    <mergeCell ref="B63:C63"/>
    <mergeCell ref="B64:C64"/>
    <mergeCell ref="B65:K65"/>
    <mergeCell ref="B66:K66"/>
    <mergeCell ref="B67:K67"/>
    <mergeCell ref="B68:K68"/>
    <mergeCell ref="B71:B72"/>
    <mergeCell ref="C71:E71"/>
    <mergeCell ref="F71:H71"/>
    <mergeCell ref="B45:I45"/>
    <mergeCell ref="B48:B49"/>
    <mergeCell ref="C48:C49"/>
    <mergeCell ref="D48:G48"/>
    <mergeCell ref="H48:K48"/>
    <mergeCell ref="B44:I44"/>
    <mergeCell ref="B33:K33"/>
    <mergeCell ref="B36:B37"/>
    <mergeCell ref="C36:C37"/>
    <mergeCell ref="D36:D37"/>
    <mergeCell ref="E36:E37"/>
    <mergeCell ref="F36:F37"/>
    <mergeCell ref="G36:G37"/>
    <mergeCell ref="H36:H37"/>
    <mergeCell ref="I36:I37"/>
    <mergeCell ref="K20:K21"/>
    <mergeCell ref="B22:B25"/>
    <mergeCell ref="C25:D25"/>
    <mergeCell ref="B26:D26"/>
    <mergeCell ref="B27:B30"/>
    <mergeCell ref="C30:D30"/>
    <mergeCell ref="B31:D31"/>
    <mergeCell ref="B32:D32"/>
    <mergeCell ref="B17:J17"/>
    <mergeCell ref="B20:B21"/>
    <mergeCell ref="C20:C21"/>
    <mergeCell ref="D20:D21"/>
    <mergeCell ref="E20:E21"/>
    <mergeCell ref="F20:F21"/>
    <mergeCell ref="G20:G21"/>
    <mergeCell ref="H20:H21"/>
    <mergeCell ref="I20:I21"/>
    <mergeCell ref="J20:J21"/>
    <mergeCell ref="B6:B8"/>
    <mergeCell ref="B9:C9"/>
    <mergeCell ref="B10:B14"/>
    <mergeCell ref="B15:C15"/>
    <mergeCell ref="B16:C16"/>
  </mergeCells>
  <pageMargins left="0.7" right="0.7" top="0.75" bottom="0.75" header="0.3" footer="0.3"/>
  <pageSetup paperSize="183"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K50"/>
  <sheetViews>
    <sheetView zoomScaleNormal="100" workbookViewId="0">
      <selection activeCell="F12" sqref="F12"/>
    </sheetView>
  </sheetViews>
  <sheetFormatPr baseColWidth="10" defaultColWidth="11.42578125" defaultRowHeight="15" x14ac:dyDescent="0.25"/>
  <cols>
    <col min="1" max="1" width="3.7109375" style="15" customWidth="1"/>
    <col min="2" max="2" width="11.42578125" style="15"/>
    <col min="3" max="3" width="12.42578125" style="15" customWidth="1"/>
    <col min="4" max="4" width="8.140625" style="79" bestFit="1" customWidth="1"/>
    <col min="5" max="8" width="8.140625" style="15" bestFit="1" customWidth="1"/>
    <col min="9" max="9" width="11.42578125" style="77"/>
    <col min="10" max="10" width="12.5703125" style="15" customWidth="1"/>
    <col min="11" max="11" width="11.42578125" style="77"/>
    <col min="12" max="16384" width="11.42578125" style="15"/>
  </cols>
  <sheetData>
    <row r="1" spans="2:11" ht="15" customHeight="1" x14ac:dyDescent="0.25">
      <c r="B1" s="78"/>
      <c r="C1" s="78"/>
    </row>
    <row r="2" spans="2:11" x14ac:dyDescent="0.25">
      <c r="B2" s="54" t="s">
        <v>587</v>
      </c>
      <c r="C2" s="55"/>
      <c r="D2" s="80"/>
      <c r="E2" s="55"/>
      <c r="F2" s="55"/>
      <c r="G2" s="55"/>
      <c r="H2" s="55"/>
      <c r="I2" s="81"/>
      <c r="J2" s="55"/>
      <c r="K2" s="81"/>
    </row>
    <row r="3" spans="2:11" x14ac:dyDescent="0.25">
      <c r="B3" s="56" t="s">
        <v>570</v>
      </c>
      <c r="C3" s="55"/>
      <c r="D3" s="80"/>
      <c r="E3" s="55"/>
      <c r="F3" s="55"/>
      <c r="G3" s="55"/>
      <c r="H3" s="55"/>
      <c r="I3" s="81"/>
      <c r="J3" s="55"/>
      <c r="K3" s="81"/>
    </row>
    <row r="4" spans="2:11" x14ac:dyDescent="0.25">
      <c r="B4" s="56"/>
      <c r="C4" s="55"/>
      <c r="D4" s="80"/>
      <c r="E4" s="55"/>
      <c r="F4" s="55"/>
      <c r="G4" s="55"/>
      <c r="H4" s="55"/>
      <c r="I4" s="81"/>
      <c r="J4" s="55"/>
      <c r="K4" s="81"/>
    </row>
    <row r="5" spans="2:11" ht="45" x14ac:dyDescent="0.25">
      <c r="B5" s="5" t="s">
        <v>571</v>
      </c>
      <c r="C5" s="82" t="s">
        <v>43</v>
      </c>
      <c r="D5" s="83">
        <v>2016</v>
      </c>
      <c r="E5" s="83">
        <f>+D5+1</f>
        <v>2017</v>
      </c>
      <c r="F5" s="83">
        <f t="shared" ref="F5:H5" si="0">+E5+1</f>
        <v>2018</v>
      </c>
      <c r="G5" s="83">
        <f t="shared" si="0"/>
        <v>2019</v>
      </c>
      <c r="H5" s="83">
        <f t="shared" si="0"/>
        <v>2020</v>
      </c>
      <c r="I5" s="84" t="s">
        <v>588</v>
      </c>
      <c r="J5" s="84" t="s">
        <v>589</v>
      </c>
      <c r="K5" s="85" t="s">
        <v>573</v>
      </c>
    </row>
    <row r="6" spans="2:11" x14ac:dyDescent="0.25">
      <c r="B6" s="842" t="s">
        <v>1</v>
      </c>
      <c r="C6" s="86" t="s">
        <v>45</v>
      </c>
      <c r="D6" s="87">
        <v>91.191600780000016</v>
      </c>
      <c r="E6" s="87">
        <v>84.233410609999908</v>
      </c>
      <c r="F6" s="87">
        <v>140.09548675999997</v>
      </c>
      <c r="G6" s="87">
        <v>86.795137839999938</v>
      </c>
      <c r="H6" s="88">
        <v>112.95934168000004</v>
      </c>
      <c r="I6" s="89">
        <v>0.33975268163236805</v>
      </c>
      <c r="J6" s="89">
        <v>1.63939664152646E-3</v>
      </c>
      <c r="K6" s="90">
        <v>0.30144780561592932</v>
      </c>
    </row>
    <row r="7" spans="2:11" x14ac:dyDescent="0.25">
      <c r="B7" s="843"/>
      <c r="C7" s="91" t="s">
        <v>44</v>
      </c>
      <c r="D7" s="43">
        <v>27.20622139</v>
      </c>
      <c r="E7" s="43">
        <v>35.332447510000009</v>
      </c>
      <c r="F7" s="43">
        <v>74.527198310000003</v>
      </c>
      <c r="G7" s="43">
        <v>91.22822318999998</v>
      </c>
      <c r="H7" s="44">
        <v>56.981576109999999</v>
      </c>
      <c r="I7" s="45">
        <v>0.171385942933829</v>
      </c>
      <c r="J7" s="45">
        <v>8.2698255066192532E-4</v>
      </c>
      <c r="K7" s="46">
        <v>-0.37539530950498601</v>
      </c>
    </row>
    <row r="8" spans="2:11" x14ac:dyDescent="0.25">
      <c r="B8" s="843"/>
      <c r="C8" s="91" t="s">
        <v>590</v>
      </c>
      <c r="D8" s="43">
        <v>6.56736187</v>
      </c>
      <c r="E8" s="43">
        <v>7.2272195600000018</v>
      </c>
      <c r="F8" s="43">
        <v>20.039003259999998</v>
      </c>
      <c r="G8" s="43">
        <v>25.401515079999989</v>
      </c>
      <c r="H8" s="44">
        <v>35.399573579999995</v>
      </c>
      <c r="I8" s="45">
        <v>0.10647282352723536</v>
      </c>
      <c r="J8" s="45">
        <v>5.1375956317914668E-4</v>
      </c>
      <c r="K8" s="46">
        <v>0.39360087256653564</v>
      </c>
    </row>
    <row r="9" spans="2:11" x14ac:dyDescent="0.25">
      <c r="B9" s="843"/>
      <c r="C9" s="91" t="s">
        <v>46</v>
      </c>
      <c r="D9" s="43">
        <v>78.22845647000004</v>
      </c>
      <c r="E9" s="43">
        <v>81.501463760000007</v>
      </c>
      <c r="F9" s="43">
        <v>122.24934454</v>
      </c>
      <c r="G9" s="43">
        <v>228.51908503000001</v>
      </c>
      <c r="H9" s="44">
        <v>127.13471128999998</v>
      </c>
      <c r="I9" s="45">
        <v>0.38238855190656751</v>
      </c>
      <c r="J9" s="45">
        <v>1.8451260038386407E-3</v>
      </c>
      <c r="K9" s="46">
        <v>-0.44365823417632833</v>
      </c>
    </row>
    <row r="10" spans="2:11" x14ac:dyDescent="0.25">
      <c r="B10" s="844"/>
      <c r="C10" s="92" t="s">
        <v>47</v>
      </c>
      <c r="D10" s="47">
        <v>203.19364051000005</v>
      </c>
      <c r="E10" s="47">
        <v>208.29454143999993</v>
      </c>
      <c r="F10" s="47">
        <v>356.91103286999999</v>
      </c>
      <c r="G10" s="47">
        <v>431.94396113999994</v>
      </c>
      <c r="H10" s="47">
        <v>332.47520266000004</v>
      </c>
      <c r="I10" s="48">
        <v>1</v>
      </c>
      <c r="J10" s="48">
        <v>4.8252647592061729E-3</v>
      </c>
      <c r="K10" s="49">
        <v>-0.23028162777754513</v>
      </c>
    </row>
    <row r="11" spans="2:11" x14ac:dyDescent="0.25">
      <c r="B11" s="845" t="s">
        <v>2</v>
      </c>
      <c r="C11" s="91" t="s">
        <v>48</v>
      </c>
      <c r="D11" s="43">
        <v>8691.0097951100015</v>
      </c>
      <c r="E11" s="43">
        <v>10171.895602889961</v>
      </c>
      <c r="F11" s="43">
        <v>10848.388735760022</v>
      </c>
      <c r="G11" s="43">
        <v>10655.387421760028</v>
      </c>
      <c r="H11" s="44">
        <v>9612.9938910800192</v>
      </c>
      <c r="I11" s="45">
        <v>0.49107976986622065</v>
      </c>
      <c r="J11" s="45">
        <v>0.13951488797354819</v>
      </c>
      <c r="K11" s="46">
        <v>-9.7827839516306248E-2</v>
      </c>
    </row>
    <row r="12" spans="2:11" x14ac:dyDescent="0.25">
      <c r="B12" s="843"/>
      <c r="C12" s="91" t="s">
        <v>49</v>
      </c>
      <c r="D12" s="43">
        <v>2953.7998351300025</v>
      </c>
      <c r="E12" s="43">
        <v>3450.6433487000036</v>
      </c>
      <c r="F12" s="43">
        <v>3441.7537335499865</v>
      </c>
      <c r="G12" s="43">
        <v>3163.3622771400055</v>
      </c>
      <c r="H12" s="44">
        <v>3022.4578765799984</v>
      </c>
      <c r="I12" s="45">
        <v>0.15440225337483224</v>
      </c>
      <c r="J12" s="45">
        <v>4.3865405183197446E-2</v>
      </c>
      <c r="K12" s="46">
        <v>-4.4542606320575717E-2</v>
      </c>
    </row>
    <row r="13" spans="2:11" x14ac:dyDescent="0.25">
      <c r="B13" s="843"/>
      <c r="C13" s="91" t="s">
        <v>50</v>
      </c>
      <c r="D13" s="43">
        <v>1553.8575040300038</v>
      </c>
      <c r="E13" s="43">
        <v>1717.627855050001</v>
      </c>
      <c r="F13" s="43">
        <v>1858.4579165500063</v>
      </c>
      <c r="G13" s="43">
        <v>1950.2489015800038</v>
      </c>
      <c r="H13" s="44">
        <v>1624.6928872799997</v>
      </c>
      <c r="I13" s="45">
        <v>8.299743224939353E-2</v>
      </c>
      <c r="J13" s="45">
        <v>2.3579422678154174E-2</v>
      </c>
      <c r="K13" s="46">
        <v>-0.16693049489029488</v>
      </c>
    </row>
    <row r="14" spans="2:11" x14ac:dyDescent="0.25">
      <c r="B14" s="843"/>
      <c r="C14" s="91" t="s">
        <v>51</v>
      </c>
      <c r="D14" s="43">
        <v>1226.0372078999987</v>
      </c>
      <c r="E14" s="43">
        <v>1200.3862843799977</v>
      </c>
      <c r="F14" s="43">
        <v>1353.2318935999983</v>
      </c>
      <c r="G14" s="43">
        <v>1328.755162779999</v>
      </c>
      <c r="H14" s="44">
        <v>1072.4572541800007</v>
      </c>
      <c r="I14" s="45">
        <v>5.4786476257180187E-2</v>
      </c>
      <c r="J14" s="45">
        <v>1.5564740326338821E-2</v>
      </c>
      <c r="K14" s="46">
        <v>-0.1928857292744407</v>
      </c>
    </row>
    <row r="15" spans="2:11" x14ac:dyDescent="0.25">
      <c r="B15" s="843"/>
      <c r="C15" s="91" t="s">
        <v>591</v>
      </c>
      <c r="D15" s="43">
        <v>995.99953418999996</v>
      </c>
      <c r="E15" s="43">
        <v>1356.3982460799984</v>
      </c>
      <c r="F15" s="43">
        <v>1242.1283853899977</v>
      </c>
      <c r="G15" s="43">
        <v>967.51824468000018</v>
      </c>
      <c r="H15" s="44">
        <v>928.98229409999851</v>
      </c>
      <c r="I15" s="45">
        <v>4.7457058265660296E-2</v>
      </c>
      <c r="J15" s="45">
        <v>1.3482465729124662E-2</v>
      </c>
      <c r="K15" s="46">
        <v>-3.9829688785607553E-2</v>
      </c>
    </row>
    <row r="16" spans="2:11" x14ac:dyDescent="0.25">
      <c r="B16" s="843"/>
      <c r="C16" s="91" t="s">
        <v>54</v>
      </c>
      <c r="D16" s="43">
        <v>836.00216774000057</v>
      </c>
      <c r="E16" s="43">
        <v>1075.2930046800025</v>
      </c>
      <c r="F16" s="43">
        <v>1224.065192719997</v>
      </c>
      <c r="G16" s="43">
        <v>696.60826351000321</v>
      </c>
      <c r="H16" s="44">
        <v>683.69624283000132</v>
      </c>
      <c r="I16" s="45">
        <v>3.4926620924923456E-2</v>
      </c>
      <c r="J16" s="45">
        <v>9.9225907981563121E-3</v>
      </c>
      <c r="K16" s="46">
        <v>-1.8535554853946201E-2</v>
      </c>
    </row>
    <row r="17" spans="2:11" x14ac:dyDescent="0.25">
      <c r="B17" s="843"/>
      <c r="C17" s="91" t="s">
        <v>53</v>
      </c>
      <c r="D17" s="43">
        <v>848.37800460999972</v>
      </c>
      <c r="E17" s="43">
        <v>808.94244761000073</v>
      </c>
      <c r="F17" s="43">
        <v>825.86911842999757</v>
      </c>
      <c r="G17" s="43">
        <v>749.7112042800004</v>
      </c>
      <c r="H17" s="44">
        <v>661.42335746999981</v>
      </c>
      <c r="I17" s="45">
        <v>3.3788810629735863E-2</v>
      </c>
      <c r="J17" s="45">
        <v>9.5993409198086646E-3</v>
      </c>
      <c r="K17" s="46">
        <v>-0.11776247481160362</v>
      </c>
    </row>
    <row r="18" spans="2:11" x14ac:dyDescent="0.25">
      <c r="B18" s="843"/>
      <c r="C18" s="91" t="s">
        <v>55</v>
      </c>
      <c r="D18" s="43">
        <v>1697.2776356999975</v>
      </c>
      <c r="E18" s="43">
        <v>553.34382340000036</v>
      </c>
      <c r="F18" s="43">
        <v>542.06832804999999</v>
      </c>
      <c r="G18" s="43">
        <v>488.80041852999983</v>
      </c>
      <c r="H18" s="44">
        <v>466.71269912999981</v>
      </c>
      <c r="I18" s="45">
        <v>2.384201711550793E-2</v>
      </c>
      <c r="J18" s="45">
        <v>6.7734745983115095E-3</v>
      </c>
      <c r="K18" s="46">
        <v>-4.5187603288937006E-2</v>
      </c>
    </row>
    <row r="19" spans="2:11" x14ac:dyDescent="0.25">
      <c r="B19" s="843"/>
      <c r="C19" s="91" t="s">
        <v>56</v>
      </c>
      <c r="D19" s="43">
        <v>380.73759503000014</v>
      </c>
      <c r="E19" s="43">
        <v>344.63308136999984</v>
      </c>
      <c r="F19" s="43">
        <v>343.23500584000021</v>
      </c>
      <c r="G19" s="43">
        <v>342.37075243999936</v>
      </c>
      <c r="H19" s="44">
        <v>341.01325342999985</v>
      </c>
      <c r="I19" s="45">
        <v>1.7420661233450638E-2</v>
      </c>
      <c r="J19" s="45">
        <v>4.9491788290771943E-3</v>
      </c>
      <c r="K19" s="46">
        <v>-3.9649970107695776E-3</v>
      </c>
    </row>
    <row r="20" spans="2:11" x14ac:dyDescent="0.25">
      <c r="B20" s="843"/>
      <c r="C20" s="91" t="s">
        <v>300</v>
      </c>
      <c r="D20" s="43">
        <v>138.51539560000015</v>
      </c>
      <c r="E20" s="43">
        <v>143.39478238999996</v>
      </c>
      <c r="F20" s="43">
        <v>140.25554477999995</v>
      </c>
      <c r="G20" s="43">
        <v>143.42660823999992</v>
      </c>
      <c r="H20" s="44">
        <v>187.40549722999981</v>
      </c>
      <c r="I20" s="45">
        <v>9.5736093764471619E-3</v>
      </c>
      <c r="J20" s="45">
        <v>2.7198453726191888E-3</v>
      </c>
      <c r="K20" s="46">
        <v>0.30662991706816856</v>
      </c>
    </row>
    <row r="21" spans="2:11" ht="27.6" customHeight="1" x14ac:dyDescent="0.25">
      <c r="B21" s="843"/>
      <c r="C21" s="91" t="s">
        <v>46</v>
      </c>
      <c r="D21" s="43">
        <v>1268.6310099199995</v>
      </c>
      <c r="E21" s="43">
        <v>1322.1117564099998</v>
      </c>
      <c r="F21" s="43">
        <v>1257.4663697400008</v>
      </c>
      <c r="G21" s="43">
        <v>1075.7392280900001</v>
      </c>
      <c r="H21" s="44">
        <v>973.38344018000032</v>
      </c>
      <c r="I21" s="45">
        <v>4.972529070664794E-2</v>
      </c>
      <c r="J21" s="45">
        <v>1.412686652573774E-2</v>
      </c>
      <c r="K21" s="46">
        <v>-9.5149256657428793E-2</v>
      </c>
    </row>
    <row r="22" spans="2:11" x14ac:dyDescent="0.25">
      <c r="B22" s="844"/>
      <c r="C22" s="92" t="s">
        <v>58</v>
      </c>
      <c r="D22" s="47">
        <v>20590.245684960002</v>
      </c>
      <c r="E22" s="47">
        <v>22144.670232959965</v>
      </c>
      <c r="F22" s="47">
        <v>23076.920224410009</v>
      </c>
      <c r="G22" s="47">
        <v>21561.928483030035</v>
      </c>
      <c r="H22" s="47">
        <v>19575.21869349002</v>
      </c>
      <c r="I22" s="48">
        <v>1</v>
      </c>
      <c r="J22" s="48">
        <v>0.28409821893407394</v>
      </c>
      <c r="K22" s="49">
        <v>-9.2139707777234459E-2</v>
      </c>
    </row>
    <row r="23" spans="2:11" x14ac:dyDescent="0.25">
      <c r="B23" s="845" t="s">
        <v>3</v>
      </c>
      <c r="C23" s="91" t="s">
        <v>59</v>
      </c>
      <c r="D23" s="43">
        <v>17407.045919769986</v>
      </c>
      <c r="E23" s="43">
        <v>18832.12738777003</v>
      </c>
      <c r="F23" s="43">
        <v>24706.833764100033</v>
      </c>
      <c r="G23" s="43">
        <v>22369.46888051002</v>
      </c>
      <c r="H23" s="44">
        <v>25645.546546130056</v>
      </c>
      <c r="I23" s="45">
        <v>0.65069840463235529</v>
      </c>
      <c r="J23" s="45">
        <v>0.37219783908567217</v>
      </c>
      <c r="K23" s="46">
        <v>0.14645308223989195</v>
      </c>
    </row>
    <row r="24" spans="2:11" x14ac:dyDescent="0.25">
      <c r="B24" s="843"/>
      <c r="C24" s="91" t="s">
        <v>60</v>
      </c>
      <c r="D24" s="43">
        <v>5259.2022995900061</v>
      </c>
      <c r="E24" s="43">
        <v>5977.1337434200077</v>
      </c>
      <c r="F24" s="43">
        <v>6681.6697356399882</v>
      </c>
      <c r="G24" s="43">
        <v>6184.7935175399953</v>
      </c>
      <c r="H24" s="44">
        <v>6034.5587503599936</v>
      </c>
      <c r="I24" s="45">
        <v>0.15311343606798691</v>
      </c>
      <c r="J24" s="45">
        <v>8.7580497560441173E-2</v>
      </c>
      <c r="K24" s="46">
        <v>-2.4290991567291309E-2</v>
      </c>
    </row>
    <row r="25" spans="2:11" x14ac:dyDescent="0.25">
      <c r="B25" s="843"/>
      <c r="C25" s="91" t="s">
        <v>61</v>
      </c>
      <c r="D25" s="43">
        <v>4164.1719725000003</v>
      </c>
      <c r="E25" s="43">
        <v>4236.3345801800015</v>
      </c>
      <c r="F25" s="43">
        <v>4245.3512160100045</v>
      </c>
      <c r="G25" s="43">
        <v>4505.2222305899941</v>
      </c>
      <c r="H25" s="44">
        <v>4003.5726904500011</v>
      </c>
      <c r="I25" s="45">
        <v>0.10158170572888794</v>
      </c>
      <c r="J25" s="45">
        <v>5.8104478347830814E-2</v>
      </c>
      <c r="K25" s="46">
        <v>-0.11134845618354727</v>
      </c>
    </row>
    <row r="26" spans="2:11" x14ac:dyDescent="0.25">
      <c r="B26" s="843"/>
      <c r="C26" s="91" t="s">
        <v>62</v>
      </c>
      <c r="D26" s="43">
        <v>1159.9753162099998</v>
      </c>
      <c r="E26" s="43">
        <v>1338.239945189998</v>
      </c>
      <c r="F26" s="43">
        <v>1327.8710602700016</v>
      </c>
      <c r="G26" s="43">
        <v>1517.2581274499996</v>
      </c>
      <c r="H26" s="44">
        <v>1194.4178014799986</v>
      </c>
      <c r="I26" s="45">
        <v>3.0305681202368512E-2</v>
      </c>
      <c r="J26" s="45">
        <v>1.7334772876712173E-2</v>
      </c>
      <c r="K26" s="46">
        <v>-0.21277877516635024</v>
      </c>
    </row>
    <row r="27" spans="2:11" x14ac:dyDescent="0.25">
      <c r="B27" s="843"/>
      <c r="C27" s="91" t="s">
        <v>63</v>
      </c>
      <c r="D27" s="43">
        <v>1464.6551265499993</v>
      </c>
      <c r="E27" s="43">
        <v>1828.4063896499981</v>
      </c>
      <c r="F27" s="43">
        <v>1489.2332936699977</v>
      </c>
      <c r="G27" s="43">
        <v>1112.2585615799997</v>
      </c>
      <c r="H27" s="44">
        <v>813.85701109000036</v>
      </c>
      <c r="I27" s="45">
        <v>2.0649802013871833E-2</v>
      </c>
      <c r="J27" s="45">
        <v>1.1811634441385397E-2</v>
      </c>
      <c r="K27" s="46">
        <v>-0.26828433675179819</v>
      </c>
    </row>
    <row r="28" spans="2:11" x14ac:dyDescent="0.25">
      <c r="B28" s="843"/>
      <c r="C28" s="91" t="s">
        <v>46</v>
      </c>
      <c r="D28" s="43">
        <v>1420.1371065900009</v>
      </c>
      <c r="E28" s="43">
        <v>1828.69509793</v>
      </c>
      <c r="F28" s="43">
        <v>1827.1825072799991</v>
      </c>
      <c r="G28" s="43">
        <v>1876.3900186899989</v>
      </c>
      <c r="H28" s="44">
        <v>1720.3868705399993</v>
      </c>
      <c r="I28" s="45">
        <v>4.3650970354529438E-2</v>
      </c>
      <c r="J28" s="45">
        <v>2.4968244465157462E-2</v>
      </c>
      <c r="K28" s="46">
        <v>-8.3140043698864408E-2</v>
      </c>
    </row>
    <row r="29" spans="2:11" x14ac:dyDescent="0.25">
      <c r="B29" s="844"/>
      <c r="C29" s="92" t="s">
        <v>64</v>
      </c>
      <c r="D29" s="47">
        <v>30875.187741209993</v>
      </c>
      <c r="E29" s="47">
        <v>34040.937144140036</v>
      </c>
      <c r="F29" s="47">
        <v>40278.141576970025</v>
      </c>
      <c r="G29" s="47">
        <v>37565.39133636</v>
      </c>
      <c r="H29" s="47">
        <v>39412.339670050053</v>
      </c>
      <c r="I29" s="48">
        <v>1</v>
      </c>
      <c r="J29" s="48">
        <v>0.57199746677719931</v>
      </c>
      <c r="K29" s="49">
        <v>4.9166221034475655E-2</v>
      </c>
    </row>
    <row r="30" spans="2:11" x14ac:dyDescent="0.25">
      <c r="B30" s="845" t="s">
        <v>5</v>
      </c>
      <c r="C30" s="91" t="s">
        <v>66</v>
      </c>
      <c r="D30" s="43">
        <v>1694.2865212700021</v>
      </c>
      <c r="E30" s="43">
        <v>1748.7054235200007</v>
      </c>
      <c r="F30" s="43">
        <v>1631.7065973299989</v>
      </c>
      <c r="G30" s="43">
        <v>1581.0461728299995</v>
      </c>
      <c r="H30" s="44">
        <v>1290.7224297400005</v>
      </c>
      <c r="I30" s="45">
        <v>0.14817789136513132</v>
      </c>
      <c r="J30" s="45">
        <v>1.8732457050369633E-2</v>
      </c>
      <c r="K30" s="46">
        <v>-0.18362761826894203</v>
      </c>
    </row>
    <row r="31" spans="2:11" x14ac:dyDescent="0.25">
      <c r="B31" s="843"/>
      <c r="C31" s="91" t="s">
        <v>65</v>
      </c>
      <c r="D31" s="43">
        <v>1363.9032772800003</v>
      </c>
      <c r="E31" s="43">
        <v>1701.4598226500002</v>
      </c>
      <c r="F31" s="43">
        <v>1697.9773705899972</v>
      </c>
      <c r="G31" s="43">
        <v>1690.9895280300011</v>
      </c>
      <c r="H31" s="44">
        <v>1089.9567388799981</v>
      </c>
      <c r="I31" s="45">
        <v>0.12512953019572673</v>
      </c>
      <c r="J31" s="45">
        <v>1.5818713092282256E-2</v>
      </c>
      <c r="K31" s="46">
        <v>-0.35543259091036761</v>
      </c>
    </row>
    <row r="32" spans="2:11" x14ac:dyDescent="0.25">
      <c r="B32" s="843"/>
      <c r="C32" s="91" t="s">
        <v>69</v>
      </c>
      <c r="D32" s="43">
        <v>721.18823172999907</v>
      </c>
      <c r="E32" s="43">
        <v>1071.0143657400008</v>
      </c>
      <c r="F32" s="43">
        <v>1066.8348058899987</v>
      </c>
      <c r="G32" s="43">
        <v>934.1087184599993</v>
      </c>
      <c r="H32" s="44">
        <v>954.05318808000106</v>
      </c>
      <c r="I32" s="45">
        <v>0.10952749127351315</v>
      </c>
      <c r="J32" s="45">
        <v>1.3846323545393783E-2</v>
      </c>
      <c r="K32" s="46">
        <v>2.1351336547723143E-2</v>
      </c>
    </row>
    <row r="33" spans="2:11" x14ac:dyDescent="0.25">
      <c r="B33" s="843"/>
      <c r="C33" s="91" t="s">
        <v>68</v>
      </c>
      <c r="D33" s="43">
        <v>588.86892035999972</v>
      </c>
      <c r="E33" s="43">
        <v>894.06215141999974</v>
      </c>
      <c r="F33" s="43">
        <v>1139.5263178800005</v>
      </c>
      <c r="G33" s="43">
        <v>1024.7470868400001</v>
      </c>
      <c r="H33" s="44">
        <v>851.67382970999995</v>
      </c>
      <c r="I33" s="45">
        <v>9.7774106430237637E-2</v>
      </c>
      <c r="J33" s="45">
        <v>1.2360475860933254E-2</v>
      </c>
      <c r="K33" s="46">
        <v>-0.16889363175815797</v>
      </c>
    </row>
    <row r="34" spans="2:11" x14ac:dyDescent="0.25">
      <c r="B34" s="843"/>
      <c r="C34" s="91" t="s">
        <v>67</v>
      </c>
      <c r="D34" s="43">
        <v>837.0039435499998</v>
      </c>
      <c r="E34" s="43">
        <v>941.66699714999936</v>
      </c>
      <c r="F34" s="43">
        <v>1065.1503676500022</v>
      </c>
      <c r="G34" s="43">
        <v>1296.3687894000016</v>
      </c>
      <c r="H34" s="44">
        <v>779.3316900399991</v>
      </c>
      <c r="I34" s="45">
        <v>8.9469063094698903E-2</v>
      </c>
      <c r="J34" s="45">
        <v>1.1310563042285554E-2</v>
      </c>
      <c r="K34" s="46">
        <v>-0.39883488679120604</v>
      </c>
    </row>
    <row r="35" spans="2:11" x14ac:dyDescent="0.25">
      <c r="B35" s="843"/>
      <c r="C35" s="91" t="s">
        <v>71</v>
      </c>
      <c r="D35" s="43">
        <v>508.64686837000011</v>
      </c>
      <c r="E35" s="43">
        <v>696.84143124000036</v>
      </c>
      <c r="F35" s="43">
        <v>921.00138942999979</v>
      </c>
      <c r="G35" s="43">
        <v>757.6964601399992</v>
      </c>
      <c r="H35" s="44">
        <v>697.44404042999986</v>
      </c>
      <c r="I35" s="45">
        <v>8.006817335382671E-2</v>
      </c>
      <c r="J35" s="45">
        <v>1.0122114740830046E-2</v>
      </c>
      <c r="K35" s="46">
        <v>-7.9520524220037303E-2</v>
      </c>
    </row>
    <row r="36" spans="2:11" x14ac:dyDescent="0.25">
      <c r="B36" s="843"/>
      <c r="C36" s="91" t="s">
        <v>72</v>
      </c>
      <c r="D36" s="43">
        <v>669.29337254999837</v>
      </c>
      <c r="E36" s="43">
        <v>624.56941369000003</v>
      </c>
      <c r="F36" s="43">
        <v>729.45361063999906</v>
      </c>
      <c r="G36" s="43">
        <v>676.04311144000008</v>
      </c>
      <c r="H36" s="44">
        <v>613.94445534000101</v>
      </c>
      <c r="I36" s="45">
        <v>7.0482229727673304E-2</v>
      </c>
      <c r="J36" s="45">
        <v>8.9102721669490261E-3</v>
      </c>
      <c r="K36" s="46">
        <v>-9.185605925001783E-2</v>
      </c>
    </row>
    <row r="37" spans="2:11" x14ac:dyDescent="0.25">
      <c r="B37" s="843"/>
      <c r="C37" s="91" t="s">
        <v>70</v>
      </c>
      <c r="D37" s="43">
        <v>866.89117178000072</v>
      </c>
      <c r="E37" s="43">
        <v>940.15227641000229</v>
      </c>
      <c r="F37" s="43">
        <v>832.38064818000043</v>
      </c>
      <c r="G37" s="43">
        <v>800.34588186000087</v>
      </c>
      <c r="H37" s="44">
        <v>563.24520327000005</v>
      </c>
      <c r="I37" s="45">
        <v>6.4661839462172688E-2</v>
      </c>
      <c r="J37" s="45">
        <v>8.1744659703537857E-3</v>
      </c>
      <c r="K37" s="46">
        <v>-0.2962477648276014</v>
      </c>
    </row>
    <row r="38" spans="2:11" x14ac:dyDescent="0.25">
      <c r="B38" s="843"/>
      <c r="C38" s="91" t="s">
        <v>73</v>
      </c>
      <c r="D38" s="43">
        <v>589.61000636000028</v>
      </c>
      <c r="E38" s="43">
        <v>537.65070604999926</v>
      </c>
      <c r="F38" s="43">
        <v>623.84741764999967</v>
      </c>
      <c r="G38" s="43">
        <v>475.64864652999995</v>
      </c>
      <c r="H38" s="44">
        <v>446.95640938000054</v>
      </c>
      <c r="I38" s="45">
        <v>5.1311619561302486E-2</v>
      </c>
      <c r="J38" s="45">
        <v>6.4867484667364443E-3</v>
      </c>
      <c r="K38" s="46">
        <v>-6.0322335318975351E-2</v>
      </c>
    </row>
    <row r="39" spans="2:11" x14ac:dyDescent="0.25">
      <c r="B39" s="843"/>
      <c r="C39" s="91" t="s">
        <v>74</v>
      </c>
      <c r="D39" s="43">
        <v>236.43487562000001</v>
      </c>
      <c r="E39" s="43">
        <v>293.06022476999999</v>
      </c>
      <c r="F39" s="43">
        <v>328.72052783999976</v>
      </c>
      <c r="G39" s="43">
        <v>219.90673737000006</v>
      </c>
      <c r="H39" s="44">
        <v>230.33420252000005</v>
      </c>
      <c r="I39" s="45">
        <v>2.6442894035364262E-2</v>
      </c>
      <c r="J39" s="45">
        <v>3.3428764051200285E-3</v>
      </c>
      <c r="K39" s="46">
        <v>4.7417670211965524E-2</v>
      </c>
    </row>
    <row r="40" spans="2:11" x14ac:dyDescent="0.25">
      <c r="B40" s="843"/>
      <c r="C40" s="91" t="s">
        <v>46</v>
      </c>
      <c r="D40" s="43">
        <v>1251.7523618099995</v>
      </c>
      <c r="E40" s="43">
        <v>1479.7109347999997</v>
      </c>
      <c r="F40" s="43">
        <v>1475.4555814</v>
      </c>
      <c r="G40" s="43">
        <v>1164.4907535500001</v>
      </c>
      <c r="H40" s="44">
        <v>1192.9654092700002</v>
      </c>
      <c r="I40" s="45">
        <v>0.13695516150035278</v>
      </c>
      <c r="J40" s="45">
        <v>1.7313694080785799E-2</v>
      </c>
      <c r="K40" s="46">
        <v>2.4452453257523876E-2</v>
      </c>
    </row>
    <row r="41" spans="2:11" x14ac:dyDescent="0.25">
      <c r="B41" s="844"/>
      <c r="C41" s="92" t="s">
        <v>75</v>
      </c>
      <c r="D41" s="47">
        <v>9327.8795506800016</v>
      </c>
      <c r="E41" s="47">
        <v>10928.893747440003</v>
      </c>
      <c r="F41" s="47">
        <v>11512.054634479997</v>
      </c>
      <c r="G41" s="47">
        <v>10621.391886450003</v>
      </c>
      <c r="H41" s="47">
        <v>8710.6275966600006</v>
      </c>
      <c r="I41" s="48">
        <v>1</v>
      </c>
      <c r="J41" s="48">
        <v>0.12641870442203962</v>
      </c>
      <c r="K41" s="49">
        <v>-0.17989772999785614</v>
      </c>
    </row>
    <row r="42" spans="2:11" x14ac:dyDescent="0.25">
      <c r="B42" s="845" t="s">
        <v>4</v>
      </c>
      <c r="C42" s="91" t="s">
        <v>76</v>
      </c>
      <c r="D42" s="43">
        <v>329.08864427999998</v>
      </c>
      <c r="E42" s="43">
        <v>224.46375918999993</v>
      </c>
      <c r="F42" s="43">
        <v>258.91758765000014</v>
      </c>
      <c r="G42" s="43">
        <v>251.06509699999995</v>
      </c>
      <c r="H42" s="44">
        <v>252.76620736000012</v>
      </c>
      <c r="I42" s="45">
        <v>0.80383705994596744</v>
      </c>
      <c r="J42" s="45">
        <v>3.6684356094360414E-3</v>
      </c>
      <c r="K42" s="46">
        <v>6.7755748621647349E-3</v>
      </c>
    </row>
    <row r="43" spans="2:11" x14ac:dyDescent="0.25">
      <c r="B43" s="843"/>
      <c r="C43" s="91" t="s">
        <v>77</v>
      </c>
      <c r="D43" s="43">
        <v>77.355788400000037</v>
      </c>
      <c r="E43" s="43">
        <v>68.070126969999933</v>
      </c>
      <c r="F43" s="43">
        <v>72.332781679999911</v>
      </c>
      <c r="G43" s="43">
        <v>74.439964830000036</v>
      </c>
      <c r="H43" s="44">
        <v>57.973900609999987</v>
      </c>
      <c r="I43" s="45">
        <v>0.18436629764187673</v>
      </c>
      <c r="J43" s="45">
        <v>8.4138431175940912E-4</v>
      </c>
      <c r="K43" s="93">
        <v>-0.22119924771060695</v>
      </c>
    </row>
    <row r="44" spans="2:11" x14ac:dyDescent="0.25">
      <c r="B44" s="843"/>
      <c r="C44" s="91" t="s">
        <v>46</v>
      </c>
      <c r="D44" s="43">
        <v>5.0054962999999999</v>
      </c>
      <c r="E44" s="43">
        <v>15.652805899999999</v>
      </c>
      <c r="F44" s="43">
        <v>5.4870094500000004</v>
      </c>
      <c r="G44" s="43">
        <v>5.1523951300000013</v>
      </c>
      <c r="H44" s="44">
        <v>3.7094489800000003</v>
      </c>
      <c r="I44" s="45">
        <v>1.1796642412155891E-2</v>
      </c>
      <c r="J44" s="94">
        <v>5.3835814809838499E-5</v>
      </c>
      <c r="K44" s="95">
        <v>-0.28005347291755567</v>
      </c>
    </row>
    <row r="45" spans="2:11" x14ac:dyDescent="0.25">
      <c r="B45" s="844"/>
      <c r="C45" s="92" t="s">
        <v>78</v>
      </c>
      <c r="D45" s="47">
        <v>411.44992898000004</v>
      </c>
      <c r="E45" s="47">
        <v>308.18669205999981</v>
      </c>
      <c r="F45" s="47">
        <v>336.73737878000009</v>
      </c>
      <c r="G45" s="47">
        <v>330.65745695999999</v>
      </c>
      <c r="H45" s="47">
        <v>314.4495569500001</v>
      </c>
      <c r="I45" s="48">
        <v>1</v>
      </c>
      <c r="J45" s="96">
        <v>4.5636557360052886E-3</v>
      </c>
      <c r="K45" s="97">
        <v>-4.9017191866810306E-2</v>
      </c>
    </row>
    <row r="46" spans="2:11" x14ac:dyDescent="0.25">
      <c r="B46" s="839" t="s">
        <v>79</v>
      </c>
      <c r="C46" s="840"/>
      <c r="D46" s="43">
        <v>440.40439592000018</v>
      </c>
      <c r="E46" s="43">
        <v>547.41879224000002</v>
      </c>
      <c r="F46" s="43">
        <v>637.3202987899997</v>
      </c>
      <c r="G46" s="43">
        <v>642.05289055000014</v>
      </c>
      <c r="H46" s="44">
        <v>557.88616252000031</v>
      </c>
      <c r="I46" s="45">
        <v>1</v>
      </c>
      <c r="J46" s="94">
        <v>8.0966893714759219E-3</v>
      </c>
      <c r="K46" s="98">
        <v>-0.13109002275170867</v>
      </c>
    </row>
    <row r="47" spans="2:11" x14ac:dyDescent="0.25">
      <c r="B47" s="846" t="s">
        <v>35</v>
      </c>
      <c r="C47" s="847"/>
      <c r="D47" s="99">
        <v>61848.360942259998</v>
      </c>
      <c r="E47" s="99">
        <v>68178.401150279999</v>
      </c>
      <c r="F47" s="99">
        <v>76198.085146300044</v>
      </c>
      <c r="G47" s="99">
        <v>71153.36601449002</v>
      </c>
      <c r="H47" s="99">
        <v>68902.996882330059</v>
      </c>
      <c r="I47" s="100"/>
      <c r="J47" s="101">
        <v>1</v>
      </c>
      <c r="K47" s="102">
        <v>-3.1627022841079433E-2</v>
      </c>
    </row>
    <row r="48" spans="2:11" ht="15" customHeight="1" x14ac:dyDescent="0.25">
      <c r="B48" s="841" t="s">
        <v>580</v>
      </c>
      <c r="C48" s="841"/>
      <c r="D48" s="841"/>
      <c r="E48" s="841"/>
      <c r="F48" s="841"/>
      <c r="G48" s="841"/>
      <c r="H48" s="841"/>
      <c r="I48" s="841"/>
      <c r="J48" s="841"/>
      <c r="K48" s="841"/>
    </row>
    <row r="49" spans="2:11" x14ac:dyDescent="0.25">
      <c r="B49" s="818" t="s">
        <v>592</v>
      </c>
      <c r="C49" s="818"/>
      <c r="D49" s="818"/>
      <c r="E49" s="818"/>
      <c r="F49" s="818"/>
      <c r="G49" s="818"/>
      <c r="H49" s="818"/>
      <c r="I49" s="818"/>
      <c r="J49" s="818"/>
      <c r="K49" s="818"/>
    </row>
    <row r="50" spans="2:11" x14ac:dyDescent="0.25">
      <c r="B50" s="103"/>
      <c r="C50" s="103"/>
      <c r="D50" s="103"/>
      <c r="E50" s="103"/>
      <c r="F50" s="103"/>
      <c r="G50" s="103"/>
      <c r="H50" s="103"/>
      <c r="I50" s="103"/>
      <c r="J50" s="103"/>
      <c r="K50" s="103"/>
    </row>
  </sheetData>
  <mergeCells count="9">
    <mergeCell ref="B49:K49"/>
    <mergeCell ref="B46:C46"/>
    <mergeCell ref="B48:K48"/>
    <mergeCell ref="B6:B10"/>
    <mergeCell ref="B11:B22"/>
    <mergeCell ref="B23:B29"/>
    <mergeCell ref="B30:B41"/>
    <mergeCell ref="B42:B45"/>
    <mergeCell ref="B47:C47"/>
  </mergeCells>
  <pageMargins left="0.7" right="0.7" top="0.75" bottom="0.75" header="0.3" footer="0.3"/>
  <pageSetup paperSize="183"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J23"/>
  <sheetViews>
    <sheetView workbookViewId="0">
      <selection activeCell="E11" sqref="E11"/>
    </sheetView>
  </sheetViews>
  <sheetFormatPr baseColWidth="10" defaultRowHeight="12.75" x14ac:dyDescent="0.2"/>
  <cols>
    <col min="1" max="1" width="3.7109375" style="21" customWidth="1"/>
    <col min="2" max="2" width="28.85546875" style="104" bestFit="1" customWidth="1"/>
    <col min="3" max="5" width="8.7109375" style="104" bestFit="1" customWidth="1"/>
    <col min="6" max="7" width="8.140625" style="104" bestFit="1" customWidth="1"/>
    <col min="8" max="8" width="15.42578125" style="104" customWidth="1"/>
    <col min="9" max="9" width="14.28515625" style="104" customWidth="1"/>
    <col min="10" max="10" width="9.7109375" style="104" bestFit="1" customWidth="1"/>
    <col min="11" max="16384" width="11.42578125" style="21"/>
  </cols>
  <sheetData>
    <row r="2" spans="2:10" ht="15" x14ac:dyDescent="0.25">
      <c r="B2" s="54" t="s">
        <v>593</v>
      </c>
    </row>
    <row r="3" spans="2:10" ht="22.5" customHeight="1" x14ac:dyDescent="0.2">
      <c r="B3" s="56" t="s">
        <v>570</v>
      </c>
    </row>
    <row r="4" spans="2:10" x14ac:dyDescent="0.2">
      <c r="B4" s="56"/>
    </row>
    <row r="5" spans="2:10" ht="12.75" customHeight="1" x14ac:dyDescent="0.2">
      <c r="B5" s="105" t="s">
        <v>594</v>
      </c>
      <c r="C5" s="106">
        <v>2016</v>
      </c>
      <c r="D5" s="106">
        <v>2017</v>
      </c>
      <c r="E5" s="106">
        <v>2018</v>
      </c>
      <c r="F5" s="106">
        <v>2019</v>
      </c>
      <c r="G5" s="106">
        <v>2020</v>
      </c>
      <c r="H5" s="106" t="s">
        <v>595</v>
      </c>
      <c r="I5" s="106" t="s">
        <v>589</v>
      </c>
      <c r="J5" s="106" t="s">
        <v>573</v>
      </c>
    </row>
    <row r="6" spans="2:10" x14ac:dyDescent="0.2">
      <c r="B6" s="107" t="s">
        <v>15</v>
      </c>
      <c r="C6" s="108">
        <v>11867.265009400004</v>
      </c>
      <c r="D6" s="108">
        <v>15621.985805009997</v>
      </c>
      <c r="E6" s="108">
        <v>17685.074087419998</v>
      </c>
      <c r="F6" s="109">
        <v>17615.985244209998</v>
      </c>
      <c r="G6" s="110">
        <v>17723.696445959991</v>
      </c>
      <c r="H6" s="111">
        <v>0.25722678617633832</v>
      </c>
      <c r="I6" s="111">
        <v>0.47049415230052621</v>
      </c>
      <c r="J6" s="111">
        <v>6.1144012246148183E-3</v>
      </c>
    </row>
    <row r="7" spans="2:10" x14ac:dyDescent="0.2">
      <c r="B7" s="107" t="s">
        <v>81</v>
      </c>
      <c r="C7" s="108">
        <v>14824.464417720004</v>
      </c>
      <c r="D7" s="108">
        <v>16980.464339000013</v>
      </c>
      <c r="E7" s="108">
        <v>17792.186992429997</v>
      </c>
      <c r="F7" s="109">
        <v>14690.526460890002</v>
      </c>
      <c r="G7" s="110">
        <v>15443.510360700002</v>
      </c>
      <c r="H7" s="111">
        <v>0.22413408791309722</v>
      </c>
      <c r="I7" s="111">
        <v>0.40996421586526327</v>
      </c>
      <c r="J7" s="111">
        <v>5.1256427182146291E-2</v>
      </c>
    </row>
    <row r="8" spans="2:10" x14ac:dyDescent="0.2">
      <c r="B8" s="107" t="s">
        <v>84</v>
      </c>
      <c r="C8" s="108">
        <v>848.39467272999991</v>
      </c>
      <c r="D8" s="108">
        <v>998.54543476999982</v>
      </c>
      <c r="E8" s="108">
        <v>963.87668346000021</v>
      </c>
      <c r="F8" s="109">
        <v>640.31181829000013</v>
      </c>
      <c r="G8" s="110">
        <v>1512.1352184699999</v>
      </c>
      <c r="H8" s="111">
        <v>2.1945855577985528E-2</v>
      </c>
      <c r="I8" s="111">
        <v>4.0141218844897589E-2</v>
      </c>
      <c r="J8" s="111">
        <v>1.3615606885224585</v>
      </c>
    </row>
    <row r="9" spans="2:10" x14ac:dyDescent="0.2">
      <c r="B9" s="107" t="s">
        <v>82</v>
      </c>
      <c r="C9" s="108">
        <v>937.96864595999989</v>
      </c>
      <c r="D9" s="108">
        <v>1151.15731927</v>
      </c>
      <c r="E9" s="108">
        <v>1315.0287531399999</v>
      </c>
      <c r="F9" s="109">
        <v>1116.2385354899998</v>
      </c>
      <c r="G9" s="110">
        <v>934.30983331000004</v>
      </c>
      <c r="H9" s="111">
        <v>1.3559785141212083E-2</v>
      </c>
      <c r="I9" s="111">
        <v>2.4802236618616635E-2</v>
      </c>
      <c r="J9" s="111">
        <v>-0.16298371396050915</v>
      </c>
    </row>
    <row r="10" spans="2:10" x14ac:dyDescent="0.2">
      <c r="B10" s="107" t="s">
        <v>83</v>
      </c>
      <c r="C10" s="108">
        <v>639.1401517700001</v>
      </c>
      <c r="D10" s="108">
        <v>837.77525490999983</v>
      </c>
      <c r="E10" s="108">
        <v>1075.6820290499995</v>
      </c>
      <c r="F10" s="109">
        <v>901.53731419000007</v>
      </c>
      <c r="G10" s="110">
        <v>700.98743500999979</v>
      </c>
      <c r="H10" s="111">
        <v>1.0173540582089934E-2</v>
      </c>
      <c r="I10" s="111">
        <v>1.8608448300497064E-2</v>
      </c>
      <c r="J10" s="111">
        <v>-0.22245322076345486</v>
      </c>
    </row>
    <row r="11" spans="2:10" x14ac:dyDescent="0.2">
      <c r="B11" s="107" t="s">
        <v>85</v>
      </c>
      <c r="C11" s="108">
        <v>396.38400896999997</v>
      </c>
      <c r="D11" s="108">
        <v>342.19945907000022</v>
      </c>
      <c r="E11" s="108">
        <v>438.86040740999999</v>
      </c>
      <c r="F11" s="109">
        <v>542.42370076000009</v>
      </c>
      <c r="G11" s="110">
        <v>659.02952778999997</v>
      </c>
      <c r="H11" s="111">
        <v>9.5645988942319425E-3</v>
      </c>
      <c r="I11" s="111">
        <v>1.7494631549574445E-2</v>
      </c>
      <c r="J11" s="111">
        <v>0.21497185109467232</v>
      </c>
    </row>
    <row r="12" spans="2:10" x14ac:dyDescent="0.2">
      <c r="B12" s="107" t="s">
        <v>86</v>
      </c>
      <c r="C12" s="108">
        <v>151.61881731000003</v>
      </c>
      <c r="D12" s="108">
        <v>216.88144154999998</v>
      </c>
      <c r="E12" s="108">
        <v>342.86158796999996</v>
      </c>
      <c r="F12" s="109">
        <v>291.44960315000003</v>
      </c>
      <c r="G12" s="110">
        <v>269.55931856000001</v>
      </c>
      <c r="H12" s="111">
        <v>3.9121566659915197E-3</v>
      </c>
      <c r="I12" s="111">
        <v>7.1557354566126044E-3</v>
      </c>
      <c r="J12" s="111">
        <v>-7.5108301241136988E-2</v>
      </c>
    </row>
    <row r="13" spans="2:10" x14ac:dyDescent="0.2">
      <c r="B13" s="107" t="s">
        <v>87</v>
      </c>
      <c r="C13" s="108">
        <v>58.475586449999987</v>
      </c>
      <c r="D13" s="108">
        <v>222.44947991000001</v>
      </c>
      <c r="E13" s="108">
        <v>251.89977585999998</v>
      </c>
      <c r="F13" s="109">
        <v>199.09965276999998</v>
      </c>
      <c r="G13" s="110">
        <v>250.69454096999996</v>
      </c>
      <c r="H13" s="111">
        <v>3.6383691902128301E-3</v>
      </c>
      <c r="I13" s="111">
        <v>6.65495010590388E-3</v>
      </c>
      <c r="J13" s="111">
        <v>0.25914102552254281</v>
      </c>
    </row>
    <row r="14" spans="2:10" x14ac:dyDescent="0.2">
      <c r="B14" s="107" t="s">
        <v>88</v>
      </c>
      <c r="C14" s="108">
        <v>128.88761620000002</v>
      </c>
      <c r="D14" s="108">
        <v>125.34365897999999</v>
      </c>
      <c r="E14" s="108">
        <v>185.68540905999998</v>
      </c>
      <c r="F14" s="109">
        <v>136.17966769999998</v>
      </c>
      <c r="G14" s="110">
        <v>114.14145933000003</v>
      </c>
      <c r="H14" s="111">
        <v>1.6565529003756789E-3</v>
      </c>
      <c r="I14" s="111">
        <v>3.0300050169305738E-3</v>
      </c>
      <c r="J14" s="111">
        <v>-0.16183185597536853</v>
      </c>
    </row>
    <row r="15" spans="2:10" x14ac:dyDescent="0.2">
      <c r="B15" s="107" t="s">
        <v>89</v>
      </c>
      <c r="C15" s="108">
        <v>57.428265060000001</v>
      </c>
      <c r="D15" s="108">
        <v>48.730431870000004</v>
      </c>
      <c r="E15" s="108">
        <v>55.980466740000004</v>
      </c>
      <c r="F15" s="109">
        <v>10.115597019999999</v>
      </c>
      <c r="G15" s="110">
        <v>27.787325750000004</v>
      </c>
      <c r="H15" s="111">
        <v>4.0328181657256794E-4</v>
      </c>
      <c r="I15" s="111">
        <v>7.3764377049150617E-4</v>
      </c>
      <c r="J15" s="111">
        <v>1.7469783241721117</v>
      </c>
    </row>
    <row r="16" spans="2:10" x14ac:dyDescent="0.2">
      <c r="B16" s="107" t="s">
        <v>90</v>
      </c>
      <c r="C16" s="108">
        <v>181.76408459000007</v>
      </c>
      <c r="D16" s="108">
        <v>160.28746665999995</v>
      </c>
      <c r="E16" s="108">
        <v>99.303779660000004</v>
      </c>
      <c r="F16" s="109">
        <v>13.200781010000005</v>
      </c>
      <c r="G16" s="110">
        <v>34.534785070000005</v>
      </c>
      <c r="H16" s="111">
        <v>5.0120875190635419E-4</v>
      </c>
      <c r="I16" s="111">
        <v>9.1676217068670501E-4</v>
      </c>
      <c r="J16" s="111">
        <v>1.6161168073191141</v>
      </c>
    </row>
    <row r="17" spans="2:10" x14ac:dyDescent="0.2">
      <c r="B17" s="112" t="s">
        <v>91</v>
      </c>
      <c r="C17" s="113">
        <v>30091.791276160009</v>
      </c>
      <c r="D17" s="113">
        <v>36705.820091000001</v>
      </c>
      <c r="E17" s="113">
        <v>40206.439972200002</v>
      </c>
      <c r="F17" s="114">
        <v>36157.06837547999</v>
      </c>
      <c r="G17" s="114">
        <v>37670.38625091999</v>
      </c>
      <c r="H17" s="115">
        <v>0.54671622361001393</v>
      </c>
      <c r="I17" s="115">
        <v>1.0000000000000004</v>
      </c>
      <c r="J17" s="115">
        <v>4.1853998220338529E-2</v>
      </c>
    </row>
    <row r="18" spans="2:10" ht="12.75" customHeight="1" x14ac:dyDescent="0.2">
      <c r="B18" s="116" t="s">
        <v>92</v>
      </c>
      <c r="C18" s="117">
        <v>61848.360942259766</v>
      </c>
      <c r="D18" s="117">
        <v>68178.401150279416</v>
      </c>
      <c r="E18" s="117">
        <v>76198.085146300218</v>
      </c>
      <c r="F18" s="117">
        <v>71153.366014490079</v>
      </c>
      <c r="G18" s="117">
        <v>68902.996882329942</v>
      </c>
      <c r="H18" s="118">
        <v>1</v>
      </c>
      <c r="I18" s="118"/>
      <c r="J18" s="118">
        <v>-3.1627022841081875E-2</v>
      </c>
    </row>
    <row r="19" spans="2:10" ht="12.75" customHeight="1" x14ac:dyDescent="0.2">
      <c r="B19" s="848" t="s">
        <v>596</v>
      </c>
      <c r="C19" s="848"/>
      <c r="D19" s="848"/>
      <c r="E19" s="848"/>
      <c r="F19" s="848"/>
      <c r="G19" s="848"/>
      <c r="H19" s="848"/>
      <c r="I19" s="848"/>
      <c r="J19" s="848"/>
    </row>
    <row r="20" spans="2:10" ht="12.75" customHeight="1" x14ac:dyDescent="0.2">
      <c r="B20" s="849" t="s">
        <v>597</v>
      </c>
      <c r="C20" s="849"/>
      <c r="D20" s="849"/>
      <c r="E20" s="849"/>
      <c r="F20" s="849"/>
      <c r="G20" s="849"/>
      <c r="H20" s="849"/>
      <c r="I20" s="849"/>
      <c r="J20" s="849"/>
    </row>
    <row r="21" spans="2:10" ht="12.75" customHeight="1" x14ac:dyDescent="0.2"/>
    <row r="22" spans="2:10" ht="12.75" customHeight="1" x14ac:dyDescent="0.2"/>
    <row r="23" spans="2:10" ht="12.75" customHeight="1" x14ac:dyDescent="0.2"/>
  </sheetData>
  <mergeCells count="2">
    <mergeCell ref="B19:J19"/>
    <mergeCell ref="B20:J20"/>
  </mergeCells>
  <pageMargins left="0.7" right="0.7" top="0.75" bottom="0.75" header="0.3" footer="0.3"/>
  <pageSetup paperSize="1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K60"/>
  <sheetViews>
    <sheetView zoomScaleNormal="100" workbookViewId="0">
      <selection activeCell="O18" sqref="O18"/>
    </sheetView>
  </sheetViews>
  <sheetFormatPr baseColWidth="10" defaultRowHeight="15" x14ac:dyDescent="0.25"/>
  <cols>
    <col min="1" max="1" width="3.7109375" style="21" customWidth="1"/>
    <col min="2" max="2" width="22.28515625" style="119" bestFit="1" customWidth="1"/>
    <col min="3" max="3" width="34.140625" style="120" customWidth="1"/>
    <col min="4" max="5" width="8.140625" style="121" bestFit="1" customWidth="1"/>
    <col min="6" max="6" width="11.140625" style="120" bestFit="1" customWidth="1"/>
    <col min="7" max="7" width="8.140625" style="120" bestFit="1" customWidth="1"/>
    <col min="8" max="8" width="9.7109375" style="120" bestFit="1" customWidth="1"/>
    <col min="9" max="11" width="15.5703125" style="120" customWidth="1"/>
    <col min="12" max="16384" width="11.42578125" style="21"/>
  </cols>
  <sheetData>
    <row r="2" spans="2:11" ht="13.5" customHeight="1" x14ac:dyDescent="0.25">
      <c r="B2" s="122" t="s">
        <v>598</v>
      </c>
      <c r="C2" s="123"/>
      <c r="D2" s="124"/>
      <c r="E2" s="124"/>
      <c r="F2" s="123"/>
      <c r="G2" s="123"/>
      <c r="H2" s="123"/>
      <c r="I2" s="123"/>
      <c r="J2" s="123"/>
      <c r="K2" s="123"/>
    </row>
    <row r="3" spans="2:11" x14ac:dyDescent="0.25">
      <c r="B3" s="125" t="s">
        <v>570</v>
      </c>
      <c r="C3" s="126"/>
      <c r="D3" s="124"/>
      <c r="E3" s="124"/>
      <c r="F3" s="123"/>
      <c r="G3" s="123"/>
      <c r="H3" s="123"/>
      <c r="I3" s="123"/>
      <c r="J3" s="123"/>
      <c r="K3" s="123"/>
    </row>
    <row r="4" spans="2:11" x14ac:dyDescent="0.25">
      <c r="B4" s="125"/>
      <c r="C4" s="126"/>
      <c r="D4" s="124"/>
      <c r="E4" s="124"/>
      <c r="F4" s="123"/>
      <c r="G4" s="123"/>
      <c r="H4" s="123"/>
      <c r="I4" s="123"/>
      <c r="J4" s="123"/>
      <c r="K4" s="123"/>
    </row>
    <row r="5" spans="2:11" ht="33.75" x14ac:dyDescent="0.2">
      <c r="B5" s="850" t="s">
        <v>599</v>
      </c>
      <c r="C5" s="850"/>
      <c r="D5" s="106">
        <v>2016</v>
      </c>
      <c r="E5" s="106">
        <v>2017</v>
      </c>
      <c r="F5" s="106">
        <v>2018</v>
      </c>
      <c r="G5" s="106">
        <v>2019</v>
      </c>
      <c r="H5" s="127">
        <v>2020</v>
      </c>
      <c r="I5" s="106" t="s">
        <v>600</v>
      </c>
      <c r="J5" s="106" t="s">
        <v>601</v>
      </c>
      <c r="K5" s="106" t="s">
        <v>573</v>
      </c>
    </row>
    <row r="6" spans="2:11" ht="12.75" x14ac:dyDescent="0.2">
      <c r="B6" s="851" t="s">
        <v>93</v>
      </c>
      <c r="C6" s="128" t="s">
        <v>94</v>
      </c>
      <c r="D6" s="129">
        <v>857.446984119999</v>
      </c>
      <c r="E6" s="129">
        <v>580.29111274000047</v>
      </c>
      <c r="F6" s="129">
        <v>1141.5922695199999</v>
      </c>
      <c r="G6" s="129">
        <v>1632.2065359299993</v>
      </c>
      <c r="H6" s="130">
        <v>1462.1259996500016</v>
      </c>
      <c r="I6" s="131">
        <v>4.6814082143347008E-2</v>
      </c>
      <c r="J6" s="132">
        <v>2.1220063942167383E-2</v>
      </c>
      <c r="K6" s="131">
        <v>-0.10420282760544708</v>
      </c>
    </row>
    <row r="7" spans="2:11" ht="12.75" x14ac:dyDescent="0.2">
      <c r="B7" s="852"/>
      <c r="C7" s="128" t="s">
        <v>95</v>
      </c>
      <c r="D7" s="129">
        <v>1520.5423804900006</v>
      </c>
      <c r="E7" s="129">
        <v>1360.2770487699991</v>
      </c>
      <c r="F7" s="129">
        <v>1395.6465791500011</v>
      </c>
      <c r="G7" s="129">
        <v>1414.2041697799978</v>
      </c>
      <c r="H7" s="130">
        <v>1162.9059989899981</v>
      </c>
      <c r="I7" s="131">
        <v>3.7233711030882785E-2</v>
      </c>
      <c r="J7" s="132">
        <v>1.6877437145092062E-2</v>
      </c>
      <c r="K7" s="131">
        <v>-0.1776958208439543</v>
      </c>
    </row>
    <row r="8" spans="2:11" ht="12.75" x14ac:dyDescent="0.2">
      <c r="B8" s="852"/>
      <c r="C8" s="128" t="s">
        <v>96</v>
      </c>
      <c r="D8" s="129">
        <v>787.7396692700006</v>
      </c>
      <c r="E8" s="129">
        <v>611.25006318999976</v>
      </c>
      <c r="F8" s="129">
        <v>767.89687591999893</v>
      </c>
      <c r="G8" s="129">
        <v>680.73435779999954</v>
      </c>
      <c r="H8" s="130">
        <v>667.55879380000022</v>
      </c>
      <c r="I8" s="131">
        <v>2.1373775048079059E-2</v>
      </c>
      <c r="J8" s="132">
        <v>9.6883854695033501E-3</v>
      </c>
      <c r="K8" s="131">
        <v>-1.9354927291432955E-2</v>
      </c>
    </row>
    <row r="9" spans="2:11" ht="12.75" x14ac:dyDescent="0.2">
      <c r="B9" s="852"/>
      <c r="C9" s="128" t="s">
        <v>97</v>
      </c>
      <c r="D9" s="129">
        <v>732.78281714000002</v>
      </c>
      <c r="E9" s="129">
        <v>696.93676456000037</v>
      </c>
      <c r="F9" s="129">
        <v>774.87174055999776</v>
      </c>
      <c r="G9" s="129">
        <v>648.2510522500005</v>
      </c>
      <c r="H9" s="130">
        <v>616.0033733600003</v>
      </c>
      <c r="I9" s="131">
        <v>1.9723083050268552E-2</v>
      </c>
      <c r="J9" s="132">
        <v>8.9401535670790705E-3</v>
      </c>
      <c r="K9" s="131">
        <v>-4.9745663779599658E-2</v>
      </c>
    </row>
    <row r="10" spans="2:11" ht="12.75" x14ac:dyDescent="0.2">
      <c r="B10" s="852"/>
      <c r="C10" s="128" t="s">
        <v>98</v>
      </c>
      <c r="D10" s="129">
        <v>243.39765624999987</v>
      </c>
      <c r="E10" s="129">
        <v>464.35265585000047</v>
      </c>
      <c r="F10" s="129">
        <v>436.7915138900002</v>
      </c>
      <c r="G10" s="129">
        <v>427.18846020000018</v>
      </c>
      <c r="H10" s="130">
        <v>386.46385368999978</v>
      </c>
      <c r="I10" s="131">
        <v>1.2373728800670308E-2</v>
      </c>
      <c r="J10" s="132">
        <v>5.6088105187933803E-3</v>
      </c>
      <c r="K10" s="131">
        <v>-9.5331710250164625E-2</v>
      </c>
    </row>
    <row r="11" spans="2:11" ht="12.75" x14ac:dyDescent="0.2">
      <c r="B11" s="852"/>
      <c r="C11" s="128" t="s">
        <v>99</v>
      </c>
      <c r="D11" s="129">
        <v>308.71409965000021</v>
      </c>
      <c r="E11" s="129">
        <v>312.89001145999987</v>
      </c>
      <c r="F11" s="129">
        <v>337.20826267999985</v>
      </c>
      <c r="G11" s="129">
        <v>358.92999105999962</v>
      </c>
      <c r="H11" s="130">
        <v>353.56794389999999</v>
      </c>
      <c r="I11" s="131">
        <v>1.1320473593213616E-2</v>
      </c>
      <c r="J11" s="132">
        <v>5.1313870208549934E-3</v>
      </c>
      <c r="K11" s="131">
        <v>-1.4938977777154583E-2</v>
      </c>
    </row>
    <row r="12" spans="2:11" ht="12.75" x14ac:dyDescent="0.2">
      <c r="B12" s="852"/>
      <c r="C12" s="128" t="s">
        <v>100</v>
      </c>
      <c r="D12" s="129">
        <v>371.72004940000011</v>
      </c>
      <c r="E12" s="129">
        <v>502.3108335299998</v>
      </c>
      <c r="F12" s="129">
        <v>325.09809953999996</v>
      </c>
      <c r="G12" s="129">
        <v>378.75196110000013</v>
      </c>
      <c r="H12" s="130">
        <v>241.99377674999988</v>
      </c>
      <c r="I12" s="131">
        <v>7.7481123690195637E-3</v>
      </c>
      <c r="J12" s="132">
        <v>3.5120936345231558E-3</v>
      </c>
      <c r="K12" s="131">
        <v>-0.36107584486907152</v>
      </c>
    </row>
    <row r="13" spans="2:11" ht="12.75" x14ac:dyDescent="0.2">
      <c r="B13" s="852"/>
      <c r="C13" s="128" t="s">
        <v>102</v>
      </c>
      <c r="D13" s="129">
        <v>133.28686409999997</v>
      </c>
      <c r="E13" s="129">
        <v>174.36453951999999</v>
      </c>
      <c r="F13" s="129">
        <v>213.95470833000002</v>
      </c>
      <c r="G13" s="129">
        <v>198.49298057000019</v>
      </c>
      <c r="H13" s="130">
        <v>230.14293567000007</v>
      </c>
      <c r="I13" s="131">
        <v>7.3686743124364339E-3</v>
      </c>
      <c r="J13" s="132">
        <v>3.3401005193290771E-3</v>
      </c>
      <c r="K13" s="131">
        <v>0.15945125620620249</v>
      </c>
    </row>
    <row r="14" spans="2:11" ht="12.75" x14ac:dyDescent="0.2">
      <c r="B14" s="852"/>
      <c r="C14" s="128" t="s">
        <v>101</v>
      </c>
      <c r="D14" s="129">
        <v>173.20171225999997</v>
      </c>
      <c r="E14" s="129">
        <v>208.91465896999989</v>
      </c>
      <c r="F14" s="129">
        <v>207.79814848999999</v>
      </c>
      <c r="G14" s="129">
        <v>192.87387303000014</v>
      </c>
      <c r="H14" s="130">
        <v>213.65470258000002</v>
      </c>
      <c r="I14" s="131">
        <v>6.8407570888464799E-3</v>
      </c>
      <c r="J14" s="132">
        <v>3.1008042065989059E-3</v>
      </c>
      <c r="K14" s="131">
        <v>0.10774310290729505</v>
      </c>
    </row>
    <row r="15" spans="2:11" ht="12.75" x14ac:dyDescent="0.2">
      <c r="B15" s="852"/>
      <c r="C15" s="128" t="s">
        <v>103</v>
      </c>
      <c r="D15" s="129">
        <v>99.267493160000058</v>
      </c>
      <c r="E15" s="129">
        <v>95.792350490000061</v>
      </c>
      <c r="F15" s="129">
        <v>133.56242479999995</v>
      </c>
      <c r="G15" s="129">
        <v>90.999661440000025</v>
      </c>
      <c r="H15" s="130">
        <v>101.79333667000006</v>
      </c>
      <c r="I15" s="131">
        <v>3.2592003874190559E-3</v>
      </c>
      <c r="J15" s="132">
        <v>1.4773426596210182E-3</v>
      </c>
      <c r="K15" s="131">
        <v>0.11861225700401934</v>
      </c>
    </row>
    <row r="16" spans="2:11" ht="12.75" x14ac:dyDescent="0.2">
      <c r="B16" s="852"/>
      <c r="C16" s="128" t="s">
        <v>104</v>
      </c>
      <c r="D16" s="129">
        <v>52.966414330000063</v>
      </c>
      <c r="E16" s="129">
        <v>36.783305820000024</v>
      </c>
      <c r="F16" s="129">
        <v>49.595877019999982</v>
      </c>
      <c r="G16" s="129">
        <v>46.224180529999984</v>
      </c>
      <c r="H16" s="130">
        <v>43.372121139999997</v>
      </c>
      <c r="I16" s="131">
        <v>1.3886806214137449E-3</v>
      </c>
      <c r="J16" s="132">
        <v>6.2946639627401595E-4</v>
      </c>
      <c r="K16" s="131">
        <v>-6.1700593873134646E-2</v>
      </c>
    </row>
    <row r="17" spans="2:11" ht="12.75" x14ac:dyDescent="0.2">
      <c r="B17" s="852"/>
      <c r="C17" s="128" t="s">
        <v>105</v>
      </c>
      <c r="D17" s="129">
        <v>41.946589520000003</v>
      </c>
      <c r="E17" s="129">
        <v>0.92050545000000017</v>
      </c>
      <c r="F17" s="129">
        <v>0.70485479000000006</v>
      </c>
      <c r="G17" s="129">
        <v>0.72483902</v>
      </c>
      <c r="H17" s="130">
        <v>0.29543367999999998</v>
      </c>
      <c r="I17" s="131">
        <v>9.4591413918786591E-6</v>
      </c>
      <c r="J17" s="132">
        <v>4.2876753315175956E-6</v>
      </c>
      <c r="K17" s="131">
        <v>-0.59241476817845706</v>
      </c>
    </row>
    <row r="18" spans="2:11" ht="13.5" customHeight="1" x14ac:dyDescent="0.2">
      <c r="B18" s="852"/>
      <c r="C18" s="128" t="s">
        <v>106</v>
      </c>
      <c r="D18" s="129">
        <v>620.91809615000022</v>
      </c>
      <c r="E18" s="129">
        <v>635.35779084999979</v>
      </c>
      <c r="F18" s="129">
        <v>699.04343369999935</v>
      </c>
      <c r="G18" s="129">
        <v>770.02006519999918</v>
      </c>
      <c r="H18" s="130">
        <v>835.57255418000079</v>
      </c>
      <c r="I18" s="131">
        <v>2.675320881885173E-2</v>
      </c>
      <c r="J18" s="132">
        <v>1.2126795523959014E-2</v>
      </c>
      <c r="K18" s="131">
        <v>8.5130884171148891E-2</v>
      </c>
    </row>
    <row r="19" spans="2:11" ht="12.75" customHeight="1" x14ac:dyDescent="0.2">
      <c r="B19" s="852"/>
      <c r="C19" s="133" t="s">
        <v>107</v>
      </c>
      <c r="D19" s="134">
        <v>5943.930825839986</v>
      </c>
      <c r="E19" s="134">
        <v>5680.4416412000055</v>
      </c>
      <c r="F19" s="134">
        <v>6483.7647883900036</v>
      </c>
      <c r="G19" s="134">
        <v>6839.6021279099696</v>
      </c>
      <c r="H19" s="134">
        <v>6315.4508240600026</v>
      </c>
      <c r="I19" s="135">
        <v>0.20220694640584028</v>
      </c>
      <c r="J19" s="136">
        <v>9.1657128279126976E-2</v>
      </c>
      <c r="K19" s="135">
        <v>-7.6634765304708696E-2</v>
      </c>
    </row>
    <row r="20" spans="2:11" ht="12.75" x14ac:dyDescent="0.2">
      <c r="B20" s="853" t="s">
        <v>108</v>
      </c>
      <c r="C20" s="128" t="s">
        <v>109</v>
      </c>
      <c r="D20" s="129">
        <v>3869.6730198799983</v>
      </c>
      <c r="E20" s="129">
        <v>4629.6887564500057</v>
      </c>
      <c r="F20" s="129">
        <v>5158.5453712299968</v>
      </c>
      <c r="G20" s="129">
        <v>5120.7325546099937</v>
      </c>
      <c r="H20" s="130">
        <v>4388.5474725200002</v>
      </c>
      <c r="I20" s="131">
        <v>0.14051170823698372</v>
      </c>
      <c r="J20" s="132">
        <v>6.3691677736668006E-2</v>
      </c>
      <c r="K20" s="131">
        <v>-0.14298444105049701</v>
      </c>
    </row>
    <row r="21" spans="2:11" ht="12.75" x14ac:dyDescent="0.2">
      <c r="B21" s="853"/>
      <c r="C21" s="128" t="s">
        <v>111</v>
      </c>
      <c r="D21" s="129">
        <v>320.46264451000008</v>
      </c>
      <c r="E21" s="129">
        <v>317.88391708999995</v>
      </c>
      <c r="F21" s="129">
        <v>369.24930597000014</v>
      </c>
      <c r="G21" s="129">
        <v>294.49219708999999</v>
      </c>
      <c r="H21" s="130">
        <v>447.80707228000006</v>
      </c>
      <c r="I21" s="131">
        <v>1.4337804724836206E-2</v>
      </c>
      <c r="J21" s="132">
        <v>6.4990942708159525E-3</v>
      </c>
      <c r="K21" s="131">
        <v>0.52060759743371188</v>
      </c>
    </row>
    <row r="22" spans="2:11" ht="12.75" customHeight="1" x14ac:dyDescent="0.2">
      <c r="B22" s="853"/>
      <c r="C22" s="128" t="s">
        <v>110</v>
      </c>
      <c r="D22" s="129">
        <v>303.76825248000011</v>
      </c>
      <c r="E22" s="129">
        <v>338.48094109999994</v>
      </c>
      <c r="F22" s="129">
        <v>377.37331304999981</v>
      </c>
      <c r="G22" s="129">
        <v>354.50100082000006</v>
      </c>
      <c r="H22" s="130">
        <v>389.50919412999986</v>
      </c>
      <c r="I22" s="131">
        <v>1.2471233952447067E-2</v>
      </c>
      <c r="J22" s="132">
        <v>5.6530080222082293E-3</v>
      </c>
      <c r="K22" s="131">
        <v>9.8753439987537384E-2</v>
      </c>
    </row>
    <row r="23" spans="2:11" ht="12.75" customHeight="1" x14ac:dyDescent="0.2">
      <c r="B23" s="853"/>
      <c r="C23" s="128" t="s">
        <v>113</v>
      </c>
      <c r="D23" s="129">
        <v>55.748718989999979</v>
      </c>
      <c r="E23" s="129">
        <v>72.285693980000005</v>
      </c>
      <c r="F23" s="129">
        <v>65.952472400000005</v>
      </c>
      <c r="G23" s="129">
        <v>86.58760337999999</v>
      </c>
      <c r="H23" s="130">
        <v>97.208902809999998</v>
      </c>
      <c r="I23" s="131">
        <v>3.1124168247478783E-3</v>
      </c>
      <c r="J23" s="132">
        <v>1.4108080520214505E-3</v>
      </c>
      <c r="K23" s="131">
        <v>0.12266535872793671</v>
      </c>
    </row>
    <row r="24" spans="2:11" ht="12.75" customHeight="1" x14ac:dyDescent="0.2">
      <c r="B24" s="853"/>
      <c r="C24" s="128" t="s">
        <v>112</v>
      </c>
      <c r="D24" s="129">
        <v>32.371624010000019</v>
      </c>
      <c r="E24" s="129">
        <v>173.42216331</v>
      </c>
      <c r="F24" s="129">
        <v>231.53765357999998</v>
      </c>
      <c r="G24" s="129">
        <v>101.80883612999996</v>
      </c>
      <c r="H24" s="130">
        <v>87.710718510000049</v>
      </c>
      <c r="I24" s="131">
        <v>2.8083057015346365E-3</v>
      </c>
      <c r="J24" s="132">
        <v>1.2729594136491513E-3</v>
      </c>
      <c r="K24" s="131">
        <v>-0.13847636566631594</v>
      </c>
    </row>
    <row r="25" spans="2:11" ht="13.5" customHeight="1" x14ac:dyDescent="0.2">
      <c r="B25" s="853"/>
      <c r="C25" s="128" t="s">
        <v>114</v>
      </c>
      <c r="D25" s="129">
        <v>107.9985745</v>
      </c>
      <c r="E25" s="129">
        <v>130.34384179000006</v>
      </c>
      <c r="F25" s="129">
        <v>101.57241209000004</v>
      </c>
      <c r="G25" s="129">
        <v>85.672702129999976</v>
      </c>
      <c r="H25" s="130">
        <v>87.388114170000051</v>
      </c>
      <c r="I25" s="131">
        <v>2.7979766149332248E-3</v>
      </c>
      <c r="J25" s="132">
        <v>1.2682774062678045E-3</v>
      </c>
      <c r="K25" s="131">
        <v>2.0022854390621569E-2</v>
      </c>
    </row>
    <row r="26" spans="2:11" ht="13.5" customHeight="1" x14ac:dyDescent="0.2">
      <c r="B26" s="853"/>
      <c r="C26" s="128" t="s">
        <v>115</v>
      </c>
      <c r="D26" s="129">
        <v>477.06626240000003</v>
      </c>
      <c r="E26" s="129">
        <v>375.35179702999983</v>
      </c>
      <c r="F26" s="129">
        <v>453.62493355999959</v>
      </c>
      <c r="G26" s="129">
        <v>445.79962054000015</v>
      </c>
      <c r="H26" s="130">
        <v>361.44545457999982</v>
      </c>
      <c r="I26" s="131">
        <v>1.1572694285648388E-2</v>
      </c>
      <c r="J26" s="132">
        <v>5.2457145688055238E-3</v>
      </c>
      <c r="K26" s="131">
        <v>-0.18921991422473972</v>
      </c>
    </row>
    <row r="27" spans="2:11" ht="12.75" customHeight="1" x14ac:dyDescent="0.2">
      <c r="B27" s="853"/>
      <c r="C27" s="133" t="s">
        <v>116</v>
      </c>
      <c r="D27" s="134">
        <v>5167.0890967700116</v>
      </c>
      <c r="E27" s="134">
        <v>6037.457110750016</v>
      </c>
      <c r="F27" s="134">
        <v>6757.855461879979</v>
      </c>
      <c r="G27" s="134">
        <v>6489.5945147000002</v>
      </c>
      <c r="H27" s="134">
        <v>5859.6169289999953</v>
      </c>
      <c r="I27" s="135">
        <v>0.18761214034113097</v>
      </c>
      <c r="J27" s="136">
        <v>8.5041539470436051E-2</v>
      </c>
      <c r="K27" s="135">
        <v>-9.7075030538965379E-2</v>
      </c>
    </row>
    <row r="28" spans="2:11" ht="12.75" x14ac:dyDescent="0.2">
      <c r="B28" s="853" t="s">
        <v>117</v>
      </c>
      <c r="C28" s="128" t="s">
        <v>119</v>
      </c>
      <c r="D28" s="129">
        <v>2280.3295472899986</v>
      </c>
      <c r="E28" s="129">
        <v>2233.2762295299972</v>
      </c>
      <c r="F28" s="129">
        <v>2609.975417900002</v>
      </c>
      <c r="G28" s="129">
        <v>2320.5454477199955</v>
      </c>
      <c r="H28" s="130">
        <v>2203.2328573099985</v>
      </c>
      <c r="I28" s="131">
        <v>7.0542705613415829E-2</v>
      </c>
      <c r="J28" s="132">
        <v>3.1975863997216254E-2</v>
      </c>
      <c r="K28" s="131">
        <v>-5.0553886167262974E-2</v>
      </c>
    </row>
    <row r="29" spans="2:11" ht="12.75" x14ac:dyDescent="0.2">
      <c r="B29" s="853"/>
      <c r="C29" s="128" t="s">
        <v>118</v>
      </c>
      <c r="D29" s="129">
        <v>2405.2674464299989</v>
      </c>
      <c r="E29" s="129">
        <v>2694.3632382799997</v>
      </c>
      <c r="F29" s="129">
        <v>3654.060484149999</v>
      </c>
      <c r="G29" s="129">
        <v>2660.7382322400003</v>
      </c>
      <c r="H29" s="130">
        <v>2082.7021844199999</v>
      </c>
      <c r="I29" s="131">
        <v>6.6683576630813798E-2</v>
      </c>
      <c r="J29" s="132">
        <v>3.0226583438406361E-2</v>
      </c>
      <c r="K29" s="131">
        <v>-0.21724649227645676</v>
      </c>
    </row>
    <row r="30" spans="2:11" ht="13.5" customHeight="1" x14ac:dyDescent="0.2">
      <c r="B30" s="853"/>
      <c r="C30" s="128" t="s">
        <v>120</v>
      </c>
      <c r="D30" s="129">
        <v>415.26293932000084</v>
      </c>
      <c r="E30" s="129">
        <v>413.15724324000013</v>
      </c>
      <c r="F30" s="129">
        <v>494.06694103999962</v>
      </c>
      <c r="G30" s="129">
        <v>467.87601743000045</v>
      </c>
      <c r="H30" s="130">
        <v>495.83138149000013</v>
      </c>
      <c r="I30" s="131">
        <v>1.587543825079266E-2</v>
      </c>
      <c r="J30" s="132">
        <v>7.1960786021653461E-3</v>
      </c>
      <c r="K30" s="131">
        <v>5.9749512731077647E-2</v>
      </c>
    </row>
    <row r="31" spans="2:11" ht="13.5" customHeight="1" x14ac:dyDescent="0.2">
      <c r="B31" s="853"/>
      <c r="C31" s="128" t="s">
        <v>121</v>
      </c>
      <c r="D31" s="129">
        <v>59.854204670000001</v>
      </c>
      <c r="E31" s="129">
        <v>66.383408869999982</v>
      </c>
      <c r="F31" s="129">
        <v>55.155870890000024</v>
      </c>
      <c r="G31" s="129">
        <v>46.162164610000069</v>
      </c>
      <c r="H31" s="130">
        <v>50.131858529999967</v>
      </c>
      <c r="I31" s="131">
        <v>1.6051126536179895E-3</v>
      </c>
      <c r="J31" s="132">
        <v>7.2757152516331528E-4</v>
      </c>
      <c r="K31" s="131">
        <v>8.5994535861516841E-2</v>
      </c>
    </row>
    <row r="32" spans="2:11" ht="12.75" customHeight="1" x14ac:dyDescent="0.2">
      <c r="B32" s="853"/>
      <c r="C32" s="133" t="s">
        <v>122</v>
      </c>
      <c r="D32" s="134">
        <v>5160.7141377100161</v>
      </c>
      <c r="E32" s="134">
        <v>5407.1801199200017</v>
      </c>
      <c r="F32" s="134">
        <v>6813.2587139800162</v>
      </c>
      <c r="G32" s="134">
        <v>5495.3218620000116</v>
      </c>
      <c r="H32" s="134">
        <v>4831.8982817499891</v>
      </c>
      <c r="I32" s="135">
        <v>0.15470683314863998</v>
      </c>
      <c r="J32" s="136">
        <v>7.0126097562951142E-2</v>
      </c>
      <c r="K32" s="135">
        <v>-0.12072515439679288</v>
      </c>
    </row>
    <row r="33" spans="2:11" ht="12.75" customHeight="1" x14ac:dyDescent="0.2">
      <c r="B33" s="853" t="s">
        <v>128</v>
      </c>
      <c r="C33" s="128" t="s">
        <v>129</v>
      </c>
      <c r="D33" s="129">
        <v>424.97644539000044</v>
      </c>
      <c r="E33" s="129">
        <v>433.00593875999988</v>
      </c>
      <c r="F33" s="129">
        <v>495.38720219999982</v>
      </c>
      <c r="G33" s="129">
        <v>583.15795894999997</v>
      </c>
      <c r="H33" s="130">
        <v>821.14148638999961</v>
      </c>
      <c r="I33" s="131">
        <v>2.6291157536609953E-2</v>
      </c>
      <c r="J33" s="132">
        <v>1.1917355173858625E-2</v>
      </c>
      <c r="K33" s="131">
        <v>0.4080944515762055</v>
      </c>
    </row>
    <row r="34" spans="2:11" ht="13.5" customHeight="1" x14ac:dyDescent="0.2">
      <c r="B34" s="853"/>
      <c r="C34" s="128" t="s">
        <v>130</v>
      </c>
      <c r="D34" s="129">
        <v>378.6345923500001</v>
      </c>
      <c r="E34" s="129">
        <v>274.13630019999999</v>
      </c>
      <c r="F34" s="129">
        <v>356.82776168999987</v>
      </c>
      <c r="G34" s="129">
        <v>396.60944149999995</v>
      </c>
      <c r="H34" s="130">
        <v>368.60968321000018</v>
      </c>
      <c r="I34" s="131">
        <v>1.1802077244202467E-2</v>
      </c>
      <c r="J34" s="132">
        <v>5.3496901424984235E-3</v>
      </c>
      <c r="K34" s="131">
        <v>-7.0597810743241673E-2</v>
      </c>
    </row>
    <row r="35" spans="2:11" ht="13.5" customHeight="1" x14ac:dyDescent="0.2">
      <c r="B35" s="853"/>
      <c r="C35" s="128" t="s">
        <v>131</v>
      </c>
      <c r="D35" s="129">
        <v>105.61664193999994</v>
      </c>
      <c r="E35" s="129">
        <v>133.67779193000001</v>
      </c>
      <c r="F35" s="129">
        <v>124.34389551000001</v>
      </c>
      <c r="G35" s="129">
        <v>124.46321591999993</v>
      </c>
      <c r="H35" s="130">
        <v>119.61871325999999</v>
      </c>
      <c r="I35" s="131">
        <v>3.8299300263968912E-3</v>
      </c>
      <c r="J35" s="132">
        <v>1.7360451456745851E-3</v>
      </c>
      <c r="K35" s="131">
        <v>-3.8923167975297934E-2</v>
      </c>
    </row>
    <row r="36" spans="2:11" ht="12.75" customHeight="1" x14ac:dyDescent="0.2">
      <c r="B36" s="853"/>
      <c r="C36" s="128" t="s">
        <v>132</v>
      </c>
      <c r="D36" s="129">
        <v>112.33914925999993</v>
      </c>
      <c r="E36" s="129">
        <v>108.89923211000001</v>
      </c>
      <c r="F36" s="129">
        <v>110.72448328</v>
      </c>
      <c r="G36" s="129">
        <v>107.34006658000006</v>
      </c>
      <c r="H36" s="130">
        <v>101.60105954999993</v>
      </c>
      <c r="I36" s="131">
        <v>3.253044093849195E-3</v>
      </c>
      <c r="J36" s="132">
        <v>1.474552111623106E-3</v>
      </c>
      <c r="K36" s="131">
        <v>-5.3465655582790927E-2</v>
      </c>
    </row>
    <row r="37" spans="2:11" ht="12.75" x14ac:dyDescent="0.2">
      <c r="B37" s="853"/>
      <c r="C37" s="128" t="s">
        <v>133</v>
      </c>
      <c r="D37" s="129">
        <v>39.052151469999984</v>
      </c>
      <c r="E37" s="129">
        <v>37.42245840999999</v>
      </c>
      <c r="F37" s="129">
        <v>45.43736164000002</v>
      </c>
      <c r="G37" s="129">
        <v>86.260701679999997</v>
      </c>
      <c r="H37" s="130">
        <v>99.287601800000076</v>
      </c>
      <c r="I37" s="131">
        <v>3.1789722278338303E-3</v>
      </c>
      <c r="J37" s="132">
        <v>1.4409765364714084E-3</v>
      </c>
      <c r="K37" s="131">
        <v>0.15101778522884923</v>
      </c>
    </row>
    <row r="38" spans="2:11" ht="12.75" customHeight="1" x14ac:dyDescent="0.2">
      <c r="B38" s="853"/>
      <c r="C38" s="128" t="s">
        <v>134</v>
      </c>
      <c r="D38" s="129">
        <v>48.209920789999977</v>
      </c>
      <c r="E38" s="129">
        <v>52.872075729999999</v>
      </c>
      <c r="F38" s="129">
        <v>96.987143150000023</v>
      </c>
      <c r="G38" s="129">
        <v>71.185409590000006</v>
      </c>
      <c r="H38" s="130">
        <v>71.074898900000008</v>
      </c>
      <c r="I38" s="131">
        <v>2.2756630798106063E-3</v>
      </c>
      <c r="J38" s="132">
        <v>1.0315211546078199E-3</v>
      </c>
      <c r="K38" s="131">
        <v>-1.5524345597854872E-3</v>
      </c>
    </row>
    <row r="39" spans="2:11" ht="12.75" customHeight="1" x14ac:dyDescent="0.2">
      <c r="B39" s="853"/>
      <c r="C39" s="128" t="s">
        <v>135</v>
      </c>
      <c r="D39" s="129">
        <v>46.900564179999996</v>
      </c>
      <c r="E39" s="129">
        <v>66.095763349999999</v>
      </c>
      <c r="F39" s="129">
        <v>71.250442759999999</v>
      </c>
      <c r="G39" s="129">
        <v>52.12692808000002</v>
      </c>
      <c r="H39" s="130">
        <v>57.195179149999966</v>
      </c>
      <c r="I39" s="131">
        <v>1.831264758011612E-3</v>
      </c>
      <c r="J39" s="132">
        <v>8.3008260508139905E-4</v>
      </c>
      <c r="K39" s="131">
        <v>9.7229037978636024E-2</v>
      </c>
    </row>
    <row r="40" spans="2:11" ht="12.75" customHeight="1" x14ac:dyDescent="0.2">
      <c r="B40" s="853"/>
      <c r="C40" s="128" t="s">
        <v>136</v>
      </c>
      <c r="D40" s="129">
        <v>119.41039582000006</v>
      </c>
      <c r="E40" s="129">
        <v>126.14729020999998</v>
      </c>
      <c r="F40" s="129">
        <v>52.986448079999988</v>
      </c>
      <c r="G40" s="129">
        <v>40.739222420000011</v>
      </c>
      <c r="H40" s="130">
        <v>39.835706340000002</v>
      </c>
      <c r="I40" s="131">
        <v>1.2754523408279558E-3</v>
      </c>
      <c r="J40" s="132">
        <v>5.7814185365594444E-4</v>
      </c>
      <c r="K40" s="131">
        <v>-2.217803940107721E-2</v>
      </c>
    </row>
    <row r="41" spans="2:11" ht="12.75" x14ac:dyDescent="0.2">
      <c r="B41" s="853"/>
      <c r="C41" s="128" t="s">
        <v>137</v>
      </c>
      <c r="D41" s="129">
        <v>39.835248090000022</v>
      </c>
      <c r="E41" s="129">
        <v>44.864510100000039</v>
      </c>
      <c r="F41" s="129">
        <v>43.36218757000001</v>
      </c>
      <c r="G41" s="129">
        <v>37.25767905999998</v>
      </c>
      <c r="H41" s="130">
        <v>37.995342249999993</v>
      </c>
      <c r="I41" s="131">
        <v>1.2165279008661809E-3</v>
      </c>
      <c r="J41" s="132">
        <v>5.5143236098840608E-4</v>
      </c>
      <c r="K41" s="131">
        <v>1.9798957117325378E-2</v>
      </c>
    </row>
    <row r="42" spans="2:11" ht="12.75" x14ac:dyDescent="0.2">
      <c r="B42" s="853"/>
      <c r="C42" s="128" t="s">
        <v>138</v>
      </c>
      <c r="D42" s="129">
        <v>21.134747190000006</v>
      </c>
      <c r="E42" s="129">
        <v>16.434083269999999</v>
      </c>
      <c r="F42" s="129">
        <v>29.046001669999999</v>
      </c>
      <c r="G42" s="129">
        <v>12.519242169999998</v>
      </c>
      <c r="H42" s="130">
        <v>6.175310800000001</v>
      </c>
      <c r="I42" s="131">
        <v>1.9771996881328945E-4</v>
      </c>
      <c r="J42" s="132">
        <v>8.9623254131398277E-5</v>
      </c>
      <c r="K42" s="131">
        <v>-0.5067344559562903</v>
      </c>
    </row>
    <row r="43" spans="2:11" ht="12.75" x14ac:dyDescent="0.2">
      <c r="B43" s="853"/>
      <c r="C43" s="128" t="s">
        <v>139</v>
      </c>
      <c r="D43" s="129">
        <v>798.49224280000067</v>
      </c>
      <c r="E43" s="129">
        <v>821.69560537999985</v>
      </c>
      <c r="F43" s="129">
        <v>960.19846178000046</v>
      </c>
      <c r="G43" s="129">
        <v>954.75731314999985</v>
      </c>
      <c r="H43" s="130">
        <v>943.54640678000135</v>
      </c>
      <c r="I43" s="131">
        <v>3.0210295831981954E-2</v>
      </c>
      <c r="J43" s="132">
        <v>1.3693836980579462E-2</v>
      </c>
      <c r="K43" s="131">
        <v>-1.1742152917384563E-2</v>
      </c>
    </row>
    <row r="44" spans="2:11" ht="12.75" x14ac:dyDescent="0.2">
      <c r="B44" s="853"/>
      <c r="C44" s="133" t="s">
        <v>140</v>
      </c>
      <c r="D44" s="134">
        <v>2134.6020992800049</v>
      </c>
      <c r="E44" s="134">
        <v>2115.2510494500007</v>
      </c>
      <c r="F44" s="134">
        <v>2386.5513893299994</v>
      </c>
      <c r="G44" s="134">
        <v>2466.417179099994</v>
      </c>
      <c r="H44" s="134">
        <v>2666.0813884299937</v>
      </c>
      <c r="I44" s="135">
        <v>8.5362105009203701E-2</v>
      </c>
      <c r="J44" s="136">
        <v>3.869325731917047E-2</v>
      </c>
      <c r="K44" s="135">
        <v>8.0953137620805027E-2</v>
      </c>
    </row>
    <row r="45" spans="2:11" ht="12.75" x14ac:dyDescent="0.2">
      <c r="B45" s="853" t="s">
        <v>123</v>
      </c>
      <c r="C45" s="128" t="s">
        <v>124</v>
      </c>
      <c r="D45" s="129">
        <v>1524.2348985700041</v>
      </c>
      <c r="E45" s="129">
        <v>1650.9964894999989</v>
      </c>
      <c r="F45" s="129">
        <v>1644.1329223399871</v>
      </c>
      <c r="G45" s="129">
        <v>1570.6121235699986</v>
      </c>
      <c r="H45" s="130">
        <v>1519.2107873200046</v>
      </c>
      <c r="I45" s="131">
        <v>4.8641812407194819E-2</v>
      </c>
      <c r="J45" s="132">
        <v>2.2048544418386586E-2</v>
      </c>
      <c r="K45" s="131">
        <v>-3.2726944787080159E-2</v>
      </c>
    </row>
    <row r="46" spans="2:11" ht="12.75" x14ac:dyDescent="0.2">
      <c r="B46" s="853"/>
      <c r="C46" s="128" t="s">
        <v>125</v>
      </c>
      <c r="D46" s="129">
        <v>311.54078058000022</v>
      </c>
      <c r="E46" s="129">
        <v>351.88312865999995</v>
      </c>
      <c r="F46" s="129">
        <v>341.99944785000019</v>
      </c>
      <c r="G46" s="129">
        <v>344.67970452999998</v>
      </c>
      <c r="H46" s="130">
        <v>298.02137854999995</v>
      </c>
      <c r="I46" s="131">
        <v>9.5419938495402545E-3</v>
      </c>
      <c r="J46" s="132">
        <v>4.3252310064096355E-3</v>
      </c>
      <c r="K46" s="131">
        <v>-0.13536719849409939</v>
      </c>
    </row>
    <row r="47" spans="2:11" ht="13.5" customHeight="1" x14ac:dyDescent="0.2">
      <c r="B47" s="853"/>
      <c r="C47" s="128" t="s">
        <v>126</v>
      </c>
      <c r="D47" s="129">
        <v>20.493064619999988</v>
      </c>
      <c r="E47" s="129">
        <v>21.931127909999997</v>
      </c>
      <c r="F47" s="129">
        <v>19.208057960000005</v>
      </c>
      <c r="G47" s="129">
        <v>18.572783650000005</v>
      </c>
      <c r="H47" s="130">
        <v>14.743688709999997</v>
      </c>
      <c r="I47" s="131">
        <v>4.7206072153227442E-4</v>
      </c>
      <c r="J47" s="132">
        <v>2.1397746654153136E-4</v>
      </c>
      <c r="K47" s="131">
        <v>-0.20616699209760125</v>
      </c>
    </row>
    <row r="48" spans="2:11" ht="12.75" customHeight="1" x14ac:dyDescent="0.2">
      <c r="B48" s="853"/>
      <c r="C48" s="133" t="s">
        <v>127</v>
      </c>
      <c r="D48" s="134">
        <v>1856.2687437700063</v>
      </c>
      <c r="E48" s="134">
        <v>2024.8107460700014</v>
      </c>
      <c r="F48" s="134">
        <v>2005.3404281499891</v>
      </c>
      <c r="G48" s="134">
        <v>1933.8646117499989</v>
      </c>
      <c r="H48" s="134">
        <v>1831.9758545800025</v>
      </c>
      <c r="I48" s="135">
        <v>5.8655866978267281E-2</v>
      </c>
      <c r="J48" s="136">
        <v>2.6587752891337725E-2</v>
      </c>
      <c r="K48" s="135">
        <v>-5.2686603059453496E-2</v>
      </c>
    </row>
    <row r="49" spans="2:11" ht="12.75" x14ac:dyDescent="0.2">
      <c r="B49" s="853" t="s">
        <v>141</v>
      </c>
      <c r="C49" s="128" t="s">
        <v>142</v>
      </c>
      <c r="D49" s="129">
        <v>668.18959966999989</v>
      </c>
      <c r="E49" s="129">
        <v>560.43639055999961</v>
      </c>
      <c r="F49" s="129">
        <v>551.28392782999958</v>
      </c>
      <c r="G49" s="129">
        <v>413.04276635000002</v>
      </c>
      <c r="H49" s="130">
        <v>445.08528443999995</v>
      </c>
      <c r="I49" s="131">
        <v>1.4250659020875651E-2</v>
      </c>
      <c r="J49" s="132">
        <v>6.4595925370285485E-3</v>
      </c>
      <c r="K49" s="131">
        <v>7.7576756453466178E-2</v>
      </c>
    </row>
    <row r="50" spans="2:11" ht="13.5" customHeight="1" x14ac:dyDescent="0.2">
      <c r="B50" s="853"/>
      <c r="C50" s="128" t="s">
        <v>143</v>
      </c>
      <c r="D50" s="129">
        <v>18.35470128</v>
      </c>
      <c r="E50" s="129">
        <v>22.184604220000008</v>
      </c>
      <c r="F50" s="129">
        <v>20.400533729999989</v>
      </c>
      <c r="G50" s="129">
        <v>23.826145429999997</v>
      </c>
      <c r="H50" s="130">
        <v>11.23635427</v>
      </c>
      <c r="I50" s="131">
        <v>3.5976353058043189E-4</v>
      </c>
      <c r="J50" s="132">
        <v>1.630749717488927E-4</v>
      </c>
      <c r="K50" s="131">
        <v>-0.52840234678278797</v>
      </c>
    </row>
    <row r="51" spans="2:11" ht="12.75" customHeight="1" x14ac:dyDescent="0.2">
      <c r="B51" s="853"/>
      <c r="C51" s="133" t="s">
        <v>144</v>
      </c>
      <c r="D51" s="134">
        <v>686.54430094999998</v>
      </c>
      <c r="E51" s="134">
        <v>582.62099477999959</v>
      </c>
      <c r="F51" s="134">
        <v>571.6844615599997</v>
      </c>
      <c r="G51" s="134">
        <v>436.86891178000019</v>
      </c>
      <c r="H51" s="134">
        <v>456.32163870999983</v>
      </c>
      <c r="I51" s="135">
        <v>1.461042255145608E-2</v>
      </c>
      <c r="J51" s="136">
        <v>6.6226675087774399E-3</v>
      </c>
      <c r="K51" s="135">
        <v>4.4527606349329174E-2</v>
      </c>
    </row>
    <row r="52" spans="2:11" ht="12.75" customHeight="1" x14ac:dyDescent="0.2">
      <c r="B52" s="854" t="s">
        <v>145</v>
      </c>
      <c r="C52" s="854"/>
      <c r="D52" s="129">
        <v>981.06244578000053</v>
      </c>
      <c r="E52" s="129">
        <v>1017.0387516300001</v>
      </c>
      <c r="F52" s="129">
        <v>1190.1563596699987</v>
      </c>
      <c r="G52" s="129">
        <v>1258.35200966</v>
      </c>
      <c r="H52" s="130">
        <v>1075.1849816499991</v>
      </c>
      <c r="I52" s="131">
        <v>3.4425075583297764E-2</v>
      </c>
      <c r="J52" s="132">
        <v>1.5604328262907943E-2</v>
      </c>
      <c r="K52" s="131">
        <v>-0.14556104063400477</v>
      </c>
    </row>
    <row r="53" spans="2:11" ht="13.5" customHeight="1" x14ac:dyDescent="0.2">
      <c r="B53" s="854" t="s">
        <v>146</v>
      </c>
      <c r="C53" s="854"/>
      <c r="D53" s="129">
        <v>433.48274340000017</v>
      </c>
      <c r="E53" s="129">
        <v>528.95415028000002</v>
      </c>
      <c r="F53" s="129">
        <v>635.60031178999986</v>
      </c>
      <c r="G53" s="129">
        <v>637.98498197000015</v>
      </c>
      <c r="H53" s="130">
        <v>552.01152854000009</v>
      </c>
      <c r="I53" s="131">
        <v>1.767420389715527E-2</v>
      </c>
      <c r="J53" s="132">
        <v>8.0114298871891646E-3</v>
      </c>
      <c r="K53" s="131">
        <v>-0.13475780129577219</v>
      </c>
    </row>
    <row r="54" spans="2:11" ht="14.25" customHeight="1" x14ac:dyDescent="0.2">
      <c r="B54" s="854" t="s">
        <v>147</v>
      </c>
      <c r="C54" s="854"/>
      <c r="D54" s="129">
        <v>9392.8752726000857</v>
      </c>
      <c r="E54" s="129">
        <v>8078.8264952000482</v>
      </c>
      <c r="F54" s="129">
        <v>9147.4332593500931</v>
      </c>
      <c r="G54" s="129">
        <v>9438.2914401399703</v>
      </c>
      <c r="H54" s="130">
        <v>7644.0692046900094</v>
      </c>
      <c r="I54" s="131">
        <v>0.24474640608500783</v>
      </c>
      <c r="J54" s="132">
        <v>0.11093957520808963</v>
      </c>
      <c r="K54" s="131">
        <v>-0.19010032131656152</v>
      </c>
    </row>
    <row r="55" spans="2:11" ht="14.25" customHeight="1" x14ac:dyDescent="0.2">
      <c r="B55" s="855" t="s">
        <v>148</v>
      </c>
      <c r="C55" s="855"/>
      <c r="D55" s="134">
        <v>31756.569666100178</v>
      </c>
      <c r="E55" s="134">
        <v>31472.581059280503</v>
      </c>
      <c r="F55" s="134">
        <v>35991.64517410002</v>
      </c>
      <c r="G55" s="134">
        <v>34996.297639009535</v>
      </c>
      <c r="H55" s="134">
        <v>31232.610631410018</v>
      </c>
      <c r="I55" s="135">
        <v>1</v>
      </c>
      <c r="J55" s="136">
        <v>0.4532837763899869</v>
      </c>
      <c r="K55" s="135">
        <v>-0.1075452908311143</v>
      </c>
    </row>
    <row r="56" spans="2:11" ht="12.75" customHeight="1" x14ac:dyDescent="0.2">
      <c r="B56" s="856" t="s">
        <v>92</v>
      </c>
      <c r="C56" s="856"/>
      <c r="D56" s="137">
        <v>61848.360942259482</v>
      </c>
      <c r="E56" s="137">
        <v>68178.401150279446</v>
      </c>
      <c r="F56" s="137">
        <v>76198.085146301193</v>
      </c>
      <c r="G56" s="137">
        <v>71153.366014489176</v>
      </c>
      <c r="H56" s="137">
        <v>68902.996882329957</v>
      </c>
      <c r="I56" s="138"/>
      <c r="J56" s="139">
        <v>1</v>
      </c>
      <c r="K56" s="140">
        <v>-3.1627022841069441E-2</v>
      </c>
    </row>
    <row r="57" spans="2:11" ht="12.75" customHeight="1" x14ac:dyDescent="0.25">
      <c r="B57" s="848" t="s">
        <v>596</v>
      </c>
      <c r="C57" s="848"/>
      <c r="D57" s="848"/>
      <c r="E57" s="848"/>
      <c r="F57" s="848"/>
      <c r="G57" s="848"/>
      <c r="H57" s="848"/>
      <c r="I57" s="848"/>
      <c r="J57" s="848"/>
    </row>
    <row r="58" spans="2:11" ht="12.75" customHeight="1" x14ac:dyDescent="0.25">
      <c r="B58" s="849" t="s">
        <v>597</v>
      </c>
      <c r="C58" s="849"/>
      <c r="D58" s="849"/>
      <c r="E58" s="849"/>
      <c r="F58" s="849"/>
      <c r="G58" s="849"/>
      <c r="H58" s="849"/>
      <c r="I58" s="849"/>
      <c r="J58" s="849"/>
    </row>
    <row r="59" spans="2:11" ht="12.75" customHeight="1" x14ac:dyDescent="0.25"/>
    <row r="60" spans="2:11" ht="12.75" customHeight="1" x14ac:dyDescent="0.25"/>
  </sheetData>
  <mergeCells count="14">
    <mergeCell ref="B58:J58"/>
    <mergeCell ref="B5:C5"/>
    <mergeCell ref="B6:B19"/>
    <mergeCell ref="B20:B27"/>
    <mergeCell ref="B28:B32"/>
    <mergeCell ref="B33:B44"/>
    <mergeCell ref="B45:B48"/>
    <mergeCell ref="B49:B51"/>
    <mergeCell ref="B52:C52"/>
    <mergeCell ref="B53:C53"/>
    <mergeCell ref="B54:C54"/>
    <mergeCell ref="B55:C55"/>
    <mergeCell ref="B56:C56"/>
    <mergeCell ref="B57:J57"/>
  </mergeCells>
  <pageMargins left="0.7" right="0.7" top="0.75" bottom="0.75" header="0.3" footer="0.3"/>
  <pageSetup paperSize="183"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O77"/>
  <sheetViews>
    <sheetView zoomScaleNormal="100" workbookViewId="0">
      <selection activeCell="B49" sqref="B49"/>
    </sheetView>
  </sheetViews>
  <sheetFormatPr baseColWidth="10" defaultRowHeight="12.75" x14ac:dyDescent="0.2"/>
  <cols>
    <col min="1" max="1" width="3.7109375" style="141" customWidth="1"/>
    <col min="2" max="2" width="24.42578125" style="142" customWidth="1"/>
    <col min="3" max="3" width="8.140625" style="142" bestFit="1" customWidth="1"/>
    <col min="4" max="4" width="9" style="142" bestFit="1" customWidth="1"/>
    <col min="5" max="5" width="7.140625" style="142" bestFit="1" customWidth="1"/>
    <col min="6" max="6" width="9" style="142" bestFit="1" customWidth="1"/>
    <col min="7" max="7" width="11.28515625" style="142" bestFit="1" customWidth="1"/>
    <col min="8" max="8" width="8.5703125" style="142" bestFit="1" customWidth="1"/>
    <col min="9" max="9" width="9.42578125" style="142" bestFit="1" customWidth="1"/>
    <col min="10" max="10" width="9" style="142" bestFit="1" customWidth="1"/>
    <col min="11" max="11" width="9.28515625" style="142" bestFit="1" customWidth="1"/>
    <col min="12" max="16384" width="11.42578125" style="142"/>
  </cols>
  <sheetData>
    <row r="1" spans="1:13" x14ac:dyDescent="0.2">
      <c r="B1" s="78"/>
      <c r="C1" s="78"/>
    </row>
    <row r="2" spans="1:13" ht="15" x14ac:dyDescent="0.25">
      <c r="B2" s="33" t="s">
        <v>602</v>
      </c>
      <c r="C2" s="145"/>
      <c r="D2" s="146"/>
      <c r="E2" s="146"/>
      <c r="F2" s="146"/>
      <c r="G2" s="146"/>
      <c r="H2" s="146"/>
      <c r="I2" s="146"/>
      <c r="J2" s="146"/>
      <c r="K2" s="146"/>
    </row>
    <row r="3" spans="1:13" x14ac:dyDescent="0.2">
      <c r="B3" s="147" t="s">
        <v>570</v>
      </c>
      <c r="C3" s="145"/>
      <c r="D3" s="146"/>
      <c r="E3" s="146"/>
      <c r="F3" s="146"/>
      <c r="G3" s="146"/>
      <c r="H3" s="146"/>
      <c r="I3" s="146"/>
      <c r="J3" s="146"/>
      <c r="K3" s="146"/>
    </row>
    <row r="4" spans="1:13" x14ac:dyDescent="0.2">
      <c r="A4" s="142"/>
      <c r="B4" s="148"/>
      <c r="C4" s="146"/>
      <c r="D4" s="146"/>
      <c r="E4" s="146"/>
      <c r="F4" s="146"/>
      <c r="G4" s="146"/>
      <c r="H4" s="146"/>
      <c r="I4" s="146"/>
      <c r="J4" s="146"/>
      <c r="K4" s="146"/>
    </row>
    <row r="5" spans="1:13" x14ac:dyDescent="0.2">
      <c r="A5" s="142"/>
      <c r="B5" s="859">
        <v>2019</v>
      </c>
      <c r="C5" s="859"/>
      <c r="D5" s="859"/>
      <c r="E5" s="859"/>
      <c r="F5" s="859"/>
      <c r="G5" s="859"/>
      <c r="H5" s="859"/>
      <c r="I5" s="859"/>
      <c r="J5" s="859"/>
      <c r="K5" s="859"/>
      <c r="L5" s="859"/>
      <c r="M5" s="149"/>
    </row>
    <row r="6" spans="1:13" ht="33.75" x14ac:dyDescent="0.25">
      <c r="A6" s="143"/>
      <c r="B6" s="150" t="s">
        <v>603</v>
      </c>
      <c r="C6" s="151" t="s">
        <v>81</v>
      </c>
      <c r="D6" s="152" t="s">
        <v>604</v>
      </c>
      <c r="E6" s="152" t="s">
        <v>93</v>
      </c>
      <c r="F6" s="152" t="s">
        <v>108</v>
      </c>
      <c r="G6" s="152" t="s">
        <v>117</v>
      </c>
      <c r="H6" s="152" t="s">
        <v>128</v>
      </c>
      <c r="I6" s="152" t="s">
        <v>123</v>
      </c>
      <c r="J6" s="152" t="s">
        <v>149</v>
      </c>
      <c r="K6" s="152" t="s">
        <v>164</v>
      </c>
      <c r="L6" s="153" t="s">
        <v>0</v>
      </c>
      <c r="M6" s="154"/>
    </row>
    <row r="7" spans="1:13" x14ac:dyDescent="0.2">
      <c r="A7" s="143"/>
      <c r="B7" s="155" t="s">
        <v>150</v>
      </c>
      <c r="C7" s="156">
        <v>11.692700469999998</v>
      </c>
      <c r="D7" s="156">
        <v>33.872842699999993</v>
      </c>
      <c r="E7" s="156">
        <v>39.108316760000001</v>
      </c>
      <c r="F7" s="156">
        <v>26.165795360000008</v>
      </c>
      <c r="G7" s="156">
        <v>6.407703589999997</v>
      </c>
      <c r="H7" s="156">
        <v>22.653640490000004</v>
      </c>
      <c r="I7" s="156">
        <v>8.1038730000000017E-2</v>
      </c>
      <c r="J7" s="156">
        <v>339.52671164999992</v>
      </c>
      <c r="K7" s="157">
        <v>479.50874974999948</v>
      </c>
      <c r="L7" s="158">
        <v>6.739087363096084E-3</v>
      </c>
      <c r="M7" s="159"/>
    </row>
    <row r="8" spans="1:13" x14ac:dyDescent="0.2">
      <c r="A8" s="143"/>
      <c r="B8" s="160" t="s">
        <v>151</v>
      </c>
      <c r="C8" s="161">
        <v>546.30114315999992</v>
      </c>
      <c r="D8" s="161">
        <v>2372.0362875199999</v>
      </c>
      <c r="E8" s="161">
        <v>8.9345850000000004E-2</v>
      </c>
      <c r="F8" s="161">
        <v>73.670585299999999</v>
      </c>
      <c r="G8" s="161">
        <v>0</v>
      </c>
      <c r="H8" s="161">
        <v>0</v>
      </c>
      <c r="I8" s="161">
        <v>0</v>
      </c>
      <c r="J8" s="161">
        <v>220.85084135</v>
      </c>
      <c r="K8" s="162">
        <v>3213.0042944900001</v>
      </c>
      <c r="L8" s="163">
        <v>4.5156040739319232E-2</v>
      </c>
      <c r="M8" s="159"/>
    </row>
    <row r="9" spans="1:13" x14ac:dyDescent="0.2">
      <c r="A9" s="143"/>
      <c r="B9" s="160" t="s">
        <v>152</v>
      </c>
      <c r="C9" s="161">
        <v>10258.721999060001</v>
      </c>
      <c r="D9" s="161">
        <v>10102.670393350001</v>
      </c>
      <c r="E9" s="161">
        <v>0</v>
      </c>
      <c r="F9" s="161">
        <v>22.086856670000003</v>
      </c>
      <c r="G9" s="161">
        <v>0.13324849999999999</v>
      </c>
      <c r="H9" s="161">
        <v>0</v>
      </c>
      <c r="I9" s="161">
        <v>0</v>
      </c>
      <c r="J9" s="161">
        <v>1610.3278638200009</v>
      </c>
      <c r="K9" s="162">
        <v>21993.968673900014</v>
      </c>
      <c r="L9" s="163">
        <v>0.30910651042736448</v>
      </c>
      <c r="M9" s="159"/>
    </row>
    <row r="10" spans="1:13" x14ac:dyDescent="0.2">
      <c r="A10" s="143"/>
      <c r="B10" s="160" t="s">
        <v>153</v>
      </c>
      <c r="C10" s="161">
        <v>0</v>
      </c>
      <c r="D10" s="161">
        <v>1942.4538009599999</v>
      </c>
      <c r="E10" s="161">
        <v>55.637301790000002</v>
      </c>
      <c r="F10" s="161">
        <v>0</v>
      </c>
      <c r="G10" s="161">
        <v>0</v>
      </c>
      <c r="H10" s="161">
        <v>0</v>
      </c>
      <c r="I10" s="161">
        <v>0</v>
      </c>
      <c r="J10" s="161">
        <v>0.28462737999999993</v>
      </c>
      <c r="K10" s="162">
        <v>1998.3908501299995</v>
      </c>
      <c r="L10" s="163">
        <v>2.8085682548356739E-2</v>
      </c>
      <c r="M10" s="159"/>
    </row>
    <row r="11" spans="1:13" x14ac:dyDescent="0.2">
      <c r="A11" s="143"/>
      <c r="B11" s="160" t="s">
        <v>154</v>
      </c>
      <c r="C11" s="161">
        <v>0</v>
      </c>
      <c r="D11" s="161">
        <v>2718.4813992199997</v>
      </c>
      <c r="E11" s="161">
        <v>64.612000079999987</v>
      </c>
      <c r="F11" s="161">
        <v>0</v>
      </c>
      <c r="G11" s="161">
        <v>0</v>
      </c>
      <c r="H11" s="161">
        <v>0</v>
      </c>
      <c r="I11" s="161">
        <v>0</v>
      </c>
      <c r="J11" s="161">
        <v>2.9313537599999999</v>
      </c>
      <c r="K11" s="162">
        <v>2786.0630630599981</v>
      </c>
      <c r="L11" s="163">
        <v>3.9155745105475884E-2</v>
      </c>
      <c r="M11" s="159"/>
    </row>
    <row r="12" spans="1:13" x14ac:dyDescent="0.2">
      <c r="A12" s="143"/>
      <c r="B12" s="160" t="s">
        <v>155</v>
      </c>
      <c r="C12" s="161">
        <v>3873.0786957900004</v>
      </c>
      <c r="D12" s="161">
        <v>2984.1259995700002</v>
      </c>
      <c r="E12" s="161">
        <v>5959.2150495700107</v>
      </c>
      <c r="F12" s="161">
        <v>600.3591879899999</v>
      </c>
      <c r="G12" s="161">
        <v>524.29801971000063</v>
      </c>
      <c r="H12" s="161">
        <v>1911.773009309999</v>
      </c>
      <c r="I12" s="161">
        <v>1931.1205782499969</v>
      </c>
      <c r="J12" s="161">
        <v>5688.6101622700817</v>
      </c>
      <c r="K12" s="162">
        <v>23472.580702459854</v>
      </c>
      <c r="L12" s="163">
        <v>0.32988714402744929</v>
      </c>
      <c r="M12" s="159"/>
    </row>
    <row r="13" spans="1:13" x14ac:dyDescent="0.2">
      <c r="A13" s="143"/>
      <c r="B13" s="160" t="s">
        <v>156</v>
      </c>
      <c r="C13" s="161">
        <v>0</v>
      </c>
      <c r="D13" s="161">
        <v>1312.2398416399999</v>
      </c>
      <c r="E13" s="161">
        <v>200.0103830999997</v>
      </c>
      <c r="F13" s="161">
        <v>1427.3493429</v>
      </c>
      <c r="G13" s="161">
        <v>2.4938709399999994</v>
      </c>
      <c r="H13" s="161">
        <v>10.966142640000005</v>
      </c>
      <c r="I13" s="161">
        <v>2.3038189100000013</v>
      </c>
      <c r="J13" s="161">
        <v>1970.060267660002</v>
      </c>
      <c r="K13" s="162">
        <v>4925.427414789996</v>
      </c>
      <c r="L13" s="163">
        <v>6.9222690234878897E-2</v>
      </c>
      <c r="M13" s="159"/>
    </row>
    <row r="14" spans="1:13" x14ac:dyDescent="0.2">
      <c r="A14" s="143"/>
      <c r="B14" s="160" t="s">
        <v>354</v>
      </c>
      <c r="C14" s="161">
        <v>0</v>
      </c>
      <c r="D14" s="161">
        <v>0</v>
      </c>
      <c r="E14" s="161">
        <v>0</v>
      </c>
      <c r="F14" s="161">
        <v>0</v>
      </c>
      <c r="G14" s="161">
        <v>0</v>
      </c>
      <c r="H14" s="161">
        <v>0</v>
      </c>
      <c r="I14" s="161">
        <v>0</v>
      </c>
      <c r="J14" s="161">
        <v>1.633395E-2</v>
      </c>
      <c r="K14" s="162">
        <v>1.633395E-2</v>
      </c>
      <c r="L14" s="163">
        <v>2.295597652635814E-7</v>
      </c>
      <c r="M14" s="159"/>
    </row>
    <row r="15" spans="1:13" x14ac:dyDescent="0.2">
      <c r="A15" s="143"/>
      <c r="B15" s="160" t="s">
        <v>157</v>
      </c>
      <c r="C15" s="161">
        <v>0.72817541000000008</v>
      </c>
      <c r="D15" s="161">
        <v>0.47495234000000003</v>
      </c>
      <c r="E15" s="161">
        <v>520.03829866999945</v>
      </c>
      <c r="F15" s="161">
        <v>3470.2773407300028</v>
      </c>
      <c r="G15" s="161">
        <v>4773.4070487599911</v>
      </c>
      <c r="H15" s="161">
        <v>516.68265737999991</v>
      </c>
      <c r="I15" s="161">
        <v>0.30969869</v>
      </c>
      <c r="J15" s="161">
        <v>756.3739387400002</v>
      </c>
      <c r="K15" s="162">
        <v>10038.292110720075</v>
      </c>
      <c r="L15" s="163">
        <v>0.14107965192645755</v>
      </c>
      <c r="M15" s="159"/>
    </row>
    <row r="16" spans="1:13" x14ac:dyDescent="0.2">
      <c r="A16" s="143"/>
      <c r="B16" s="160" t="s">
        <v>158</v>
      </c>
      <c r="C16" s="161">
        <v>0</v>
      </c>
      <c r="D16" s="161">
        <v>0.1116</v>
      </c>
      <c r="E16" s="161">
        <v>0</v>
      </c>
      <c r="F16" s="161">
        <v>491.05348034000002</v>
      </c>
      <c r="G16" s="161">
        <v>1.4398101900000002</v>
      </c>
      <c r="H16" s="161">
        <v>3.01379565</v>
      </c>
      <c r="I16" s="161">
        <v>0</v>
      </c>
      <c r="J16" s="161">
        <v>6.91730263</v>
      </c>
      <c r="K16" s="162">
        <v>502.54807981000005</v>
      </c>
      <c r="L16" s="163">
        <v>7.0628855380876756E-3</v>
      </c>
      <c r="M16" s="159"/>
    </row>
    <row r="17" spans="1:15" x14ac:dyDescent="0.2">
      <c r="A17" s="143"/>
      <c r="B17" s="164" t="s">
        <v>159</v>
      </c>
      <c r="C17" s="161">
        <v>0</v>
      </c>
      <c r="D17" s="161">
        <v>0</v>
      </c>
      <c r="E17" s="161">
        <v>0</v>
      </c>
      <c r="F17" s="161">
        <v>0</v>
      </c>
      <c r="G17" s="161">
        <v>78.495207559999997</v>
      </c>
      <c r="H17" s="161">
        <v>0</v>
      </c>
      <c r="I17" s="161">
        <v>0</v>
      </c>
      <c r="J17" s="161">
        <v>48.365153880000001</v>
      </c>
      <c r="K17" s="162">
        <v>126.86036143999999</v>
      </c>
      <c r="L17" s="163">
        <v>1.7829144079306899E-3</v>
      </c>
      <c r="M17" s="159"/>
    </row>
    <row r="18" spans="1:15" x14ac:dyDescent="0.2">
      <c r="A18" s="143"/>
      <c r="B18" s="164" t="s">
        <v>160</v>
      </c>
      <c r="C18" s="161">
        <v>0</v>
      </c>
      <c r="D18" s="161">
        <v>7.4797290000000002E-2</v>
      </c>
      <c r="E18" s="161">
        <v>0.42522859000000002</v>
      </c>
      <c r="F18" s="161">
        <v>53.921965810000003</v>
      </c>
      <c r="G18" s="161">
        <v>108.55468547</v>
      </c>
      <c r="H18" s="161">
        <v>0.40053527</v>
      </c>
      <c r="I18" s="161">
        <v>0</v>
      </c>
      <c r="J18" s="161">
        <v>13.64259861</v>
      </c>
      <c r="K18" s="162">
        <v>177.01981103999995</v>
      </c>
      <c r="L18" s="163">
        <v>2.4878627808549631E-3</v>
      </c>
      <c r="M18" s="159"/>
    </row>
    <row r="19" spans="1:15" x14ac:dyDescent="0.2">
      <c r="A19" s="142"/>
      <c r="B19" s="160" t="s">
        <v>605</v>
      </c>
      <c r="C19" s="161">
        <v>0</v>
      </c>
      <c r="D19" s="161">
        <v>0</v>
      </c>
      <c r="E19" s="161">
        <v>0.45072699999999999</v>
      </c>
      <c r="F19" s="161">
        <v>174.68735211999999</v>
      </c>
      <c r="G19" s="161">
        <v>0</v>
      </c>
      <c r="H19" s="161">
        <v>0</v>
      </c>
      <c r="I19" s="161">
        <v>0</v>
      </c>
      <c r="J19" s="161">
        <v>0.89989804999999978</v>
      </c>
      <c r="K19" s="162">
        <v>176.08693717</v>
      </c>
      <c r="L19" s="163">
        <v>2.4747520325902926E-3</v>
      </c>
      <c r="M19" s="159"/>
    </row>
    <row r="20" spans="1:15" x14ac:dyDescent="0.2">
      <c r="A20" s="142"/>
      <c r="B20" s="160" t="s">
        <v>606</v>
      </c>
      <c r="C20" s="161">
        <v>0</v>
      </c>
      <c r="D20" s="161">
        <v>0</v>
      </c>
      <c r="E20" s="161">
        <v>0</v>
      </c>
      <c r="F20" s="161">
        <v>150.02260747999998</v>
      </c>
      <c r="G20" s="161">
        <v>0</v>
      </c>
      <c r="H20" s="161">
        <v>0.88168166000000003</v>
      </c>
      <c r="I20" s="161">
        <v>0</v>
      </c>
      <c r="J20" s="161">
        <v>355.90984990000004</v>
      </c>
      <c r="K20" s="162">
        <v>506.81817227000016</v>
      </c>
      <c r="L20" s="163">
        <v>7.1228980532950454E-3</v>
      </c>
      <c r="M20" s="159"/>
    </row>
    <row r="21" spans="1:15" x14ac:dyDescent="0.2">
      <c r="A21" s="142"/>
      <c r="B21" s="160" t="s">
        <v>163</v>
      </c>
      <c r="C21" s="161">
        <v>0</v>
      </c>
      <c r="D21" s="161">
        <v>0</v>
      </c>
      <c r="E21" s="161">
        <v>0</v>
      </c>
      <c r="F21" s="161">
        <v>0</v>
      </c>
      <c r="G21" s="161">
        <v>0</v>
      </c>
      <c r="H21" s="161">
        <v>0</v>
      </c>
      <c r="I21" s="161">
        <v>0</v>
      </c>
      <c r="J21" s="161">
        <v>756.78043989999958</v>
      </c>
      <c r="K21" s="162">
        <v>756.78045950999967</v>
      </c>
      <c r="L21" s="163">
        <v>1.063590525507797E-2</v>
      </c>
      <c r="M21" s="159"/>
    </row>
    <row r="22" spans="1:15" ht="15" x14ac:dyDescent="0.25">
      <c r="A22" s="142"/>
      <c r="B22" s="165" t="s">
        <v>607</v>
      </c>
      <c r="C22" s="166">
        <v>14690.526460890005</v>
      </c>
      <c r="D22" s="166">
        <v>21466.541914589994</v>
      </c>
      <c r="E22" s="166">
        <v>6839.6021279100223</v>
      </c>
      <c r="F22" s="166">
        <v>6489.5945147000011</v>
      </c>
      <c r="G22" s="166">
        <v>5495.3218620000025</v>
      </c>
      <c r="H22" s="166">
        <v>2466.4171790999917</v>
      </c>
      <c r="I22" s="166">
        <v>1933.8646117499959</v>
      </c>
      <c r="J22" s="166">
        <v>11771.497343550162</v>
      </c>
      <c r="K22" s="166">
        <v>71153.366014489933</v>
      </c>
      <c r="L22" s="167">
        <v>1</v>
      </c>
      <c r="M22" s="154"/>
    </row>
    <row r="23" spans="1:15" ht="12.75" customHeight="1" x14ac:dyDescent="0.25">
      <c r="A23" s="142"/>
      <c r="B23" s="168" t="s">
        <v>0</v>
      </c>
      <c r="C23" s="169">
        <v>0.20646284615542113</v>
      </c>
      <c r="D23" s="169">
        <v>0.30169397622339422</v>
      </c>
      <c r="E23" s="169">
        <v>9.6124786654747732E-2</v>
      </c>
      <c r="F23" s="169">
        <v>9.1205727546022713E-2</v>
      </c>
      <c r="G23" s="169">
        <v>7.7232071647614184E-2</v>
      </c>
      <c r="H23" s="169">
        <v>3.4663394260191729E-2</v>
      </c>
      <c r="I23" s="169">
        <v>2.7178821186845562E-2</v>
      </c>
      <c r="J23" s="169">
        <v>0.16543837632576611</v>
      </c>
      <c r="K23" s="170">
        <v>1</v>
      </c>
      <c r="L23" s="171"/>
      <c r="M23" s="154"/>
    </row>
    <row r="24" spans="1:15" x14ac:dyDescent="0.2">
      <c r="A24" s="142"/>
      <c r="B24" s="172"/>
      <c r="C24" s="172"/>
      <c r="D24" s="172"/>
      <c r="E24" s="172"/>
      <c r="F24" s="172"/>
      <c r="G24" s="172"/>
      <c r="H24" s="172"/>
      <c r="I24" s="172"/>
      <c r="J24" s="172"/>
      <c r="K24" s="172"/>
      <c r="L24" s="172"/>
      <c r="M24" s="173"/>
    </row>
    <row r="25" spans="1:15" x14ac:dyDescent="0.2">
      <c r="A25" s="142"/>
      <c r="B25" s="859">
        <v>2020</v>
      </c>
      <c r="C25" s="859"/>
      <c r="D25" s="859"/>
      <c r="E25" s="859"/>
      <c r="F25" s="859"/>
      <c r="G25" s="859"/>
      <c r="H25" s="859"/>
      <c r="I25" s="859"/>
      <c r="J25" s="859"/>
      <c r="K25" s="859"/>
      <c r="L25" s="859"/>
      <c r="M25" s="859"/>
    </row>
    <row r="26" spans="1:15" ht="33.75" x14ac:dyDescent="0.2">
      <c r="A26" s="142"/>
      <c r="B26" s="150" t="s">
        <v>603</v>
      </c>
      <c r="C26" s="151" t="s">
        <v>81</v>
      </c>
      <c r="D26" s="152" t="s">
        <v>604</v>
      </c>
      <c r="E26" s="152" t="s">
        <v>93</v>
      </c>
      <c r="F26" s="152" t="s">
        <v>108</v>
      </c>
      <c r="G26" s="152" t="s">
        <v>117</v>
      </c>
      <c r="H26" s="152" t="s">
        <v>128</v>
      </c>
      <c r="I26" s="152" t="s">
        <v>123</v>
      </c>
      <c r="J26" s="152" t="s">
        <v>149</v>
      </c>
      <c r="K26" s="152" t="s">
        <v>608</v>
      </c>
      <c r="L26" s="152" t="s">
        <v>572</v>
      </c>
      <c r="M26" s="174" t="s">
        <v>573</v>
      </c>
    </row>
    <row r="27" spans="1:15" x14ac:dyDescent="0.2">
      <c r="A27" s="142"/>
      <c r="B27" s="175" t="s">
        <v>150</v>
      </c>
      <c r="C27" s="156">
        <v>38.878395809999994</v>
      </c>
      <c r="D27" s="156">
        <v>29.901617359999996</v>
      </c>
      <c r="E27" s="156">
        <v>34.023444359999999</v>
      </c>
      <c r="F27" s="156">
        <v>46.849344700000003</v>
      </c>
      <c r="G27" s="156">
        <v>5.6652363299999999</v>
      </c>
      <c r="H27" s="156">
        <v>21.555133310000002</v>
      </c>
      <c r="I27" s="156">
        <v>8.1212350000000003E-2</v>
      </c>
      <c r="J27" s="156">
        <v>359.88173298999931</v>
      </c>
      <c r="K27" s="157">
        <v>536.83611721</v>
      </c>
      <c r="L27" s="176">
        <v>7.7911867625553204E-3</v>
      </c>
      <c r="M27" s="158">
        <v>0.11955437203156172</v>
      </c>
      <c r="O27" s="144"/>
    </row>
    <row r="28" spans="1:15" x14ac:dyDescent="0.2">
      <c r="A28" s="142"/>
      <c r="B28" s="177" t="s">
        <v>151</v>
      </c>
      <c r="C28" s="161">
        <v>496.26874756000001</v>
      </c>
      <c r="D28" s="161">
        <v>2775.3647630099999</v>
      </c>
      <c r="E28" s="161">
        <v>0</v>
      </c>
      <c r="F28" s="161">
        <v>88.002649779999985</v>
      </c>
      <c r="G28" s="161">
        <v>0</v>
      </c>
      <c r="H28" s="161">
        <v>0</v>
      </c>
      <c r="I28" s="161">
        <v>0</v>
      </c>
      <c r="J28" s="161">
        <v>208.67463739000013</v>
      </c>
      <c r="K28" s="162">
        <v>3568.3165577400023</v>
      </c>
      <c r="L28" s="178">
        <v>5.1787537831392762E-2</v>
      </c>
      <c r="M28" s="163">
        <v>0.11058567953342902</v>
      </c>
      <c r="O28" s="144"/>
    </row>
    <row r="29" spans="1:15" x14ac:dyDescent="0.2">
      <c r="A29" s="142"/>
      <c r="B29" s="177" t="s">
        <v>152</v>
      </c>
      <c r="C29" s="161">
        <v>10300.745240780001</v>
      </c>
      <c r="D29" s="161">
        <v>9768.0033817399944</v>
      </c>
      <c r="E29" s="161">
        <v>0</v>
      </c>
      <c r="F29" s="161">
        <v>40.671032689999997</v>
      </c>
      <c r="G29" s="161">
        <v>7.6903399999999997E-2</v>
      </c>
      <c r="H29" s="161">
        <v>0</v>
      </c>
      <c r="I29" s="161">
        <v>0</v>
      </c>
      <c r="J29" s="161">
        <v>1625.9173185400009</v>
      </c>
      <c r="K29" s="162">
        <v>21735.425558780018</v>
      </c>
      <c r="L29" s="178">
        <v>0.31544963996121933</v>
      </c>
      <c r="M29" s="163">
        <v>-1.1755182475403192E-2</v>
      </c>
      <c r="O29" s="144"/>
    </row>
    <row r="30" spans="1:15" x14ac:dyDescent="0.2">
      <c r="A30" s="142"/>
      <c r="B30" s="177" t="s">
        <v>153</v>
      </c>
      <c r="C30" s="161">
        <v>0</v>
      </c>
      <c r="D30" s="161">
        <v>2585.15500647</v>
      </c>
      <c r="E30" s="161">
        <v>59.534304500000012</v>
      </c>
      <c r="F30" s="161">
        <v>0</v>
      </c>
      <c r="G30" s="161">
        <v>0</v>
      </c>
      <c r="H30" s="161">
        <v>0</v>
      </c>
      <c r="I30" s="161">
        <v>0</v>
      </c>
      <c r="J30" s="161">
        <v>6.6745988599999997</v>
      </c>
      <c r="K30" s="162">
        <v>2651.3701348300006</v>
      </c>
      <c r="L30" s="178">
        <v>3.847975058846733E-2</v>
      </c>
      <c r="M30" s="163">
        <v>0.32675253925303127</v>
      </c>
      <c r="O30" s="144"/>
    </row>
    <row r="31" spans="1:15" x14ac:dyDescent="0.2">
      <c r="A31" s="142"/>
      <c r="B31" s="177" t="s">
        <v>154</v>
      </c>
      <c r="C31" s="161">
        <v>0</v>
      </c>
      <c r="D31" s="161">
        <v>3026.73075346</v>
      </c>
      <c r="E31" s="161">
        <v>67.546166899999974</v>
      </c>
      <c r="F31" s="161">
        <v>0</v>
      </c>
      <c r="G31" s="161">
        <v>0</v>
      </c>
      <c r="H31" s="161">
        <v>0</v>
      </c>
      <c r="I31" s="161">
        <v>0</v>
      </c>
      <c r="J31" s="161">
        <v>0.99865432999999992</v>
      </c>
      <c r="K31" s="162">
        <v>3095.3028896900018</v>
      </c>
      <c r="L31" s="178">
        <v>4.492261628294697E-2</v>
      </c>
      <c r="M31" s="163">
        <v>0.11099527169006662</v>
      </c>
      <c r="O31" s="144"/>
    </row>
    <row r="32" spans="1:15" x14ac:dyDescent="0.2">
      <c r="A32" s="142"/>
      <c r="B32" s="177" t="s">
        <v>155</v>
      </c>
      <c r="C32" s="161">
        <v>4607.6050925499994</v>
      </c>
      <c r="D32" s="161">
        <v>2822.8833599000013</v>
      </c>
      <c r="E32" s="161">
        <v>5519.4593508599801</v>
      </c>
      <c r="F32" s="161">
        <v>628.23421874000007</v>
      </c>
      <c r="G32" s="161">
        <v>639.38021902999947</v>
      </c>
      <c r="H32" s="161">
        <v>2079.07111416</v>
      </c>
      <c r="I32" s="161">
        <v>1830.277048069994</v>
      </c>
      <c r="J32" s="161">
        <v>4227.2668071600019</v>
      </c>
      <c r="K32" s="162">
        <v>22354.177210469999</v>
      </c>
      <c r="L32" s="178">
        <v>0.32442967972272146</v>
      </c>
      <c r="M32" s="163">
        <v>-4.764723172823726E-2</v>
      </c>
      <c r="O32" s="144"/>
    </row>
    <row r="33" spans="1:15" x14ac:dyDescent="0.2">
      <c r="A33" s="142"/>
      <c r="B33" s="177" t="s">
        <v>156</v>
      </c>
      <c r="C33" s="161">
        <v>0</v>
      </c>
      <c r="D33" s="161">
        <v>1184.8295421099997</v>
      </c>
      <c r="E33" s="161">
        <v>144.90553048000004</v>
      </c>
      <c r="F33" s="161">
        <v>1230.14633108</v>
      </c>
      <c r="G33" s="161">
        <v>1.6899507599999994</v>
      </c>
      <c r="H33" s="161">
        <v>7.8594336499999988</v>
      </c>
      <c r="I33" s="161">
        <v>1.2768022699999997</v>
      </c>
      <c r="J33" s="161">
        <v>1615.9275031200059</v>
      </c>
      <c r="K33" s="162">
        <v>4186.6479774699828</v>
      </c>
      <c r="L33" s="178">
        <v>6.0761478700553269E-2</v>
      </c>
      <c r="M33" s="163">
        <v>-0.14999296002243745</v>
      </c>
      <c r="O33" s="144"/>
    </row>
    <row r="34" spans="1:15" x14ac:dyDescent="0.2">
      <c r="A34" s="142"/>
      <c r="B34" s="177" t="s">
        <v>354</v>
      </c>
      <c r="C34" s="161">
        <v>0</v>
      </c>
      <c r="D34" s="161">
        <v>0</v>
      </c>
      <c r="E34" s="161">
        <v>0</v>
      </c>
      <c r="F34" s="161">
        <v>0</v>
      </c>
      <c r="G34" s="161">
        <v>0</v>
      </c>
      <c r="H34" s="161">
        <v>0</v>
      </c>
      <c r="I34" s="161">
        <v>0</v>
      </c>
      <c r="J34" s="161">
        <v>0</v>
      </c>
      <c r="K34" s="162">
        <v>0</v>
      </c>
      <c r="L34" s="178">
        <v>0</v>
      </c>
      <c r="M34" s="163">
        <v>-1</v>
      </c>
      <c r="O34" s="144"/>
    </row>
    <row r="35" spans="1:15" x14ac:dyDescent="0.2">
      <c r="A35" s="142"/>
      <c r="B35" s="177" t="s">
        <v>157</v>
      </c>
      <c r="C35" s="161">
        <v>0</v>
      </c>
      <c r="D35" s="161">
        <v>1.41721415</v>
      </c>
      <c r="E35" s="161">
        <v>488.39465861000087</v>
      </c>
      <c r="F35" s="161">
        <v>3305.5285439799991</v>
      </c>
      <c r="G35" s="161">
        <v>4012.8874835499892</v>
      </c>
      <c r="H35" s="161">
        <v>552.06719352999983</v>
      </c>
      <c r="I35" s="161">
        <v>0.32266318999999999</v>
      </c>
      <c r="J35" s="161">
        <v>757.07421289000081</v>
      </c>
      <c r="K35" s="162">
        <v>9117.6919698999827</v>
      </c>
      <c r="L35" s="178">
        <v>0.13232649351189821</v>
      </c>
      <c r="M35" s="163">
        <v>-9.1708841570466548E-2</v>
      </c>
      <c r="O35" s="144"/>
    </row>
    <row r="36" spans="1:15" x14ac:dyDescent="0.2">
      <c r="A36" s="142"/>
      <c r="B36" s="177" t="s">
        <v>158</v>
      </c>
      <c r="C36" s="161">
        <v>0</v>
      </c>
      <c r="D36" s="161">
        <v>0</v>
      </c>
      <c r="E36" s="161">
        <v>0</v>
      </c>
      <c r="F36" s="161">
        <v>310.18887530000001</v>
      </c>
      <c r="G36" s="161">
        <v>4.0809851400000001</v>
      </c>
      <c r="H36" s="161">
        <v>4.03574067</v>
      </c>
      <c r="I36" s="161">
        <v>0</v>
      </c>
      <c r="J36" s="161">
        <v>7.6162672099999993</v>
      </c>
      <c r="K36" s="162">
        <v>325.97924244000001</v>
      </c>
      <c r="L36" s="178">
        <v>4.7309878697539866E-3</v>
      </c>
      <c r="M36" s="163">
        <v>-0.35134715356340829</v>
      </c>
      <c r="O36" s="144"/>
    </row>
    <row r="37" spans="1:15" x14ac:dyDescent="0.2">
      <c r="A37" s="142"/>
      <c r="B37" s="177" t="s">
        <v>159</v>
      </c>
      <c r="C37" s="161">
        <v>0</v>
      </c>
      <c r="D37" s="161">
        <v>0</v>
      </c>
      <c r="E37" s="161">
        <v>0</v>
      </c>
      <c r="F37" s="161">
        <v>0</v>
      </c>
      <c r="G37" s="161">
        <v>68.373866609999993</v>
      </c>
      <c r="H37" s="161">
        <v>0</v>
      </c>
      <c r="I37" s="161">
        <v>0</v>
      </c>
      <c r="J37" s="161">
        <v>0.27512041000000004</v>
      </c>
      <c r="K37" s="162">
        <v>68.649735839999991</v>
      </c>
      <c r="L37" s="178">
        <v>9.9632438277303791E-4</v>
      </c>
      <c r="M37" s="163">
        <v>-0.45885590218447669</v>
      </c>
      <c r="O37" s="144"/>
    </row>
    <row r="38" spans="1:15" x14ac:dyDescent="0.2">
      <c r="A38" s="142"/>
      <c r="B38" s="177" t="s">
        <v>160</v>
      </c>
      <c r="C38" s="161">
        <v>0</v>
      </c>
      <c r="D38" s="161">
        <v>0</v>
      </c>
      <c r="E38" s="161">
        <v>0.71767291</v>
      </c>
      <c r="F38" s="161">
        <v>6.3792473199999993</v>
      </c>
      <c r="G38" s="161">
        <v>99.705638340000021</v>
      </c>
      <c r="H38" s="161">
        <v>0.90911752000000001</v>
      </c>
      <c r="I38" s="161">
        <v>0</v>
      </c>
      <c r="J38" s="161">
        <v>29.728349309999995</v>
      </c>
      <c r="K38" s="162">
        <v>137.44002539999997</v>
      </c>
      <c r="L38" s="178">
        <v>1.9946886437278624E-3</v>
      </c>
      <c r="M38" s="163">
        <v>-0.22358958247366112</v>
      </c>
      <c r="O38" s="144"/>
    </row>
    <row r="39" spans="1:15" x14ac:dyDescent="0.2">
      <c r="A39" s="142"/>
      <c r="B39" s="177" t="s">
        <v>605</v>
      </c>
      <c r="C39" s="161">
        <v>0</v>
      </c>
      <c r="D39" s="161">
        <v>20.707569940000003</v>
      </c>
      <c r="E39" s="161">
        <v>0.81996403999999989</v>
      </c>
      <c r="F39" s="161">
        <v>82.605124770000018</v>
      </c>
      <c r="G39" s="161">
        <v>0</v>
      </c>
      <c r="H39" s="161">
        <v>0</v>
      </c>
      <c r="I39" s="161">
        <v>0</v>
      </c>
      <c r="J39" s="161">
        <v>0.57602889000000002</v>
      </c>
      <c r="K39" s="162">
        <v>104.72680764000002</v>
      </c>
      <c r="L39" s="178">
        <v>1.519916583872957E-3</v>
      </c>
      <c r="M39" s="163">
        <v>-0.40525510112715868</v>
      </c>
      <c r="O39" s="144"/>
    </row>
    <row r="40" spans="1:15" x14ac:dyDescent="0.2">
      <c r="A40" s="142"/>
      <c r="B40" s="177" t="s">
        <v>606</v>
      </c>
      <c r="C40" s="161">
        <v>0</v>
      </c>
      <c r="D40" s="161">
        <v>11.87085066</v>
      </c>
      <c r="E40" s="161">
        <v>0</v>
      </c>
      <c r="F40" s="161">
        <v>121.01155964</v>
      </c>
      <c r="G40" s="161">
        <v>0</v>
      </c>
      <c r="H40" s="161">
        <v>0.56941136000000014</v>
      </c>
      <c r="I40" s="161">
        <v>0</v>
      </c>
      <c r="J40" s="161">
        <v>293.48712289999992</v>
      </c>
      <c r="K40" s="162">
        <v>426.94356555000007</v>
      </c>
      <c r="L40" s="178">
        <v>6.1962989255622443E-3</v>
      </c>
      <c r="M40" s="163">
        <v>-0.15760012385161282</v>
      </c>
      <c r="O40" s="144"/>
    </row>
    <row r="41" spans="1:15" x14ac:dyDescent="0.2">
      <c r="A41" s="142"/>
      <c r="B41" s="177" t="s">
        <v>163</v>
      </c>
      <c r="C41" s="161">
        <v>0</v>
      </c>
      <c r="D41" s="161">
        <v>0</v>
      </c>
      <c r="E41" s="161">
        <v>0</v>
      </c>
      <c r="F41" s="161">
        <v>0</v>
      </c>
      <c r="G41" s="161">
        <v>0</v>
      </c>
      <c r="H41" s="161">
        <v>0</v>
      </c>
      <c r="I41" s="161">
        <v>0</v>
      </c>
      <c r="J41" s="161">
        <v>593.4889995900005</v>
      </c>
      <c r="K41" s="162">
        <v>593.48908937000044</v>
      </c>
      <c r="L41" s="178">
        <v>8.6134002325550397E-3</v>
      </c>
      <c r="M41" s="163">
        <v>-0.21577112369646434</v>
      </c>
      <c r="O41" s="144"/>
    </row>
    <row r="42" spans="1:15" x14ac:dyDescent="0.2">
      <c r="A42" s="142"/>
      <c r="B42" s="179" t="s">
        <v>609</v>
      </c>
      <c r="C42" s="166">
        <v>15443.5103607</v>
      </c>
      <c r="D42" s="166">
        <v>22226.875890219984</v>
      </c>
      <c r="E42" s="166">
        <v>6315.4508240599607</v>
      </c>
      <c r="F42" s="166">
        <v>5859.6169289999962</v>
      </c>
      <c r="G42" s="166">
        <v>4831.89828174998</v>
      </c>
      <c r="H42" s="166">
        <v>2666.0813884299937</v>
      </c>
      <c r="I42" s="166">
        <v>1831.9758545799946</v>
      </c>
      <c r="J42" s="166">
        <v>9727.5873535899882</v>
      </c>
      <c r="K42" s="166">
        <v>68902.996882330001</v>
      </c>
      <c r="L42" s="180">
        <v>1</v>
      </c>
      <c r="M42" s="167">
        <v>-3.16270228410791E-2</v>
      </c>
      <c r="O42" s="144"/>
    </row>
    <row r="43" spans="1:15" x14ac:dyDescent="0.2">
      <c r="A43" s="142"/>
      <c r="B43" s="181" t="s">
        <v>572</v>
      </c>
      <c r="C43" s="169">
        <v>0.224134087913097</v>
      </c>
      <c r="D43" s="169">
        <v>0.32258213569691641</v>
      </c>
      <c r="E43" s="169">
        <v>9.165712827912631E-2</v>
      </c>
      <c r="F43" s="169">
        <v>8.5041539470436009E-2</v>
      </c>
      <c r="G43" s="169">
        <v>7.0126097562950962E-2</v>
      </c>
      <c r="H43" s="169">
        <v>3.8693257319170449E-2</v>
      </c>
      <c r="I43" s="169">
        <v>2.6587752891337593E-2</v>
      </c>
      <c r="J43" s="169">
        <v>0.1411780008669638</v>
      </c>
      <c r="K43" s="182">
        <v>1</v>
      </c>
      <c r="L43" s="183"/>
      <c r="M43" s="184"/>
    </row>
    <row r="44" spans="1:15" x14ac:dyDescent="0.2">
      <c r="A44" s="142"/>
      <c r="B44" s="185"/>
      <c r="C44" s="185"/>
      <c r="D44" s="185"/>
      <c r="E44" s="185"/>
      <c r="F44" s="185"/>
      <c r="G44" s="185"/>
      <c r="H44" s="185"/>
      <c r="I44" s="185"/>
      <c r="J44" s="185"/>
      <c r="K44" s="185"/>
      <c r="L44" s="185"/>
      <c r="M44" s="186"/>
    </row>
    <row r="45" spans="1:15" x14ac:dyDescent="0.2">
      <c r="A45" s="142"/>
      <c r="B45" s="187" t="s">
        <v>573</v>
      </c>
      <c r="C45" s="188">
        <v>5.1256427182145847E-2</v>
      </c>
      <c r="D45" s="188">
        <v>3.5419490417001986E-2</v>
      </c>
      <c r="E45" s="188">
        <v>-7.6634765304722019E-2</v>
      </c>
      <c r="F45" s="188">
        <v>-9.7075030538965379E-2</v>
      </c>
      <c r="G45" s="188">
        <v>-0.12072515439679299</v>
      </c>
      <c r="H45" s="188">
        <v>8.0953137620806137E-2</v>
      </c>
      <c r="I45" s="188">
        <v>-5.2686603059456161E-2</v>
      </c>
      <c r="J45" s="189">
        <v>-0.17363211580556248</v>
      </c>
      <c r="K45" s="190">
        <v>-3.16270228410791E-2</v>
      </c>
      <c r="L45" s="185"/>
      <c r="M45" s="191"/>
    </row>
    <row r="46" spans="1:15" x14ac:dyDescent="0.2">
      <c r="A46" s="142"/>
      <c r="B46" s="848" t="s">
        <v>596</v>
      </c>
      <c r="C46" s="848"/>
      <c r="D46" s="848"/>
      <c r="E46" s="848"/>
      <c r="F46" s="848"/>
      <c r="G46" s="848"/>
      <c r="H46" s="848"/>
      <c r="I46" s="848"/>
      <c r="J46" s="848"/>
      <c r="K46" s="848"/>
      <c r="L46" s="848"/>
      <c r="M46" s="848"/>
    </row>
    <row r="47" spans="1:15" ht="18" customHeight="1" x14ac:dyDescent="0.2">
      <c r="A47" s="142"/>
      <c r="B47" s="857" t="s">
        <v>610</v>
      </c>
      <c r="C47" s="857"/>
      <c r="D47" s="857"/>
      <c r="E47" s="857"/>
      <c r="F47" s="857"/>
      <c r="G47" s="857"/>
      <c r="H47" s="857"/>
      <c r="I47" s="857"/>
      <c r="J47" s="857"/>
      <c r="K47" s="857"/>
      <c r="L47" s="857"/>
      <c r="M47" s="857"/>
    </row>
    <row r="48" spans="1:15" x14ac:dyDescent="0.2">
      <c r="A48" s="142"/>
      <c r="B48" s="858" t="s">
        <v>611</v>
      </c>
      <c r="C48" s="858"/>
      <c r="D48" s="858"/>
      <c r="E48" s="858"/>
      <c r="F48" s="858"/>
      <c r="G48" s="858"/>
      <c r="H48" s="858"/>
      <c r="I48" s="858"/>
      <c r="J48" s="858"/>
      <c r="K48" s="858"/>
      <c r="L48" s="858"/>
      <c r="M48" s="858"/>
    </row>
    <row r="49" spans="1:2" x14ac:dyDescent="0.2">
      <c r="A49" s="142"/>
      <c r="B49" s="141"/>
    </row>
    <row r="50" spans="1:2" x14ac:dyDescent="0.2">
      <c r="A50" s="142"/>
      <c r="B50" s="141"/>
    </row>
    <row r="51" spans="1:2" x14ac:dyDescent="0.2">
      <c r="A51" s="142"/>
      <c r="B51" s="141"/>
    </row>
    <row r="52" spans="1:2" x14ac:dyDescent="0.2">
      <c r="A52" s="142"/>
      <c r="B52" s="141"/>
    </row>
    <row r="53" spans="1:2" x14ac:dyDescent="0.2">
      <c r="A53" s="142"/>
      <c r="B53" s="141"/>
    </row>
    <row r="54" spans="1:2" x14ac:dyDescent="0.2">
      <c r="A54" s="142"/>
      <c r="B54" s="141"/>
    </row>
    <row r="55" spans="1:2" x14ac:dyDescent="0.2">
      <c r="A55" s="142"/>
      <c r="B55" s="141"/>
    </row>
    <row r="56" spans="1:2" x14ac:dyDescent="0.2">
      <c r="A56" s="142"/>
      <c r="B56" s="141"/>
    </row>
    <row r="57" spans="1:2" x14ac:dyDescent="0.2">
      <c r="A57" s="142"/>
      <c r="B57" s="141"/>
    </row>
    <row r="58" spans="1:2" x14ac:dyDescent="0.2">
      <c r="A58" s="142"/>
      <c r="B58" s="141"/>
    </row>
    <row r="59" spans="1:2" x14ac:dyDescent="0.2">
      <c r="A59" s="142"/>
      <c r="B59" s="141"/>
    </row>
    <row r="60" spans="1:2" x14ac:dyDescent="0.2">
      <c r="A60" s="142"/>
      <c r="B60" s="141"/>
    </row>
    <row r="61" spans="1:2" x14ac:dyDescent="0.2">
      <c r="A61" s="142"/>
      <c r="B61" s="141"/>
    </row>
    <row r="62" spans="1:2" x14ac:dyDescent="0.2">
      <c r="A62" s="142"/>
      <c r="B62" s="141"/>
    </row>
    <row r="63" spans="1:2" x14ac:dyDescent="0.2">
      <c r="A63" s="142"/>
      <c r="B63" s="141"/>
    </row>
    <row r="64" spans="1:2" x14ac:dyDescent="0.2">
      <c r="A64" s="142"/>
      <c r="B64" s="141"/>
    </row>
    <row r="65" spans="1:2" x14ac:dyDescent="0.2">
      <c r="A65" s="142"/>
      <c r="B65" s="141"/>
    </row>
    <row r="66" spans="1:2" x14ac:dyDescent="0.2">
      <c r="A66" s="142"/>
      <c r="B66" s="141"/>
    </row>
    <row r="67" spans="1:2" x14ac:dyDescent="0.2">
      <c r="A67" s="142"/>
      <c r="B67" s="141"/>
    </row>
    <row r="68" spans="1:2" x14ac:dyDescent="0.2">
      <c r="A68" s="142"/>
      <c r="B68" s="141"/>
    </row>
    <row r="69" spans="1:2" x14ac:dyDescent="0.2">
      <c r="A69" s="142"/>
      <c r="B69" s="141"/>
    </row>
    <row r="70" spans="1:2" x14ac:dyDescent="0.2">
      <c r="A70" s="142"/>
      <c r="B70" s="141"/>
    </row>
    <row r="71" spans="1:2" x14ac:dyDescent="0.2">
      <c r="A71" s="142"/>
      <c r="B71" s="141"/>
    </row>
    <row r="72" spans="1:2" x14ac:dyDescent="0.2">
      <c r="A72" s="142"/>
      <c r="B72" s="141"/>
    </row>
    <row r="73" spans="1:2" x14ac:dyDescent="0.2">
      <c r="A73" s="142"/>
      <c r="B73" s="141"/>
    </row>
    <row r="74" spans="1:2" x14ac:dyDescent="0.2">
      <c r="A74" s="142"/>
      <c r="B74" s="141"/>
    </row>
    <row r="75" spans="1:2" x14ac:dyDescent="0.2">
      <c r="A75" s="142"/>
      <c r="B75" s="141"/>
    </row>
    <row r="76" spans="1:2" x14ac:dyDescent="0.2">
      <c r="A76" s="142"/>
      <c r="B76" s="141"/>
    </row>
    <row r="77" spans="1:2" x14ac:dyDescent="0.2">
      <c r="B77" s="141"/>
    </row>
  </sheetData>
  <mergeCells count="5">
    <mergeCell ref="B46:M46"/>
    <mergeCell ref="B47:M47"/>
    <mergeCell ref="B48:M48"/>
    <mergeCell ref="B5:L5"/>
    <mergeCell ref="B25:M25"/>
  </mergeCells>
  <pageMargins left="0.7" right="0.7" top="0.75" bottom="0.75" header="0.3" footer="0.3"/>
  <pageSetup paperSize="183"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M118"/>
  <sheetViews>
    <sheetView zoomScaleNormal="100" workbookViewId="0">
      <selection activeCell="C93" sqref="C93"/>
    </sheetView>
  </sheetViews>
  <sheetFormatPr baseColWidth="10" defaultColWidth="11.42578125" defaultRowHeight="11.25" x14ac:dyDescent="0.2"/>
  <cols>
    <col min="1" max="1" width="3.7109375" style="192" customWidth="1"/>
    <col min="2" max="2" width="12.85546875" style="238" customWidth="1"/>
    <col min="3" max="3" width="32.140625" style="192" customWidth="1"/>
    <col min="4" max="8" width="10.140625" style="192" bestFit="1" customWidth="1"/>
    <col min="9" max="9" width="11.42578125" style="192"/>
    <col min="10" max="10" width="11.42578125" style="239"/>
    <col min="11" max="16384" width="11.42578125" style="192"/>
  </cols>
  <sheetData>
    <row r="2" spans="2:10" ht="15" x14ac:dyDescent="0.25">
      <c r="B2" s="194" t="s">
        <v>612</v>
      </c>
      <c r="C2" s="195"/>
      <c r="D2" s="195"/>
      <c r="E2" s="195"/>
      <c r="F2" s="195"/>
      <c r="G2" s="195"/>
      <c r="H2" s="195"/>
      <c r="I2" s="195"/>
      <c r="J2" s="196"/>
    </row>
    <row r="3" spans="2:10" ht="12.75" x14ac:dyDescent="0.2">
      <c r="B3" s="197" t="s">
        <v>585</v>
      </c>
      <c r="C3" s="195"/>
      <c r="D3" s="195"/>
      <c r="E3" s="195"/>
      <c r="F3" s="195"/>
      <c r="G3" s="195"/>
      <c r="H3" s="195"/>
      <c r="I3" s="195"/>
      <c r="J3" s="196"/>
    </row>
    <row r="4" spans="2:10" ht="11.25" customHeight="1" x14ac:dyDescent="0.2">
      <c r="B4" s="198"/>
      <c r="C4" s="195"/>
      <c r="D4" s="195"/>
      <c r="E4" s="195"/>
      <c r="F4" s="195"/>
      <c r="G4" s="195"/>
      <c r="H4" s="195"/>
      <c r="I4" s="195"/>
      <c r="J4" s="196"/>
    </row>
    <row r="5" spans="2:10" x14ac:dyDescent="0.2">
      <c r="B5" s="868" t="s">
        <v>603</v>
      </c>
      <c r="C5" s="863" t="s">
        <v>165</v>
      </c>
      <c r="D5" s="865">
        <v>2016</v>
      </c>
      <c r="E5" s="865">
        <v>2017</v>
      </c>
      <c r="F5" s="865">
        <v>2018</v>
      </c>
      <c r="G5" s="865">
        <v>2019</v>
      </c>
      <c r="H5" s="868">
        <v>2020</v>
      </c>
      <c r="I5" s="865" t="s">
        <v>572</v>
      </c>
      <c r="J5" s="867" t="s">
        <v>573</v>
      </c>
    </row>
    <row r="6" spans="2:10" ht="12.75" customHeight="1" x14ac:dyDescent="0.2">
      <c r="B6" s="868"/>
      <c r="C6" s="864"/>
      <c r="D6" s="866">
        <v>2016</v>
      </c>
      <c r="E6" s="866">
        <v>2017</v>
      </c>
      <c r="F6" s="866">
        <v>2018</v>
      </c>
      <c r="G6" s="866">
        <v>2019</v>
      </c>
      <c r="H6" s="868">
        <v>2020</v>
      </c>
      <c r="I6" s="866"/>
      <c r="J6" s="867"/>
    </row>
    <row r="7" spans="2:10" x14ac:dyDescent="0.2">
      <c r="B7" s="860" t="s">
        <v>150</v>
      </c>
      <c r="C7" s="199" t="s">
        <v>166</v>
      </c>
      <c r="D7" s="200">
        <v>201735.79234000001</v>
      </c>
      <c r="E7" s="200">
        <v>194129.00746000005</v>
      </c>
      <c r="F7" s="200">
        <v>166836.22426999998</v>
      </c>
      <c r="G7" s="200">
        <v>142878.22806999998</v>
      </c>
      <c r="H7" s="201">
        <v>186587.24413000001</v>
      </c>
      <c r="I7" s="202">
        <v>2.8767784244764379E-3</v>
      </c>
      <c r="J7" s="203">
        <v>0.30591796000287585</v>
      </c>
    </row>
    <row r="8" spans="2:10" x14ac:dyDescent="0.2">
      <c r="B8" s="861"/>
      <c r="C8" s="199" t="s">
        <v>167</v>
      </c>
      <c r="D8" s="200">
        <v>95549.774880000012</v>
      </c>
      <c r="E8" s="200">
        <v>109025.83574000004</v>
      </c>
      <c r="F8" s="200">
        <v>108705.35644000003</v>
      </c>
      <c r="G8" s="200">
        <v>127384.17133999991</v>
      </c>
      <c r="H8" s="201">
        <v>149906.92072000011</v>
      </c>
      <c r="I8" s="202">
        <v>2.3112458582995859E-3</v>
      </c>
      <c r="J8" s="203">
        <v>0.17680963924383453</v>
      </c>
    </row>
    <row r="9" spans="2:10" x14ac:dyDescent="0.2">
      <c r="B9" s="861"/>
      <c r="C9" s="199" t="s">
        <v>168</v>
      </c>
      <c r="D9" s="200">
        <v>128605.46883000004</v>
      </c>
      <c r="E9" s="200">
        <v>117212.14462000009</v>
      </c>
      <c r="F9" s="200">
        <v>91479.964290000004</v>
      </c>
      <c r="G9" s="200">
        <v>69590.721899999844</v>
      </c>
      <c r="H9" s="201">
        <v>117990.23425999997</v>
      </c>
      <c r="I9" s="202">
        <v>1.8191584414076983E-3</v>
      </c>
      <c r="J9" s="203">
        <v>0.6954880052767527</v>
      </c>
    </row>
    <row r="10" spans="2:10" x14ac:dyDescent="0.2">
      <c r="B10" s="861"/>
      <c r="C10" s="199" t="s">
        <v>169</v>
      </c>
      <c r="D10" s="200">
        <v>1.06</v>
      </c>
      <c r="E10" s="200">
        <v>0</v>
      </c>
      <c r="F10" s="200">
        <v>0</v>
      </c>
      <c r="G10" s="200">
        <v>3.9310000000000009</v>
      </c>
      <c r="H10" s="201">
        <v>5.0410000000000013</v>
      </c>
      <c r="I10" s="202">
        <v>7.7721497551472131E-8</v>
      </c>
      <c r="J10" s="204">
        <v>0.28237089799033321</v>
      </c>
    </row>
    <row r="11" spans="2:10" x14ac:dyDescent="0.2">
      <c r="B11" s="861"/>
      <c r="C11" s="199" t="s">
        <v>171</v>
      </c>
      <c r="D11" s="200">
        <v>102.42340000000002</v>
      </c>
      <c r="E11" s="200">
        <v>203.08</v>
      </c>
      <c r="F11" s="200">
        <v>562.94048999999995</v>
      </c>
      <c r="G11" s="200">
        <v>1889.76196</v>
      </c>
      <c r="H11" s="201">
        <v>143.94499999999999</v>
      </c>
      <c r="I11" s="202">
        <v>2.219325722088207E-6</v>
      </c>
      <c r="J11" s="203">
        <v>-0.92382903082671852</v>
      </c>
    </row>
    <row r="12" spans="2:10" ht="12.75" customHeight="1" x14ac:dyDescent="0.2">
      <c r="B12" s="862"/>
      <c r="C12" s="205" t="s">
        <v>172</v>
      </c>
      <c r="D12" s="206">
        <v>425994.51945000008</v>
      </c>
      <c r="E12" s="206">
        <v>420570.06782000023</v>
      </c>
      <c r="F12" s="206">
        <v>367584.48549000005</v>
      </c>
      <c r="G12" s="206">
        <v>341746.81426999968</v>
      </c>
      <c r="H12" s="206">
        <v>454633.38511000015</v>
      </c>
      <c r="I12" s="207">
        <v>7.0094797714033629E-3</v>
      </c>
      <c r="J12" s="208">
        <v>0.33032223308690023</v>
      </c>
    </row>
    <row r="13" spans="2:10" x14ac:dyDescent="0.2">
      <c r="B13" s="860" t="s">
        <v>173</v>
      </c>
      <c r="C13" s="199" t="s">
        <v>175</v>
      </c>
      <c r="D13" s="200">
        <v>4297902.2479999997</v>
      </c>
      <c r="E13" s="200">
        <v>4066380</v>
      </c>
      <c r="F13" s="200">
        <v>5987363.4440000001</v>
      </c>
      <c r="G13" s="200">
        <v>4923828.3875000002</v>
      </c>
      <c r="H13" s="201">
        <v>4184355</v>
      </c>
      <c r="I13" s="202">
        <v>6.4513853776431276E-2</v>
      </c>
      <c r="J13" s="203">
        <v>-0.15018260778082415</v>
      </c>
    </row>
    <row r="14" spans="2:10" x14ac:dyDescent="0.2">
      <c r="B14" s="861"/>
      <c r="C14" s="199" t="s">
        <v>174</v>
      </c>
      <c r="D14" s="200">
        <v>3243066.7710000002</v>
      </c>
      <c r="E14" s="200">
        <v>3523822.14</v>
      </c>
      <c r="F14" s="200">
        <v>5198171.7520000003</v>
      </c>
      <c r="G14" s="200">
        <v>5408070.7860000003</v>
      </c>
      <c r="H14" s="201">
        <v>3809524.05</v>
      </c>
      <c r="I14" s="202">
        <v>5.8734757810821082E-2</v>
      </c>
      <c r="J14" s="203">
        <v>-0.29558539435877873</v>
      </c>
    </row>
    <row r="15" spans="2:10" x14ac:dyDescent="0.2">
      <c r="B15" s="861"/>
      <c r="C15" s="199" t="s">
        <v>176</v>
      </c>
      <c r="D15" s="200">
        <v>450955.56196000008</v>
      </c>
      <c r="E15" s="200">
        <v>431542.82618999999</v>
      </c>
      <c r="F15" s="200">
        <v>389649.01261000021</v>
      </c>
      <c r="G15" s="200">
        <v>339469.95909000002</v>
      </c>
      <c r="H15" s="201">
        <v>343566.39490000007</v>
      </c>
      <c r="I15" s="202">
        <v>5.2970630271748573E-3</v>
      </c>
      <c r="J15" s="203">
        <v>1.2067152631063838E-2</v>
      </c>
    </row>
    <row r="16" spans="2:10" x14ac:dyDescent="0.2">
      <c r="B16" s="861"/>
      <c r="C16" s="199" t="s">
        <v>177</v>
      </c>
      <c r="D16" s="200">
        <v>19667.895650000006</v>
      </c>
      <c r="E16" s="200">
        <v>49639.616909999946</v>
      </c>
      <c r="F16" s="200">
        <v>83087.39490999993</v>
      </c>
      <c r="G16" s="200">
        <v>87638.798940000008</v>
      </c>
      <c r="H16" s="201">
        <v>130777.73835</v>
      </c>
      <c r="I16" s="202">
        <v>2.0163145548416157E-3</v>
      </c>
      <c r="J16" s="203">
        <v>0.4922356300151276</v>
      </c>
    </row>
    <row r="17" spans="2:10" x14ac:dyDescent="0.2">
      <c r="B17" s="861"/>
      <c r="C17" s="199" t="s">
        <v>178</v>
      </c>
      <c r="D17" s="200">
        <v>2247.7859500000009</v>
      </c>
      <c r="E17" s="200">
        <v>2163.6766599999978</v>
      </c>
      <c r="F17" s="200">
        <v>1646.40834</v>
      </c>
      <c r="G17" s="200">
        <v>703.46730000000002</v>
      </c>
      <c r="H17" s="201">
        <v>371.18141000000003</v>
      </c>
      <c r="I17" s="202">
        <v>5.7228278215566291E-6</v>
      </c>
      <c r="J17" s="203">
        <v>-0.4723544221600634</v>
      </c>
    </row>
    <row r="18" spans="2:10" ht="12.75" customHeight="1" x14ac:dyDescent="0.2">
      <c r="B18" s="862"/>
      <c r="C18" s="205" t="s">
        <v>179</v>
      </c>
      <c r="D18" s="206">
        <v>8013840.2625600006</v>
      </c>
      <c r="E18" s="206">
        <v>8073548.2597600017</v>
      </c>
      <c r="F18" s="206">
        <v>11659918.01186</v>
      </c>
      <c r="G18" s="206">
        <v>10759711.39883</v>
      </c>
      <c r="H18" s="206">
        <v>8468594.3646599986</v>
      </c>
      <c r="I18" s="207">
        <v>0.13056771199709036</v>
      </c>
      <c r="J18" s="208">
        <v>-0.21293480366203277</v>
      </c>
    </row>
    <row r="19" spans="2:10" x14ac:dyDescent="0.2">
      <c r="B19" s="860" t="s">
        <v>180</v>
      </c>
      <c r="C19" s="199" t="s">
        <v>181</v>
      </c>
      <c r="D19" s="200">
        <v>2336941.9672500002</v>
      </c>
      <c r="E19" s="200">
        <v>2101634.6507999999</v>
      </c>
      <c r="F19" s="200">
        <v>3627629.034</v>
      </c>
      <c r="G19" s="200">
        <v>3566006.1147399996</v>
      </c>
      <c r="H19" s="201">
        <v>3828727.1584999999</v>
      </c>
      <c r="I19" s="202">
        <v>5.9030828897959235E-2</v>
      </c>
      <c r="J19" s="203">
        <v>7.367375021429412E-2</v>
      </c>
    </row>
    <row r="20" spans="2:10" x14ac:dyDescent="0.2">
      <c r="B20" s="861"/>
      <c r="C20" s="199" t="s">
        <v>182</v>
      </c>
      <c r="D20" s="200">
        <v>2345583.8607599996</v>
      </c>
      <c r="E20" s="200">
        <v>2766474.0741500002</v>
      </c>
      <c r="F20" s="200">
        <v>2418222.2977799973</v>
      </c>
      <c r="G20" s="200">
        <v>2583204.8725599991</v>
      </c>
      <c r="H20" s="201">
        <v>2588466.9989999998</v>
      </c>
      <c r="I20" s="202">
        <v>3.9908655331252693E-2</v>
      </c>
      <c r="J20" s="203">
        <v>2.0370534663733952E-3</v>
      </c>
    </row>
    <row r="21" spans="2:10" x14ac:dyDescent="0.2">
      <c r="B21" s="861"/>
      <c r="C21" s="199" t="s">
        <v>152</v>
      </c>
      <c r="D21" s="200">
        <v>1652664.4247599998</v>
      </c>
      <c r="E21" s="200">
        <v>1407694.7685599998</v>
      </c>
      <c r="F21" s="200">
        <v>1366768.6304499998</v>
      </c>
      <c r="G21" s="200">
        <v>1500340.3856000004</v>
      </c>
      <c r="H21" s="201">
        <v>1355490.9302600001</v>
      </c>
      <c r="I21" s="202">
        <v>2.0898786950455314E-2</v>
      </c>
      <c r="J21" s="203">
        <v>-9.6544395345376066E-2</v>
      </c>
    </row>
    <row r="22" spans="2:10" x14ac:dyDescent="0.2">
      <c r="B22" s="861"/>
      <c r="C22" s="199" t="s">
        <v>183</v>
      </c>
      <c r="D22" s="200">
        <v>2153915.4769000001</v>
      </c>
      <c r="E22" s="200">
        <v>1932590.15386</v>
      </c>
      <c r="F22" s="200">
        <v>1500321.41494</v>
      </c>
      <c r="G22" s="200">
        <v>1073565.1740000001</v>
      </c>
      <c r="H22" s="201">
        <v>1202888.6898000001</v>
      </c>
      <c r="I22" s="202">
        <v>1.8545984994839157E-2</v>
      </c>
      <c r="J22" s="203">
        <v>0.12046172783171882</v>
      </c>
    </row>
    <row r="23" spans="2:10" x14ac:dyDescent="0.2">
      <c r="B23" s="861"/>
      <c r="C23" s="199" t="s">
        <v>184</v>
      </c>
      <c r="D23" s="200">
        <v>828110.61620000005</v>
      </c>
      <c r="E23" s="200">
        <v>729039.30079999997</v>
      </c>
      <c r="F23" s="200">
        <v>716585.07900000003</v>
      </c>
      <c r="G23" s="200">
        <v>987369.5</v>
      </c>
      <c r="H23" s="201">
        <v>743047.94299999997</v>
      </c>
      <c r="I23" s="202">
        <v>1.1456218782483809E-2</v>
      </c>
      <c r="J23" s="203">
        <v>-0.24744693551907371</v>
      </c>
    </row>
    <row r="24" spans="2:10" x14ac:dyDescent="0.2">
      <c r="B24" s="861"/>
      <c r="C24" s="199" t="s">
        <v>188</v>
      </c>
      <c r="D24" s="200">
        <v>28182.26874</v>
      </c>
      <c r="E24" s="200">
        <v>1177.7354399999999</v>
      </c>
      <c r="F24" s="200">
        <v>460.54734000000002</v>
      </c>
      <c r="G24" s="200">
        <v>1707.3202600000002</v>
      </c>
      <c r="H24" s="201">
        <v>148955.21802000003</v>
      </c>
      <c r="I24" s="202">
        <v>2.2965726269828261E-3</v>
      </c>
      <c r="J24" s="203">
        <v>86.24503627690801</v>
      </c>
    </row>
    <row r="25" spans="2:10" x14ac:dyDescent="0.2">
      <c r="B25" s="861"/>
      <c r="C25" s="199" t="s">
        <v>185</v>
      </c>
      <c r="D25" s="200">
        <v>50309.882019999997</v>
      </c>
      <c r="E25" s="200">
        <v>53242.951910000011</v>
      </c>
      <c r="F25" s="200">
        <v>63479.324930000024</v>
      </c>
      <c r="G25" s="200">
        <v>87298.996440000032</v>
      </c>
      <c r="H25" s="201">
        <v>80647.402220000004</v>
      </c>
      <c r="I25" s="202">
        <v>1.2434114013438438E-3</v>
      </c>
      <c r="J25" s="203">
        <v>-7.6193249536054219E-2</v>
      </c>
    </row>
    <row r="26" spans="2:10" x14ac:dyDescent="0.2">
      <c r="B26" s="861"/>
      <c r="C26" s="199" t="s">
        <v>186</v>
      </c>
      <c r="D26" s="200">
        <v>39923.91805</v>
      </c>
      <c r="E26" s="200">
        <v>44930.182249999983</v>
      </c>
      <c r="F26" s="200">
        <v>41423.865319999997</v>
      </c>
      <c r="G26" s="200">
        <v>39454.681049999999</v>
      </c>
      <c r="H26" s="201">
        <v>31991.687150000005</v>
      </c>
      <c r="I26" s="202">
        <v>4.9324376800162408E-4</v>
      </c>
      <c r="J26" s="203">
        <v>-0.18915357319812864</v>
      </c>
    </row>
    <row r="27" spans="2:10" x14ac:dyDescent="0.2">
      <c r="B27" s="861"/>
      <c r="C27" s="199" t="s">
        <v>187</v>
      </c>
      <c r="D27" s="200">
        <v>13829.871080000001</v>
      </c>
      <c r="E27" s="200">
        <v>9263.4477200000001</v>
      </c>
      <c r="F27" s="200">
        <v>9334.5835500000012</v>
      </c>
      <c r="G27" s="200">
        <v>2019.7989</v>
      </c>
      <c r="H27" s="201">
        <v>1.7353499999999999</v>
      </c>
      <c r="I27" s="202">
        <v>2.6755405827404706E-8</v>
      </c>
      <c r="J27" s="203">
        <v>-0.9991408303074133</v>
      </c>
    </row>
    <row r="28" spans="2:10" x14ac:dyDescent="0.2">
      <c r="B28" s="861"/>
      <c r="C28" s="199" t="s">
        <v>189</v>
      </c>
      <c r="D28" s="200">
        <v>0</v>
      </c>
      <c r="E28" s="200">
        <v>34.082000000000001</v>
      </c>
      <c r="F28" s="200">
        <v>122.117</v>
      </c>
      <c r="G28" s="200">
        <v>8.8000000000000007</v>
      </c>
      <c r="H28" s="201">
        <v>0</v>
      </c>
      <c r="I28" s="202">
        <v>0</v>
      </c>
      <c r="J28" s="203">
        <v>-1</v>
      </c>
    </row>
    <row r="29" spans="2:10" ht="12.75" customHeight="1" x14ac:dyDescent="0.2">
      <c r="B29" s="862"/>
      <c r="C29" s="205" t="s">
        <v>190</v>
      </c>
      <c r="D29" s="206">
        <v>9449462.2857600003</v>
      </c>
      <c r="E29" s="206">
        <v>9046081.3474900033</v>
      </c>
      <c r="F29" s="206">
        <v>9744346.8943099994</v>
      </c>
      <c r="G29" s="206">
        <v>9840975.6435500029</v>
      </c>
      <c r="H29" s="206">
        <v>9980217.7632999979</v>
      </c>
      <c r="I29" s="207">
        <v>0.1538737295087243</v>
      </c>
      <c r="J29" s="208">
        <v>1.4149219019890413E-2</v>
      </c>
    </row>
    <row r="30" spans="2:10" x14ac:dyDescent="0.2">
      <c r="B30" s="860" t="s">
        <v>191</v>
      </c>
      <c r="C30" s="199" t="s">
        <v>192</v>
      </c>
      <c r="D30" s="200">
        <v>6834858.5724799996</v>
      </c>
      <c r="E30" s="200">
        <v>6796300.2072199984</v>
      </c>
      <c r="F30" s="200">
        <v>7053936.3690200001</v>
      </c>
      <c r="G30" s="200">
        <v>6777154.8619899973</v>
      </c>
      <c r="H30" s="201">
        <v>7696932.8589300001</v>
      </c>
      <c r="I30" s="202">
        <v>0.11867033293972887</v>
      </c>
      <c r="J30" s="203">
        <v>0.13571742356053007</v>
      </c>
    </row>
    <row r="31" spans="2:10" x14ac:dyDescent="0.2">
      <c r="B31" s="861"/>
      <c r="C31" s="199" t="s">
        <v>193</v>
      </c>
      <c r="D31" s="200">
        <v>7752748.3432299998</v>
      </c>
      <c r="E31" s="200">
        <v>7098888.6361999996</v>
      </c>
      <c r="F31" s="200">
        <v>6157355.3393900003</v>
      </c>
      <c r="G31" s="200">
        <v>460757.19510000001</v>
      </c>
      <c r="H31" s="201">
        <v>5932953.1727499999</v>
      </c>
      <c r="I31" s="202">
        <v>9.1473518248142788E-2</v>
      </c>
      <c r="J31" s="203">
        <v>11.876528540074879</v>
      </c>
    </row>
    <row r="32" spans="2:10" x14ac:dyDescent="0.2">
      <c r="B32" s="861"/>
      <c r="C32" s="199" t="s">
        <v>194</v>
      </c>
      <c r="D32" s="200">
        <v>191346.644</v>
      </c>
      <c r="E32" s="200">
        <v>104622.5</v>
      </c>
      <c r="F32" s="200">
        <v>113233.717</v>
      </c>
      <c r="G32" s="200">
        <v>50904.167000000001</v>
      </c>
      <c r="H32" s="201">
        <v>22136.521000000001</v>
      </c>
      <c r="I32" s="202">
        <v>3.4129806837921264E-4</v>
      </c>
      <c r="J32" s="203">
        <v>-0.56513342021685564</v>
      </c>
    </row>
    <row r="33" spans="2:10" x14ac:dyDescent="0.2">
      <c r="B33" s="861"/>
      <c r="C33" s="199" t="s">
        <v>195</v>
      </c>
      <c r="D33" s="200">
        <v>15.315</v>
      </c>
      <c r="E33" s="200">
        <v>0</v>
      </c>
      <c r="F33" s="200">
        <v>0</v>
      </c>
      <c r="G33" s="200">
        <v>0</v>
      </c>
      <c r="H33" s="201">
        <v>0</v>
      </c>
      <c r="I33" s="202">
        <v>0</v>
      </c>
      <c r="J33" s="204" t="s">
        <v>170</v>
      </c>
    </row>
    <row r="34" spans="2:10" ht="12.75" customHeight="1" x14ac:dyDescent="0.2">
      <c r="B34" s="862"/>
      <c r="C34" s="205" t="s">
        <v>196</v>
      </c>
      <c r="D34" s="206">
        <v>14778968.874709997</v>
      </c>
      <c r="E34" s="206">
        <v>13999811.343419999</v>
      </c>
      <c r="F34" s="206">
        <v>13324525.425410001</v>
      </c>
      <c r="G34" s="206">
        <v>7288816.2240899978</v>
      </c>
      <c r="H34" s="206">
        <v>13652022.552679999</v>
      </c>
      <c r="I34" s="207">
        <v>0.21048514925625084</v>
      </c>
      <c r="J34" s="208">
        <v>0.87300957150753811</v>
      </c>
    </row>
    <row r="35" spans="2:10" x14ac:dyDescent="0.2">
      <c r="B35" s="860" t="s">
        <v>197</v>
      </c>
      <c r="C35" s="199" t="s">
        <v>198</v>
      </c>
      <c r="D35" s="200">
        <v>1559680.39</v>
      </c>
      <c r="E35" s="200">
        <v>1592092.4820000001</v>
      </c>
      <c r="F35" s="200">
        <v>1647116.8940000001</v>
      </c>
      <c r="G35" s="200">
        <v>2158529.4559999998</v>
      </c>
      <c r="H35" s="201">
        <v>2716330.7289999998</v>
      </c>
      <c r="I35" s="202">
        <v>4.1880042075572686E-2</v>
      </c>
      <c r="J35" s="203">
        <v>0.25841726247909036</v>
      </c>
    </row>
    <row r="36" spans="2:10" x14ac:dyDescent="0.2">
      <c r="B36" s="861"/>
      <c r="C36" s="199" t="s">
        <v>199</v>
      </c>
      <c r="D36" s="200">
        <v>1259111.405</v>
      </c>
      <c r="E36" s="200">
        <v>1382955.5060000001</v>
      </c>
      <c r="F36" s="200">
        <v>1316876.04</v>
      </c>
      <c r="G36" s="200">
        <v>1403881.23</v>
      </c>
      <c r="H36" s="201">
        <v>1382223.74</v>
      </c>
      <c r="I36" s="202">
        <v>2.1310950014678955E-2</v>
      </c>
      <c r="J36" s="203">
        <v>-1.542686769877244E-2</v>
      </c>
    </row>
    <row r="37" spans="2:10" x14ac:dyDescent="0.2">
      <c r="B37" s="861"/>
      <c r="C37" s="199" t="s">
        <v>154</v>
      </c>
      <c r="D37" s="200">
        <v>748490.74017000012</v>
      </c>
      <c r="E37" s="200">
        <v>838291.24985000025</v>
      </c>
      <c r="F37" s="200">
        <v>377994.94672999991</v>
      </c>
      <c r="G37" s="200">
        <v>389863.83374999993</v>
      </c>
      <c r="H37" s="201">
        <v>393904.69443999999</v>
      </c>
      <c r="I37" s="202">
        <v>6.0731725341066911E-3</v>
      </c>
      <c r="J37" s="203">
        <v>1.0364800066556823E-2</v>
      </c>
    </row>
    <row r="38" spans="2:10" x14ac:dyDescent="0.2">
      <c r="B38" s="861"/>
      <c r="C38" s="199" t="s">
        <v>200</v>
      </c>
      <c r="D38" s="200">
        <v>2.3199999999999998</v>
      </c>
      <c r="E38" s="200">
        <v>0</v>
      </c>
      <c r="F38" s="200">
        <v>0</v>
      </c>
      <c r="G38" s="200">
        <v>0</v>
      </c>
      <c r="H38" s="201">
        <v>0</v>
      </c>
      <c r="I38" s="202">
        <v>0</v>
      </c>
      <c r="J38" s="204" t="s">
        <v>170</v>
      </c>
    </row>
    <row r="39" spans="2:10" ht="12.75" customHeight="1" x14ac:dyDescent="0.2">
      <c r="B39" s="862"/>
      <c r="C39" s="205" t="s">
        <v>201</v>
      </c>
      <c r="D39" s="206">
        <v>3567284.8551699999</v>
      </c>
      <c r="E39" s="206">
        <v>3813339.2378500002</v>
      </c>
      <c r="F39" s="206">
        <v>3341987.8807300003</v>
      </c>
      <c r="G39" s="206">
        <v>3952274.5197499995</v>
      </c>
      <c r="H39" s="206">
        <v>4492459.1634399993</v>
      </c>
      <c r="I39" s="207">
        <v>6.9264164624358332E-2</v>
      </c>
      <c r="J39" s="208">
        <v>0.13667690363881135</v>
      </c>
    </row>
    <row r="40" spans="2:10" x14ac:dyDescent="0.2">
      <c r="B40" s="860" t="s">
        <v>202</v>
      </c>
      <c r="C40" s="199" t="s">
        <v>203</v>
      </c>
      <c r="D40" s="200">
        <v>3920883.1040700097</v>
      </c>
      <c r="E40" s="200">
        <v>3166185.9131899988</v>
      </c>
      <c r="F40" s="200">
        <v>4516574.395899998</v>
      </c>
      <c r="G40" s="200">
        <v>5401721.8987200307</v>
      </c>
      <c r="H40" s="201">
        <v>5354876.9843600038</v>
      </c>
      <c r="I40" s="202">
        <v>8.2560813018918947E-2</v>
      </c>
      <c r="J40" s="203">
        <v>-8.672218829171352E-3</v>
      </c>
    </row>
    <row r="41" spans="2:10" x14ac:dyDescent="0.2">
      <c r="B41" s="861"/>
      <c r="C41" s="199" t="s">
        <v>155</v>
      </c>
      <c r="D41" s="200">
        <v>3892657.5726099852</v>
      </c>
      <c r="E41" s="200">
        <v>4466479.5197499888</v>
      </c>
      <c r="F41" s="200">
        <v>3744088.0761299804</v>
      </c>
      <c r="G41" s="200">
        <v>2707748.3353300006</v>
      </c>
      <c r="H41" s="201">
        <v>2831983.3330400069</v>
      </c>
      <c r="I41" s="202">
        <v>4.3663159231239576E-2</v>
      </c>
      <c r="J41" s="203">
        <v>4.5881294095547975E-2</v>
      </c>
    </row>
    <row r="42" spans="2:10" x14ac:dyDescent="0.2">
      <c r="B42" s="861"/>
      <c r="C42" s="199" t="s">
        <v>204</v>
      </c>
      <c r="D42" s="200">
        <v>1645337.0667400002</v>
      </c>
      <c r="E42" s="200">
        <v>1993547.3423600001</v>
      </c>
      <c r="F42" s="200">
        <v>2281888.1033999994</v>
      </c>
      <c r="G42" s="200">
        <v>2334403.4036100004</v>
      </c>
      <c r="H42" s="201">
        <v>2154492.5472300001</v>
      </c>
      <c r="I42" s="202">
        <v>3.3217692369411099E-2</v>
      </c>
      <c r="J42" s="203">
        <v>-7.7069308630110855E-2</v>
      </c>
    </row>
    <row r="43" spans="2:10" x14ac:dyDescent="0.2">
      <c r="B43" s="861"/>
      <c r="C43" s="199" t="s">
        <v>205</v>
      </c>
      <c r="D43" s="200">
        <v>716751.41819999879</v>
      </c>
      <c r="E43" s="200">
        <v>788151.07971000194</v>
      </c>
      <c r="F43" s="200">
        <v>684093.41234000167</v>
      </c>
      <c r="G43" s="200">
        <v>658036.68192000221</v>
      </c>
      <c r="H43" s="201">
        <v>733377.96156999969</v>
      </c>
      <c r="I43" s="202">
        <v>1.1307128237347022E-2</v>
      </c>
      <c r="J43" s="203">
        <v>0.11449404223206616</v>
      </c>
    </row>
    <row r="44" spans="2:10" x14ac:dyDescent="0.2">
      <c r="B44" s="861"/>
      <c r="C44" s="199" t="s">
        <v>206</v>
      </c>
      <c r="D44" s="200">
        <v>150371.91553999999</v>
      </c>
      <c r="E44" s="200">
        <v>218719.95651999998</v>
      </c>
      <c r="F44" s="200">
        <v>173407.22763000001</v>
      </c>
      <c r="G44" s="200">
        <v>194045.02353000001</v>
      </c>
      <c r="H44" s="201">
        <v>73890.899019999997</v>
      </c>
      <c r="I44" s="202">
        <v>1.1392404934058723E-3</v>
      </c>
      <c r="J44" s="203">
        <v>-0.61920745157076285</v>
      </c>
    </row>
    <row r="45" spans="2:10" x14ac:dyDescent="0.2">
      <c r="B45" s="862"/>
      <c r="C45" s="205" t="s">
        <v>207</v>
      </c>
      <c r="D45" s="206">
        <v>10326001.077159995</v>
      </c>
      <c r="E45" s="206">
        <v>10633083.81152999</v>
      </c>
      <c r="F45" s="206">
        <v>11400051.215399981</v>
      </c>
      <c r="G45" s="206">
        <v>11295955.343110034</v>
      </c>
      <c r="H45" s="206">
        <v>11148621.72522001</v>
      </c>
      <c r="I45" s="207">
        <v>0.17188803335032249</v>
      </c>
      <c r="J45" s="208">
        <v>-1.3043041815838152E-2</v>
      </c>
    </row>
    <row r="46" spans="2:10" ht="12.75" customHeight="1" x14ac:dyDescent="0.2">
      <c r="B46" s="860" t="s">
        <v>208</v>
      </c>
      <c r="C46" s="199" t="s">
        <v>209</v>
      </c>
      <c r="D46" s="200">
        <v>972643.97001999884</v>
      </c>
      <c r="E46" s="200">
        <v>989451.67076000117</v>
      </c>
      <c r="F46" s="200">
        <v>860826.09907999821</v>
      </c>
      <c r="G46" s="200">
        <v>869756.69637000025</v>
      </c>
      <c r="H46" s="201">
        <v>523264.18672000041</v>
      </c>
      <c r="I46" s="202">
        <v>8.0676207512262559E-3</v>
      </c>
      <c r="J46" s="203">
        <v>-0.39837866278709244</v>
      </c>
    </row>
    <row r="47" spans="2:10" x14ac:dyDescent="0.2">
      <c r="B47" s="862"/>
      <c r="C47" s="205" t="s">
        <v>210</v>
      </c>
      <c r="D47" s="206">
        <v>972643.97001999884</v>
      </c>
      <c r="E47" s="206">
        <v>989451.67076000117</v>
      </c>
      <c r="F47" s="206">
        <v>860826.09907999821</v>
      </c>
      <c r="G47" s="206">
        <v>869756.69637000025</v>
      </c>
      <c r="H47" s="206">
        <v>523264.18672000041</v>
      </c>
      <c r="I47" s="207">
        <v>8.0676207512262559E-3</v>
      </c>
      <c r="J47" s="208">
        <v>-0.39837866278709244</v>
      </c>
    </row>
    <row r="48" spans="2:10" ht="12.75" customHeight="1" x14ac:dyDescent="0.2">
      <c r="B48" s="860" t="s">
        <v>354</v>
      </c>
      <c r="C48" s="199" t="s">
        <v>472</v>
      </c>
      <c r="D48" s="200">
        <v>0</v>
      </c>
      <c r="E48" s="200">
        <v>0</v>
      </c>
      <c r="F48" s="200">
        <v>0</v>
      </c>
      <c r="G48" s="209">
        <v>0</v>
      </c>
      <c r="H48" s="201">
        <v>0</v>
      </c>
      <c r="I48" s="202">
        <v>0</v>
      </c>
      <c r="J48" s="203">
        <v>-1</v>
      </c>
    </row>
    <row r="49" spans="2:10" x14ac:dyDescent="0.2">
      <c r="B49" s="862"/>
      <c r="C49" s="205" t="s">
        <v>355</v>
      </c>
      <c r="D49" s="206">
        <v>0</v>
      </c>
      <c r="E49" s="206">
        <v>0</v>
      </c>
      <c r="F49" s="206">
        <v>0</v>
      </c>
      <c r="G49" s="210">
        <v>0</v>
      </c>
      <c r="H49" s="206">
        <v>0</v>
      </c>
      <c r="I49" s="207">
        <v>0</v>
      </c>
      <c r="J49" s="208">
        <v>-1</v>
      </c>
    </row>
    <row r="50" spans="2:10" x14ac:dyDescent="0.2">
      <c r="B50" s="860" t="s">
        <v>211</v>
      </c>
      <c r="C50" s="199" t="s">
        <v>212</v>
      </c>
      <c r="D50" s="200">
        <v>5455564.7321100021</v>
      </c>
      <c r="E50" s="200">
        <v>5609058.8555699987</v>
      </c>
      <c r="F50" s="200">
        <v>6430278.4895299962</v>
      </c>
      <c r="G50" s="200">
        <v>6170703.3538699932</v>
      </c>
      <c r="H50" s="201">
        <v>6102996.404849994</v>
      </c>
      <c r="I50" s="202">
        <v>9.4095223197022793E-2</v>
      </c>
      <c r="J50" s="203">
        <v>-1.0972322786759192E-2</v>
      </c>
    </row>
    <row r="51" spans="2:10" x14ac:dyDescent="0.2">
      <c r="B51" s="861"/>
      <c r="C51" s="199" t="s">
        <v>213</v>
      </c>
      <c r="D51" s="200">
        <v>3806441.0270600007</v>
      </c>
      <c r="E51" s="200">
        <v>3703365.4206299987</v>
      </c>
      <c r="F51" s="200">
        <v>3872327.7044299995</v>
      </c>
      <c r="G51" s="200">
        <v>3846951.4138600007</v>
      </c>
      <c r="H51" s="201">
        <v>3538439.2432399974</v>
      </c>
      <c r="I51" s="202">
        <v>5.4555206700954227E-2</v>
      </c>
      <c r="J51" s="203">
        <v>-8.0196534198087144E-2</v>
      </c>
    </row>
    <row r="52" spans="2:10" x14ac:dyDescent="0.2">
      <c r="B52" s="861"/>
      <c r="C52" s="199" t="s">
        <v>214</v>
      </c>
      <c r="D52" s="200">
        <v>4267420.9666700028</v>
      </c>
      <c r="E52" s="200">
        <v>3771105.4022200038</v>
      </c>
      <c r="F52" s="200">
        <v>3747863.8333099964</v>
      </c>
      <c r="G52" s="200">
        <v>2711527.8836999983</v>
      </c>
      <c r="H52" s="201">
        <v>2112538.4177900008</v>
      </c>
      <c r="I52" s="202">
        <v>3.2570848931889766E-2</v>
      </c>
      <c r="J52" s="203">
        <v>-0.2209047782656951</v>
      </c>
    </row>
    <row r="53" spans="2:10" x14ac:dyDescent="0.2">
      <c r="B53" s="861"/>
      <c r="C53" s="199" t="s">
        <v>215</v>
      </c>
      <c r="D53" s="200">
        <v>85767.386019999976</v>
      </c>
      <c r="E53" s="200">
        <v>233069.15909999999</v>
      </c>
      <c r="F53" s="200">
        <v>162296.73332000003</v>
      </c>
      <c r="G53" s="200">
        <v>116034.43183</v>
      </c>
      <c r="H53" s="201">
        <v>233747.07599999997</v>
      </c>
      <c r="I53" s="202">
        <v>3.6038827206898954E-3</v>
      </c>
      <c r="J53" s="203">
        <v>1.0144630547461868</v>
      </c>
    </row>
    <row r="54" spans="2:10" x14ac:dyDescent="0.2">
      <c r="B54" s="861"/>
      <c r="C54" s="199" t="s">
        <v>216</v>
      </c>
      <c r="D54" s="200">
        <v>6221.7669999999998</v>
      </c>
      <c r="E54" s="200">
        <v>30068.598000000002</v>
      </c>
      <c r="F54" s="200">
        <v>30239.584999999999</v>
      </c>
      <c r="G54" s="200">
        <v>19238.57</v>
      </c>
      <c r="H54" s="201">
        <v>13510.51124</v>
      </c>
      <c r="I54" s="202">
        <v>2.0830334581606753E-4</v>
      </c>
      <c r="J54" s="203">
        <v>-0.29773828096370991</v>
      </c>
    </row>
    <row r="55" spans="2:10" x14ac:dyDescent="0.2">
      <c r="B55" s="861"/>
      <c r="C55" s="199" t="s">
        <v>613</v>
      </c>
      <c r="D55" s="200">
        <v>0</v>
      </c>
      <c r="E55" s="200">
        <v>0</v>
      </c>
      <c r="F55" s="200">
        <v>0</v>
      </c>
      <c r="G55" s="200">
        <v>0</v>
      </c>
      <c r="H55" s="201">
        <v>65.084000000000003</v>
      </c>
      <c r="I55" s="202">
        <v>1.0034568432136501E-6</v>
      </c>
      <c r="J55" s="203" t="s">
        <v>170</v>
      </c>
    </row>
    <row r="56" spans="2:10" ht="12.75" customHeight="1" x14ac:dyDescent="0.2">
      <c r="B56" s="861"/>
      <c r="C56" s="199" t="s">
        <v>614</v>
      </c>
      <c r="D56" s="200">
        <v>0</v>
      </c>
      <c r="E56" s="200">
        <v>0</v>
      </c>
      <c r="F56" s="200">
        <v>0</v>
      </c>
      <c r="G56" s="200">
        <v>25.2</v>
      </c>
      <c r="H56" s="201">
        <v>0</v>
      </c>
      <c r="I56" s="202">
        <v>0</v>
      </c>
      <c r="J56" s="203">
        <v>-1</v>
      </c>
    </row>
    <row r="57" spans="2:10" x14ac:dyDescent="0.2">
      <c r="B57" s="861"/>
      <c r="C57" s="199" t="s">
        <v>217</v>
      </c>
      <c r="D57" s="200">
        <v>0</v>
      </c>
      <c r="E57" s="200">
        <v>0</v>
      </c>
      <c r="F57" s="200">
        <v>18.911000000000001</v>
      </c>
      <c r="G57" s="200">
        <v>17.340800000000002</v>
      </c>
      <c r="H57" s="201">
        <v>73.72</v>
      </c>
      <c r="I57" s="202">
        <v>1.1366055940278761E-6</v>
      </c>
      <c r="J57" s="204">
        <v>3.2512456172725592</v>
      </c>
    </row>
    <row r="58" spans="2:10" x14ac:dyDescent="0.2">
      <c r="B58" s="862"/>
      <c r="C58" s="205" t="s">
        <v>218</v>
      </c>
      <c r="D58" s="210">
        <v>13621415.878860006</v>
      </c>
      <c r="E58" s="210">
        <v>13346667.435519999</v>
      </c>
      <c r="F58" s="210">
        <v>14243025.256589994</v>
      </c>
      <c r="G58" s="210">
        <v>12864498.194059992</v>
      </c>
      <c r="H58" s="210">
        <v>12001370.457119994</v>
      </c>
      <c r="I58" s="207">
        <v>0.18503560495881002</v>
      </c>
      <c r="J58" s="211">
        <v>-6.709377419311513E-2</v>
      </c>
    </row>
    <row r="59" spans="2:10" ht="12.75" customHeight="1" x14ac:dyDescent="0.2">
      <c r="B59" s="860" t="s">
        <v>158</v>
      </c>
      <c r="C59" s="199" t="s">
        <v>219</v>
      </c>
      <c r="D59" s="212">
        <v>84479.603889999955</v>
      </c>
      <c r="E59" s="212">
        <v>170970.83560000002</v>
      </c>
      <c r="F59" s="212">
        <v>102379.46202999989</v>
      </c>
      <c r="G59" s="212">
        <v>104488.30444000002</v>
      </c>
      <c r="H59" s="213">
        <v>105956.63248999997</v>
      </c>
      <c r="I59" s="202">
        <v>1.6336258981618256E-3</v>
      </c>
      <c r="J59" s="204">
        <v>1.4052558876032961E-2</v>
      </c>
    </row>
    <row r="60" spans="2:10" x14ac:dyDescent="0.2">
      <c r="B60" s="861"/>
      <c r="C60" s="199" t="s">
        <v>220</v>
      </c>
      <c r="D60" s="212">
        <v>0</v>
      </c>
      <c r="E60" s="212">
        <v>518.29034999999999</v>
      </c>
      <c r="F60" s="212">
        <v>4.3902999999999999</v>
      </c>
      <c r="G60" s="212">
        <v>1.7275</v>
      </c>
      <c r="H60" s="213">
        <v>0</v>
      </c>
      <c r="I60" s="202">
        <v>2.3126809428130956E-10</v>
      </c>
      <c r="J60" s="204">
        <v>-0.99131693198263382</v>
      </c>
    </row>
    <row r="61" spans="2:10" ht="12.75" customHeight="1" x14ac:dyDescent="0.2">
      <c r="B61" s="862"/>
      <c r="C61" s="205" t="s">
        <v>221</v>
      </c>
      <c r="D61" s="210">
        <v>84480.000189999948</v>
      </c>
      <c r="E61" s="210">
        <v>171489.12595000002</v>
      </c>
      <c r="F61" s="210">
        <v>102383.85232999989</v>
      </c>
      <c r="G61" s="210">
        <v>104490.03194000002</v>
      </c>
      <c r="H61" s="210">
        <v>105956.64748999997</v>
      </c>
      <c r="I61" s="207">
        <v>1.6336261294299199E-3</v>
      </c>
      <c r="J61" s="211">
        <v>1.4035937426472467E-2</v>
      </c>
    </row>
    <row r="62" spans="2:10" x14ac:dyDescent="0.2">
      <c r="B62" s="860" t="s">
        <v>159</v>
      </c>
      <c r="C62" s="199" t="s">
        <v>222</v>
      </c>
      <c r="D62" s="212">
        <v>939180.65099999995</v>
      </c>
      <c r="E62" s="212">
        <v>1061305.9339999999</v>
      </c>
      <c r="F62" s="212">
        <v>1094582.1140000001</v>
      </c>
      <c r="G62" s="212">
        <v>1206574.0707100001</v>
      </c>
      <c r="H62" s="213">
        <v>1172376.1414999999</v>
      </c>
      <c r="I62" s="202">
        <v>1.8075546401705327E-2</v>
      </c>
      <c r="J62" s="204">
        <v>-2.8343000268418406E-2</v>
      </c>
    </row>
    <row r="63" spans="2:10" ht="12.75" customHeight="1" x14ac:dyDescent="0.2">
      <c r="B63" s="862"/>
      <c r="C63" s="205" t="s">
        <v>223</v>
      </c>
      <c r="D63" s="210">
        <v>939180.65099999995</v>
      </c>
      <c r="E63" s="210">
        <v>1061305.9339999999</v>
      </c>
      <c r="F63" s="210">
        <v>1094582.1140000001</v>
      </c>
      <c r="G63" s="210">
        <v>1206574.0707100001</v>
      </c>
      <c r="H63" s="210">
        <v>1172376.1414999999</v>
      </c>
      <c r="I63" s="207">
        <v>1.8075546401705327E-2</v>
      </c>
      <c r="J63" s="211">
        <v>-2.8343000268418406E-2</v>
      </c>
    </row>
    <row r="64" spans="2:10" ht="11.25" customHeight="1" x14ac:dyDescent="0.2">
      <c r="B64" s="860" t="s">
        <v>224</v>
      </c>
      <c r="C64" s="199" t="s">
        <v>225</v>
      </c>
      <c r="D64" s="212">
        <v>785577.38657000009</v>
      </c>
      <c r="E64" s="212">
        <v>1234411.159</v>
      </c>
      <c r="F64" s="212">
        <v>1531047.2590000001</v>
      </c>
      <c r="G64" s="212">
        <v>1418604.1808499999</v>
      </c>
      <c r="H64" s="213">
        <v>1071807.9353499999</v>
      </c>
      <c r="I64" s="202">
        <v>1.6524998576265302E-2</v>
      </c>
      <c r="J64" s="204">
        <v>-0.24446300820303968</v>
      </c>
    </row>
    <row r="65" spans="2:10" x14ac:dyDescent="0.2">
      <c r="B65" s="861"/>
      <c r="C65" s="199" t="s">
        <v>226</v>
      </c>
      <c r="D65" s="212">
        <v>13774.05802</v>
      </c>
      <c r="E65" s="212">
        <v>19417.823879999996</v>
      </c>
      <c r="F65" s="212">
        <v>429.76838000000004</v>
      </c>
      <c r="G65" s="212">
        <v>211326.04443000001</v>
      </c>
      <c r="H65" s="213">
        <v>542735.5074</v>
      </c>
      <c r="I65" s="202">
        <v>8.3678270996798403E-3</v>
      </c>
      <c r="J65" s="204">
        <v>1.5682376673632228</v>
      </c>
    </row>
    <row r="66" spans="2:10" x14ac:dyDescent="0.2">
      <c r="B66" s="861"/>
      <c r="C66" s="199" t="s">
        <v>227</v>
      </c>
      <c r="D66" s="212">
        <v>49082.485019999993</v>
      </c>
      <c r="E66" s="212">
        <v>50006.745040000009</v>
      </c>
      <c r="F66" s="212">
        <v>30129.8161</v>
      </c>
      <c r="G66" s="212">
        <v>17008.306250000005</v>
      </c>
      <c r="H66" s="213">
        <v>8801.3009399999992</v>
      </c>
      <c r="I66" s="202">
        <v>1.3569733970600657E-4</v>
      </c>
      <c r="J66" s="204">
        <v>-0.4825292530230636</v>
      </c>
    </row>
    <row r="67" spans="2:10" ht="12.75" customHeight="1" x14ac:dyDescent="0.2">
      <c r="B67" s="861"/>
      <c r="C67" s="199" t="s">
        <v>615</v>
      </c>
      <c r="D67" s="212">
        <v>0</v>
      </c>
      <c r="E67" s="212">
        <v>0</v>
      </c>
      <c r="F67" s="212">
        <v>0</v>
      </c>
      <c r="G67" s="212">
        <v>0</v>
      </c>
      <c r="H67" s="213">
        <v>0</v>
      </c>
      <c r="I67" s="202">
        <v>0</v>
      </c>
      <c r="J67" s="204" t="s">
        <v>170</v>
      </c>
    </row>
    <row r="68" spans="2:10" x14ac:dyDescent="0.2">
      <c r="B68" s="861"/>
      <c r="C68" s="199" t="s">
        <v>228</v>
      </c>
      <c r="D68" s="212">
        <v>15.56</v>
      </c>
      <c r="E68" s="212">
        <v>230.93450000000001</v>
      </c>
      <c r="F68" s="212">
        <v>2.5110000000000001</v>
      </c>
      <c r="G68" s="212">
        <v>8.9999999999999993E-3</v>
      </c>
      <c r="H68" s="213">
        <v>13.667</v>
      </c>
      <c r="I68" s="202">
        <v>2.107160696361772E-7</v>
      </c>
      <c r="J68" s="204">
        <v>1517.5555555555557</v>
      </c>
    </row>
    <row r="69" spans="2:10" ht="12.75" customHeight="1" x14ac:dyDescent="0.2">
      <c r="B69" s="862"/>
      <c r="C69" s="205" t="s">
        <v>229</v>
      </c>
      <c r="D69" s="210">
        <v>848449.48961000016</v>
      </c>
      <c r="E69" s="210">
        <v>1304066.6624199999</v>
      </c>
      <c r="F69" s="210">
        <v>1561609.4644800001</v>
      </c>
      <c r="G69" s="210">
        <v>1646938.5405299999</v>
      </c>
      <c r="H69" s="210">
        <v>1623358.4106899998</v>
      </c>
      <c r="I69" s="207">
        <v>2.5028733731720782E-2</v>
      </c>
      <c r="J69" s="211">
        <v>-1.4317552998918681E-2</v>
      </c>
    </row>
    <row r="70" spans="2:10" ht="12.75" customHeight="1" x14ac:dyDescent="0.2">
      <c r="B70" s="860" t="s">
        <v>161</v>
      </c>
      <c r="C70" s="199" t="s">
        <v>233</v>
      </c>
      <c r="D70" s="212">
        <v>73865.88</v>
      </c>
      <c r="E70" s="212">
        <v>41449.423000000003</v>
      </c>
      <c r="F70" s="212">
        <v>49589.807999999997</v>
      </c>
      <c r="G70" s="212">
        <v>0</v>
      </c>
      <c r="H70" s="213">
        <v>42828.24164</v>
      </c>
      <c r="I70" s="202">
        <v>6.6032038836681521E-4</v>
      </c>
      <c r="J70" s="204" t="s">
        <v>170</v>
      </c>
    </row>
    <row r="71" spans="2:10" x14ac:dyDescent="0.2">
      <c r="B71" s="861"/>
      <c r="C71" s="199" t="s">
        <v>230</v>
      </c>
      <c r="D71" s="212">
        <v>11712.019679999998</v>
      </c>
      <c r="E71" s="212">
        <v>16114.962510000001</v>
      </c>
      <c r="F71" s="212">
        <v>22102.454399999999</v>
      </c>
      <c r="G71" s="212">
        <v>26240.644400000001</v>
      </c>
      <c r="H71" s="213">
        <v>17887.716650000002</v>
      </c>
      <c r="I71" s="202">
        <v>2.7579054271263675E-4</v>
      </c>
      <c r="J71" s="204">
        <v>-0.31832022196832932</v>
      </c>
    </row>
    <row r="72" spans="2:10" x14ac:dyDescent="0.2">
      <c r="B72" s="861"/>
      <c r="C72" s="199" t="s">
        <v>231</v>
      </c>
      <c r="D72" s="212">
        <v>95.903000000000006</v>
      </c>
      <c r="E72" s="212">
        <v>115.215</v>
      </c>
      <c r="F72" s="212">
        <v>125.28700000000001</v>
      </c>
      <c r="G72" s="212">
        <v>174.9957</v>
      </c>
      <c r="H72" s="213">
        <v>135.93700000000001</v>
      </c>
      <c r="I72" s="202">
        <v>2.0958593954878921E-6</v>
      </c>
      <c r="J72" s="204">
        <v>-0.22319805572365481</v>
      </c>
    </row>
    <row r="73" spans="2:10" x14ac:dyDescent="0.2">
      <c r="B73" s="861"/>
      <c r="C73" s="199" t="s">
        <v>616</v>
      </c>
      <c r="D73" s="212">
        <v>0</v>
      </c>
      <c r="E73" s="212">
        <v>0</v>
      </c>
      <c r="F73" s="212">
        <v>0</v>
      </c>
      <c r="G73" s="212">
        <v>0</v>
      </c>
      <c r="H73" s="213">
        <v>9.5752800000000011</v>
      </c>
      <c r="I73" s="202">
        <v>1.4763045052066255E-7</v>
      </c>
      <c r="J73" s="204" t="s">
        <v>170</v>
      </c>
    </row>
    <row r="74" spans="2:10" x14ac:dyDescent="0.2">
      <c r="B74" s="861"/>
      <c r="C74" s="199" t="s">
        <v>232</v>
      </c>
      <c r="D74" s="212">
        <v>0</v>
      </c>
      <c r="E74" s="212">
        <v>0</v>
      </c>
      <c r="F74" s="212">
        <v>0</v>
      </c>
      <c r="G74" s="212">
        <v>17.542300000000001</v>
      </c>
      <c r="H74" s="213">
        <v>0</v>
      </c>
      <c r="I74" s="202">
        <v>0</v>
      </c>
      <c r="J74" s="204">
        <v>-1</v>
      </c>
    </row>
    <row r="75" spans="2:10" x14ac:dyDescent="0.2">
      <c r="B75" s="862"/>
      <c r="C75" s="205" t="s">
        <v>235</v>
      </c>
      <c r="D75" s="210">
        <v>85673.802680000008</v>
      </c>
      <c r="E75" s="210">
        <v>57679.617510000004</v>
      </c>
      <c r="F75" s="210">
        <v>71817.549399999989</v>
      </c>
      <c r="G75" s="210">
        <v>26433.182400000002</v>
      </c>
      <c r="H75" s="210">
        <v>60861.470569999998</v>
      </c>
      <c r="I75" s="207">
        <v>9.3835442092546047E-4</v>
      </c>
      <c r="J75" s="211">
        <v>1.3024647448428301</v>
      </c>
    </row>
    <row r="76" spans="2:10" x14ac:dyDescent="0.2">
      <c r="B76" s="860" t="s">
        <v>162</v>
      </c>
      <c r="C76" s="199" t="s">
        <v>236</v>
      </c>
      <c r="D76" s="212">
        <v>421178.79311000003</v>
      </c>
      <c r="E76" s="212">
        <v>454857.05369999999</v>
      </c>
      <c r="F76" s="212">
        <v>637291.15800000005</v>
      </c>
      <c r="G76" s="212">
        <v>1022160.689</v>
      </c>
      <c r="H76" s="213">
        <v>1063351.8522399999</v>
      </c>
      <c r="I76" s="202">
        <v>1.6394623761203032E-2</v>
      </c>
      <c r="J76" s="204">
        <v>4.0298128937337641E-2</v>
      </c>
    </row>
    <row r="77" spans="2:10" x14ac:dyDescent="0.2">
      <c r="B77" s="861"/>
      <c r="C77" s="199" t="s">
        <v>352</v>
      </c>
      <c r="D77" s="212">
        <v>0</v>
      </c>
      <c r="E77" s="212">
        <v>0</v>
      </c>
      <c r="F77" s="212">
        <v>0</v>
      </c>
      <c r="G77" s="212">
        <v>0</v>
      </c>
      <c r="H77" s="213">
        <v>51737.385999999999</v>
      </c>
      <c r="I77" s="202">
        <v>7.9768044422110038E-4</v>
      </c>
      <c r="J77" s="204" t="s">
        <v>170</v>
      </c>
    </row>
    <row r="78" spans="2:10" ht="11.25" customHeight="1" x14ac:dyDescent="0.2">
      <c r="B78" s="861"/>
      <c r="C78" s="199" t="s">
        <v>237</v>
      </c>
      <c r="D78" s="212">
        <v>10242.895279999997</v>
      </c>
      <c r="E78" s="212">
        <v>12942.77599</v>
      </c>
      <c r="F78" s="212">
        <v>17097.733589999996</v>
      </c>
      <c r="G78" s="212">
        <v>28709.868330000001</v>
      </c>
      <c r="H78" s="213">
        <v>38319.433860000005</v>
      </c>
      <c r="I78" s="202">
        <v>5.908041628493925E-4</v>
      </c>
      <c r="J78" s="204">
        <v>0.33471297811417045</v>
      </c>
    </row>
    <row r="79" spans="2:10" x14ac:dyDescent="0.2">
      <c r="B79" s="861"/>
      <c r="C79" s="199" t="s">
        <v>238</v>
      </c>
      <c r="D79" s="212">
        <v>906906.88141999999</v>
      </c>
      <c r="E79" s="212">
        <v>937451.9257599999</v>
      </c>
      <c r="F79" s="212">
        <v>436157.79813999997</v>
      </c>
      <c r="G79" s="212">
        <v>24980.321169999999</v>
      </c>
      <c r="H79" s="213">
        <v>16743.546750000001</v>
      </c>
      <c r="I79" s="202">
        <v>2.581498765588343E-4</v>
      </c>
      <c r="J79" s="204">
        <v>-0.32973052523807878</v>
      </c>
    </row>
    <row r="80" spans="2:10" x14ac:dyDescent="0.2">
      <c r="B80" s="861"/>
      <c r="C80" s="199" t="s">
        <v>241</v>
      </c>
      <c r="D80" s="212">
        <v>0</v>
      </c>
      <c r="E80" s="212">
        <v>1.321</v>
      </c>
      <c r="F80" s="212">
        <v>3.5228000000000002</v>
      </c>
      <c r="G80" s="212">
        <v>0.96599999999999997</v>
      </c>
      <c r="H80" s="213">
        <v>2985.55</v>
      </c>
      <c r="I80" s="202">
        <v>4.6030830592104255E-5</v>
      </c>
      <c r="J80" s="204">
        <v>3089.6314699792965</v>
      </c>
    </row>
    <row r="81" spans="2:13" ht="12.75" customHeight="1" x14ac:dyDescent="0.2">
      <c r="B81" s="861"/>
      <c r="C81" s="199" t="s">
        <v>240</v>
      </c>
      <c r="D81" s="212">
        <v>289.38366000000002</v>
      </c>
      <c r="E81" s="212">
        <v>2294.5732999999996</v>
      </c>
      <c r="F81" s="212">
        <v>965.20520000000022</v>
      </c>
      <c r="G81" s="212">
        <v>884.57100000000003</v>
      </c>
      <c r="H81" s="213">
        <v>45.818280000000001</v>
      </c>
      <c r="I81" s="202">
        <v>7.0642041992316277E-7</v>
      </c>
      <c r="J81" s="204">
        <v>-0.94820282374167819</v>
      </c>
    </row>
    <row r="82" spans="2:13" x14ac:dyDescent="0.2">
      <c r="B82" s="861"/>
      <c r="C82" s="199" t="s">
        <v>239</v>
      </c>
      <c r="D82" s="212">
        <v>4346.6661799999993</v>
      </c>
      <c r="E82" s="212">
        <v>6439.83</v>
      </c>
      <c r="F82" s="212">
        <v>6384</v>
      </c>
      <c r="G82" s="212">
        <v>4444.13</v>
      </c>
      <c r="H82" s="213">
        <v>4.9000000000000004</v>
      </c>
      <c r="I82" s="202">
        <v>7.5547577465227801E-8</v>
      </c>
      <c r="J82" s="204">
        <v>-0.998897421992606</v>
      </c>
    </row>
    <row r="83" spans="2:13" x14ac:dyDescent="0.2">
      <c r="B83" s="861"/>
      <c r="C83" s="199" t="s">
        <v>466</v>
      </c>
      <c r="D83" s="212">
        <v>0</v>
      </c>
      <c r="E83" s="212">
        <v>0</v>
      </c>
      <c r="F83" s="212">
        <v>0</v>
      </c>
      <c r="G83" s="212">
        <v>0.09</v>
      </c>
      <c r="H83" s="213">
        <v>0</v>
      </c>
      <c r="I83" s="202">
        <v>0</v>
      </c>
      <c r="J83" s="204">
        <v>-1</v>
      </c>
    </row>
    <row r="84" spans="2:13" x14ac:dyDescent="0.2">
      <c r="B84" s="861"/>
      <c r="C84" s="199" t="s">
        <v>242</v>
      </c>
      <c r="D84" s="212">
        <v>2614.5538199999996</v>
      </c>
      <c r="E84" s="212">
        <v>2671.9292</v>
      </c>
      <c r="F84" s="212">
        <v>2204.5648900000006</v>
      </c>
      <c r="G84" s="212">
        <v>2229.9014499999998</v>
      </c>
      <c r="H84" s="213">
        <v>1911.4090000000001</v>
      </c>
      <c r="I84" s="202">
        <v>2.9469861121476245E-5</v>
      </c>
      <c r="J84" s="204">
        <v>-0.14282803843192249</v>
      </c>
    </row>
    <row r="85" spans="2:13" x14ac:dyDescent="0.2">
      <c r="B85" s="862"/>
      <c r="C85" s="205" t="s">
        <v>243</v>
      </c>
      <c r="D85" s="210">
        <v>1345579.2494699999</v>
      </c>
      <c r="E85" s="210">
        <v>1416659.4089499998</v>
      </c>
      <c r="F85" s="210">
        <v>1100103.9826199999</v>
      </c>
      <c r="G85" s="210">
        <v>1083410.5369499999</v>
      </c>
      <c r="H85" s="210">
        <v>1175099.8961299998</v>
      </c>
      <c r="I85" s="207">
        <v>1.8117540904543327E-2</v>
      </c>
      <c r="J85" s="211">
        <v>8.4630300382828372E-2</v>
      </c>
      <c r="K85" s="193"/>
      <c r="L85" s="193"/>
      <c r="M85" s="193"/>
    </row>
    <row r="86" spans="2:13" x14ac:dyDescent="0.2">
      <c r="B86" s="869" t="s">
        <v>163</v>
      </c>
      <c r="C86" s="199" t="s">
        <v>34</v>
      </c>
      <c r="D86" s="212">
        <v>94.692399999999992</v>
      </c>
      <c r="E86" s="212">
        <v>89.1614</v>
      </c>
      <c r="F86" s="212">
        <v>70.367399999999989</v>
      </c>
      <c r="G86" s="212">
        <v>168.16991999999999</v>
      </c>
      <c r="H86" s="213">
        <v>942.2088</v>
      </c>
      <c r="I86" s="202">
        <v>1.4526855572738637E-5</v>
      </c>
      <c r="J86" s="204">
        <v>4.6027189642475896</v>
      </c>
      <c r="K86" s="193"/>
      <c r="L86" s="193"/>
      <c r="M86" s="193"/>
    </row>
    <row r="87" spans="2:13" ht="12.75" customHeight="1" x14ac:dyDescent="0.2">
      <c r="B87" s="869"/>
      <c r="C87" s="199" t="s">
        <v>244</v>
      </c>
      <c r="D87" s="212">
        <v>39.874499999999998</v>
      </c>
      <c r="E87" s="212">
        <v>14.034699999999999</v>
      </c>
      <c r="F87" s="212">
        <v>10.4254</v>
      </c>
      <c r="G87" s="212">
        <v>376.85535999999996</v>
      </c>
      <c r="H87" s="213">
        <v>11.5021</v>
      </c>
      <c r="I87" s="202">
        <v>1.773379164822034E-7</v>
      </c>
      <c r="J87" s="204">
        <v>-0.96947874112763055</v>
      </c>
      <c r="K87" s="193"/>
      <c r="L87" s="193"/>
      <c r="M87" s="193"/>
    </row>
    <row r="88" spans="2:13" ht="12.75" customHeight="1" x14ac:dyDescent="0.2">
      <c r="B88" s="870" t="s">
        <v>35</v>
      </c>
      <c r="C88" s="871"/>
      <c r="D88" s="214">
        <v>64459109.483539991</v>
      </c>
      <c r="E88" s="214">
        <v>64333857.119079985</v>
      </c>
      <c r="F88" s="214">
        <v>68872843.024499983</v>
      </c>
      <c r="G88" s="214">
        <v>61282126.706840031</v>
      </c>
      <c r="H88" s="214">
        <v>64859789.875529997</v>
      </c>
      <c r="I88" s="215">
        <v>1</v>
      </c>
      <c r="J88" s="216">
        <v>5.8380205794826612E-2</v>
      </c>
      <c r="K88" s="193"/>
      <c r="L88" s="193"/>
      <c r="M88" s="193"/>
    </row>
    <row r="89" spans="2:13" ht="12.75" customHeight="1" x14ac:dyDescent="0.2">
      <c r="B89" s="872" t="s">
        <v>596</v>
      </c>
      <c r="C89" s="872"/>
      <c r="D89" s="872"/>
      <c r="E89" s="872"/>
      <c r="F89" s="872"/>
      <c r="G89" s="872"/>
      <c r="H89" s="872"/>
      <c r="I89" s="872"/>
      <c r="J89" s="872"/>
      <c r="K89" s="193"/>
      <c r="L89" s="193"/>
      <c r="M89" s="193"/>
    </row>
    <row r="90" spans="2:13" x14ac:dyDescent="0.2">
      <c r="B90" s="873" t="s">
        <v>617</v>
      </c>
      <c r="C90" s="873"/>
      <c r="D90" s="873"/>
      <c r="E90" s="873"/>
      <c r="F90" s="873"/>
      <c r="G90" s="873"/>
      <c r="H90" s="873"/>
      <c r="I90" s="873"/>
      <c r="J90" s="873"/>
      <c r="K90" s="193"/>
      <c r="L90" s="193"/>
      <c r="M90" s="193"/>
    </row>
    <row r="91" spans="2:13" ht="20.25" customHeight="1" x14ac:dyDescent="0.2">
      <c r="B91" s="874" t="s">
        <v>618</v>
      </c>
      <c r="C91" s="874"/>
      <c r="D91" s="874"/>
      <c r="E91" s="874"/>
      <c r="F91" s="874"/>
      <c r="G91" s="874"/>
      <c r="H91" s="874"/>
      <c r="I91" s="874"/>
      <c r="J91" s="874"/>
      <c r="K91" s="193"/>
      <c r="L91" s="193"/>
      <c r="M91" s="193"/>
    </row>
    <row r="92" spans="2:13" x14ac:dyDescent="0.2">
      <c r="B92" s="217"/>
      <c r="C92" s="218"/>
      <c r="D92" s="218"/>
      <c r="E92" s="218"/>
      <c r="F92" s="218"/>
      <c r="G92" s="218"/>
      <c r="H92" s="218"/>
      <c r="I92" s="218"/>
      <c r="J92" s="219"/>
      <c r="K92" s="193"/>
      <c r="L92" s="193"/>
      <c r="M92" s="193"/>
    </row>
    <row r="93" spans="2:13" x14ac:dyDescent="0.2">
      <c r="B93" s="217"/>
      <c r="C93" s="220"/>
      <c r="D93" s="220"/>
      <c r="E93" s="220"/>
      <c r="F93" s="220"/>
      <c r="G93" s="220"/>
      <c r="H93" s="220"/>
      <c r="I93" s="220"/>
      <c r="J93" s="221"/>
      <c r="K93" s="193"/>
      <c r="L93" s="193"/>
      <c r="M93" s="193"/>
    </row>
    <row r="94" spans="2:13" x14ac:dyDescent="0.2">
      <c r="B94" s="217"/>
      <c r="C94" s="222"/>
      <c r="D94" s="222"/>
      <c r="E94" s="222"/>
      <c r="F94" s="222"/>
      <c r="G94" s="222"/>
      <c r="H94" s="222"/>
      <c r="I94" s="222"/>
      <c r="J94" s="223"/>
      <c r="K94" s="193"/>
      <c r="L94" s="193"/>
      <c r="M94" s="193"/>
    </row>
    <row r="95" spans="2:13" x14ac:dyDescent="0.2">
      <c r="B95" s="217"/>
      <c r="C95" s="222"/>
      <c r="D95" s="222"/>
      <c r="E95" s="222"/>
      <c r="F95" s="222"/>
      <c r="G95" s="222"/>
      <c r="H95" s="222"/>
      <c r="I95" s="222"/>
      <c r="J95" s="223"/>
      <c r="K95" s="193"/>
      <c r="L95" s="193"/>
      <c r="M95" s="193"/>
    </row>
    <row r="96" spans="2:13" x14ac:dyDescent="0.2">
      <c r="B96" s="217"/>
      <c r="C96" s="224"/>
      <c r="D96" s="225"/>
      <c r="E96" s="225"/>
      <c r="F96" s="225"/>
      <c r="G96" s="225"/>
      <c r="H96" s="225"/>
      <c r="I96" s="225"/>
      <c r="J96" s="226"/>
      <c r="K96" s="193"/>
      <c r="L96" s="193"/>
      <c r="M96" s="193"/>
    </row>
    <row r="97" spans="2:13" x14ac:dyDescent="0.2">
      <c r="B97" s="217"/>
      <c r="C97" s="224"/>
      <c r="D97" s="225"/>
      <c r="E97" s="225"/>
      <c r="F97" s="225"/>
      <c r="G97" s="225"/>
      <c r="H97" s="225"/>
      <c r="I97" s="225"/>
      <c r="J97" s="226"/>
      <c r="K97" s="193"/>
      <c r="L97" s="193"/>
      <c r="M97" s="193"/>
    </row>
    <row r="98" spans="2:13" x14ac:dyDescent="0.2">
      <c r="B98" s="227"/>
      <c r="C98" s="228"/>
      <c r="D98" s="229"/>
      <c r="E98" s="229"/>
      <c r="F98" s="229"/>
      <c r="G98" s="229"/>
      <c r="H98" s="229"/>
      <c r="I98" s="229"/>
      <c r="J98" s="230"/>
      <c r="K98" s="193"/>
      <c r="L98" s="193"/>
      <c r="M98" s="193"/>
    </row>
    <row r="99" spans="2:13" x14ac:dyDescent="0.2">
      <c r="B99" s="227"/>
      <c r="C99" s="228"/>
      <c r="D99" s="229"/>
      <c r="E99" s="229"/>
      <c r="F99" s="229"/>
      <c r="G99" s="229"/>
      <c r="H99" s="229"/>
      <c r="I99" s="229"/>
      <c r="J99" s="230"/>
      <c r="K99" s="193"/>
      <c r="L99" s="193"/>
      <c r="M99" s="193"/>
    </row>
    <row r="100" spans="2:13" x14ac:dyDescent="0.2">
      <c r="B100" s="227"/>
      <c r="C100" s="228"/>
      <c r="D100" s="229"/>
      <c r="E100" s="229"/>
      <c r="F100" s="229"/>
      <c r="G100" s="229"/>
      <c r="H100" s="229"/>
      <c r="I100" s="229"/>
      <c r="J100" s="230"/>
      <c r="K100" s="193"/>
      <c r="L100" s="193"/>
      <c r="M100" s="193"/>
    </row>
    <row r="101" spans="2:13" x14ac:dyDescent="0.2">
      <c r="B101" s="227"/>
      <c r="C101" s="228"/>
      <c r="D101" s="229"/>
      <c r="E101" s="229"/>
      <c r="F101" s="229"/>
      <c r="G101" s="229"/>
      <c r="H101" s="229"/>
      <c r="I101" s="229"/>
      <c r="J101" s="230"/>
      <c r="K101" s="193"/>
      <c r="L101" s="193"/>
      <c r="M101" s="193"/>
    </row>
    <row r="102" spans="2:13" x14ac:dyDescent="0.2">
      <c r="B102" s="227"/>
      <c r="C102" s="231"/>
      <c r="D102" s="232"/>
      <c r="E102" s="232"/>
      <c r="F102" s="232"/>
      <c r="G102" s="232"/>
      <c r="H102" s="232"/>
      <c r="I102" s="232"/>
      <c r="J102" s="233"/>
      <c r="K102" s="193"/>
      <c r="L102" s="193"/>
      <c r="M102" s="193"/>
    </row>
    <row r="103" spans="2:13" x14ac:dyDescent="0.2">
      <c r="B103" s="227"/>
      <c r="C103" s="228"/>
      <c r="D103" s="229"/>
      <c r="E103" s="229"/>
      <c r="F103" s="229"/>
      <c r="G103" s="229"/>
      <c r="H103" s="229"/>
      <c r="I103" s="229"/>
      <c r="J103" s="234"/>
      <c r="K103" s="193"/>
      <c r="L103" s="193"/>
      <c r="M103" s="193"/>
    </row>
    <row r="104" spans="2:13" x14ac:dyDescent="0.2">
      <c r="B104" s="227"/>
      <c r="C104" s="228"/>
      <c r="D104" s="229"/>
      <c r="E104" s="229"/>
      <c r="F104" s="229"/>
      <c r="G104" s="229"/>
      <c r="H104" s="229"/>
      <c r="I104" s="229"/>
      <c r="J104" s="234"/>
      <c r="K104" s="193"/>
      <c r="L104" s="193"/>
      <c r="M104" s="193"/>
    </row>
    <row r="105" spans="2:13" x14ac:dyDescent="0.2">
      <c r="B105" s="227"/>
      <c r="C105" s="228"/>
      <c r="D105" s="229"/>
      <c r="E105" s="229"/>
      <c r="F105" s="229"/>
      <c r="G105" s="229"/>
      <c r="H105" s="229"/>
      <c r="I105" s="229"/>
      <c r="J105" s="234"/>
      <c r="K105" s="193"/>
      <c r="L105" s="193"/>
      <c r="M105" s="193"/>
    </row>
    <row r="106" spans="2:13" x14ac:dyDescent="0.2">
      <c r="B106" s="227"/>
      <c r="C106" s="228"/>
      <c r="D106" s="229"/>
      <c r="E106" s="229"/>
      <c r="F106" s="229"/>
      <c r="G106" s="229"/>
      <c r="H106" s="229"/>
      <c r="I106" s="229"/>
      <c r="J106" s="234"/>
      <c r="K106" s="193"/>
      <c r="L106" s="193"/>
      <c r="M106" s="193"/>
    </row>
    <row r="107" spans="2:13" x14ac:dyDescent="0.2">
      <c r="B107" s="227"/>
      <c r="C107" s="228"/>
      <c r="D107" s="229"/>
      <c r="E107" s="229"/>
      <c r="F107" s="229"/>
      <c r="G107" s="229"/>
      <c r="H107" s="229"/>
      <c r="I107" s="229"/>
      <c r="J107" s="234"/>
      <c r="K107" s="193"/>
      <c r="L107" s="193"/>
      <c r="M107" s="193"/>
    </row>
    <row r="108" spans="2:13" x14ac:dyDescent="0.2">
      <c r="B108" s="227"/>
      <c r="C108" s="228"/>
      <c r="D108" s="229"/>
      <c r="E108" s="229"/>
      <c r="F108" s="229"/>
      <c r="G108" s="229"/>
      <c r="H108" s="229"/>
      <c r="I108" s="229"/>
      <c r="J108" s="234"/>
      <c r="K108" s="193"/>
      <c r="L108" s="193"/>
      <c r="M108" s="193"/>
    </row>
    <row r="109" spans="2:13" x14ac:dyDescent="0.2">
      <c r="B109" s="227"/>
      <c r="C109" s="228"/>
      <c r="D109" s="229"/>
      <c r="E109" s="229"/>
      <c r="F109" s="229"/>
      <c r="G109" s="229"/>
      <c r="H109" s="229"/>
      <c r="I109" s="229"/>
      <c r="J109" s="234"/>
      <c r="K109" s="193"/>
      <c r="L109" s="193"/>
      <c r="M109" s="193"/>
    </row>
    <row r="110" spans="2:13" x14ac:dyDescent="0.2">
      <c r="B110" s="227"/>
      <c r="C110" s="228"/>
      <c r="D110" s="229"/>
      <c r="E110" s="229"/>
      <c r="F110" s="229"/>
      <c r="G110" s="229"/>
      <c r="H110" s="229"/>
      <c r="I110" s="229"/>
      <c r="J110" s="234"/>
      <c r="K110" s="193"/>
      <c r="L110" s="193"/>
      <c r="M110" s="193"/>
    </row>
    <row r="111" spans="2:13" x14ac:dyDescent="0.2">
      <c r="B111" s="227"/>
      <c r="C111" s="231"/>
      <c r="D111" s="232"/>
      <c r="E111" s="232"/>
      <c r="F111" s="232"/>
      <c r="G111" s="232"/>
      <c r="H111" s="232"/>
      <c r="I111" s="232"/>
      <c r="J111" s="233"/>
    </row>
    <row r="112" spans="2:13" x14ac:dyDescent="0.2">
      <c r="B112" s="227"/>
      <c r="C112" s="228"/>
      <c r="D112" s="229"/>
      <c r="E112" s="229"/>
      <c r="F112" s="229"/>
      <c r="G112" s="229"/>
      <c r="H112" s="229"/>
      <c r="I112" s="229"/>
      <c r="J112" s="234"/>
    </row>
    <row r="113" spans="2:10" x14ac:dyDescent="0.2">
      <c r="B113" s="227"/>
      <c r="C113" s="228"/>
      <c r="D113" s="229"/>
      <c r="E113" s="229"/>
      <c r="F113" s="229"/>
      <c r="G113" s="229"/>
      <c r="H113" s="229"/>
      <c r="I113" s="229"/>
      <c r="J113" s="234"/>
    </row>
    <row r="114" spans="2:10" x14ac:dyDescent="0.2">
      <c r="B114" s="227"/>
      <c r="C114" s="227"/>
      <c r="D114" s="232"/>
      <c r="E114" s="232"/>
      <c r="F114" s="232"/>
      <c r="G114" s="232"/>
      <c r="H114" s="232"/>
      <c r="I114" s="232"/>
      <c r="J114" s="233"/>
    </row>
    <row r="115" spans="2:10" x14ac:dyDescent="0.2">
      <c r="B115" s="235"/>
      <c r="C115" s="235"/>
      <c r="D115" s="235"/>
      <c r="E115" s="235"/>
      <c r="F115" s="235"/>
      <c r="G115" s="235"/>
      <c r="H115" s="235"/>
      <c r="I115" s="235"/>
      <c r="J115" s="235"/>
    </row>
    <row r="116" spans="2:10" x14ac:dyDescent="0.2">
      <c r="B116" s="235"/>
      <c r="C116" s="235"/>
      <c r="D116" s="235"/>
      <c r="E116" s="235"/>
      <c r="F116" s="235"/>
      <c r="G116" s="235"/>
      <c r="H116" s="235"/>
      <c r="I116" s="235"/>
      <c r="J116" s="235"/>
    </row>
    <row r="117" spans="2:10" x14ac:dyDescent="0.2">
      <c r="B117" s="236"/>
      <c r="C117" s="193"/>
      <c r="D117" s="193"/>
      <c r="E117" s="193"/>
      <c r="F117" s="193"/>
      <c r="G117" s="193"/>
      <c r="H117" s="193"/>
      <c r="I117" s="193"/>
      <c r="J117" s="237"/>
    </row>
    <row r="118" spans="2:10" x14ac:dyDescent="0.2">
      <c r="B118" s="236"/>
      <c r="C118" s="193"/>
      <c r="D118" s="193"/>
      <c r="E118" s="193"/>
      <c r="F118" s="193"/>
      <c r="G118" s="193"/>
      <c r="H118" s="193"/>
      <c r="I118" s="193"/>
      <c r="J118" s="237"/>
    </row>
  </sheetData>
  <mergeCells count="28">
    <mergeCell ref="B86:B87"/>
    <mergeCell ref="B88:C88"/>
    <mergeCell ref="B89:J89"/>
    <mergeCell ref="B90:J90"/>
    <mergeCell ref="B91:J91"/>
    <mergeCell ref="J5:J6"/>
    <mergeCell ref="B7:B12"/>
    <mergeCell ref="B13:B18"/>
    <mergeCell ref="B19:B29"/>
    <mergeCell ref="B30:B34"/>
    <mergeCell ref="B5:B6"/>
    <mergeCell ref="E5:E6"/>
    <mergeCell ref="F5:F6"/>
    <mergeCell ref="G5:G6"/>
    <mergeCell ref="H5:H6"/>
    <mergeCell ref="I5:I6"/>
    <mergeCell ref="B35:B39"/>
    <mergeCell ref="B40:B45"/>
    <mergeCell ref="B46:B47"/>
    <mergeCell ref="C5:C6"/>
    <mergeCell ref="D5:D6"/>
    <mergeCell ref="B70:B75"/>
    <mergeCell ref="B76:B85"/>
    <mergeCell ref="B64:B69"/>
    <mergeCell ref="B48:B49"/>
    <mergeCell ref="B50:B58"/>
    <mergeCell ref="B59:B61"/>
    <mergeCell ref="B62:B63"/>
  </mergeCells>
  <pageMargins left="0.7" right="0.7" top="0.75" bottom="0.75" header="0.3" footer="0.3"/>
  <pageSetup paperSize="183" scale="56"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49</vt:i4>
      </vt:variant>
    </vt:vector>
  </HeadingPairs>
  <TitlesOfParts>
    <vt:vector size="49" baseType="lpstr">
      <vt:lpstr>CAP1-IntercambioComercial</vt:lpstr>
      <vt:lpstr>CAP1-ComercioExteriorChileno</vt:lpstr>
      <vt:lpstr>CAP2-PpalesProductosExportados</vt:lpstr>
      <vt:lpstr>CAP2-MovCargaViatransporte</vt:lpstr>
      <vt:lpstr>CAP2-PpalesPaisesDestino</vt:lpstr>
      <vt:lpstr>CAP2-PpalesProductosMineros</vt:lpstr>
      <vt:lpstr>CAP2-PpalesProductosNoMineros</vt:lpstr>
      <vt:lpstr>CAP2-PpalesGruposxRegionSalida</vt:lpstr>
      <vt:lpstr>CAP2-MovCargaxLugarSalida</vt:lpstr>
      <vt:lpstr>CAP3-ExpoServiciosTransfronte</vt:lpstr>
      <vt:lpstr>CAP4-PpalesProductosImportados</vt:lpstr>
      <vt:lpstr>CAP4-MovCargaxViaTransporte</vt:lpstr>
      <vt:lpstr>CAP4-PpalesPaisesOrigenes</vt:lpstr>
      <vt:lpstr>CAP4-PpalesProductosCombustible</vt:lpstr>
      <vt:lpstr>CAP4-PpalesProductosNoCombustib</vt:lpstr>
      <vt:lpstr>CAP4-MovCargaLugarIngreso</vt:lpstr>
      <vt:lpstr>CAP5-RecaudacionxEntidad</vt:lpstr>
      <vt:lpstr>CAP5-PpalesGravamenes</vt:lpstr>
      <vt:lpstr>CAP5-RecaudacionxTipoGravamen</vt:lpstr>
      <vt:lpstr>CAP5-ArancelEfectivoxBloque</vt:lpstr>
      <vt:lpstr>CAP5-UsoAcuerdoxPaisOrigen</vt:lpstr>
      <vt:lpstr>CAP6-CantidadxZonaFranca</vt:lpstr>
      <vt:lpstr>CAP6-MontoxZonaFranca</vt:lpstr>
      <vt:lpstr>CAP7-TTVehiculosxRegión</vt:lpstr>
      <vt:lpstr>CAP7-IngresoVehiculosxAvanzada</vt:lpstr>
      <vt:lpstr>CAP7-SalidaVehiculosxAvanzada</vt:lpstr>
      <vt:lpstr>CAP7-TTCamionesyCargaxRegión</vt:lpstr>
      <vt:lpstr>CAP7-IngresoCamionesyCargaxAvan</vt:lpstr>
      <vt:lpstr>CAP7-SalidaCamionesyCargaxAvanz</vt:lpstr>
      <vt:lpstr>CAP8-DestinacionesSalida</vt:lpstr>
      <vt:lpstr>CAP8-DestinacionesIngreso</vt:lpstr>
      <vt:lpstr>CAP8-TTVehículos </vt:lpstr>
      <vt:lpstr>CAP8-TTCamionesCarga</vt:lpstr>
      <vt:lpstr>CAP8-DRArica</vt:lpstr>
      <vt:lpstr>CAP8-DRIquique</vt:lpstr>
      <vt:lpstr>CAP8-ARTocopilla</vt:lpstr>
      <vt:lpstr>CAP8-DRAntofagasta</vt:lpstr>
      <vt:lpstr>CAP8-ARChañaral</vt:lpstr>
      <vt:lpstr>CAP8-DRCoquimbo</vt:lpstr>
      <vt:lpstr>CAP8-ARLosAndes</vt:lpstr>
      <vt:lpstr>CAP8-DRValparaíso</vt:lpstr>
      <vt:lpstr>CAP8-ARSanAntonio</vt:lpstr>
      <vt:lpstr>CAP8-DRMetropolitana</vt:lpstr>
      <vt:lpstr>CAP8-DRTalcahuano</vt:lpstr>
      <vt:lpstr>CAP8-AROsorno</vt:lpstr>
      <vt:lpstr>CAP8-DRPtoMontt</vt:lpstr>
      <vt:lpstr>CAP8-DRCoyhaique</vt:lpstr>
      <vt:lpstr>CAP8-ARPtoAysén</vt:lpstr>
      <vt:lpstr>CAP8-DRPtaArenas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Diaz Pintone</dc:creator>
  <cp:lastModifiedBy>Marcela Vera Inostroza</cp:lastModifiedBy>
  <dcterms:created xsi:type="dcterms:W3CDTF">2020-03-23T19:50:39Z</dcterms:created>
  <dcterms:modified xsi:type="dcterms:W3CDTF">2022-04-19T19:26:09Z</dcterms:modified>
</cp:coreProperties>
</file>