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395" windowHeight="4875" tabRatio="725" activeTab="0"/>
  </bookViews>
  <sheets>
    <sheet name="REVISION" sheetId="1" r:id="rId1"/>
  </sheets>
  <definedNames>
    <definedName name="_xlnm._FilterDatabase" localSheetId="0" hidden="1">'REVISION'!$B$4:$N$158</definedName>
  </definedNames>
  <calcPr fullCalcOnLoad="1"/>
</workbook>
</file>

<file path=xl/sharedStrings.xml><?xml version="1.0" encoding="utf-8"?>
<sst xmlns="http://schemas.openxmlformats.org/spreadsheetml/2006/main" count="339" uniqueCount="182">
  <si>
    <t>14446228-9</t>
  </si>
  <si>
    <t>ETAPA I: REVISIÓN CURRICULAR (30%)
Puntaje Mínimo Aprobación de Etapa I: 15 puntos</t>
  </si>
  <si>
    <t>SUBFACTOR POSTGRADOS, POSTITULOS, DIPLOMADOS
 (65%)</t>
  </si>
  <si>
    <t>SUBFACTOR CAPACITACIÓN Y PERFECCIONAMIENTO
(35%)</t>
  </si>
  <si>
    <t>EXPERIENCIA EN CALIDAD DE LITIGANTE
 (80%)</t>
  </si>
  <si>
    <t>EXPERIENCIA EN INVESTIGACIÓN O FISCALIZACIÓN
(20%)</t>
  </si>
  <si>
    <t>POND
POST</t>
  </si>
  <si>
    <t xml:space="preserve">PJTE </t>
  </si>
  <si>
    <t>POND
CAPAC</t>
  </si>
  <si>
    <t>Se incorpora Experiencia Laboral en materias administrativas y/o tributarias, de docencia, investigación o fiscalización.</t>
  </si>
  <si>
    <t>Evaluado los antecedentes se determina cantidad de experiencia laboral certificada menor a la indicada anteriormente.</t>
  </si>
  <si>
    <t>Evaluado los antecedentes se determina cantidad de experiencia laboral certificada mayor a la indicada anteriormente.</t>
  </si>
  <si>
    <t>Evaluado los antecedentes se incorpora experiencia laboral como litigante y, a su vez, en materias administrativas y/o de investigación o fiscalización</t>
  </si>
  <si>
    <t>Evaluado los antecedentes se incorpora experiencia laboral en materias administrativas y/o de investigación o fiscalización, y a su vez, se corrige experiencia como litigante.</t>
  </si>
  <si>
    <t>Modificado</t>
  </si>
  <si>
    <t>OBSERVACIÓN</t>
  </si>
  <si>
    <t>8592499-7</t>
  </si>
  <si>
    <t>PTJE
ETAPA I</t>
  </si>
  <si>
    <t>NO PASA A ETAPA I I</t>
  </si>
  <si>
    <t>PASA A ETAPA I I</t>
  </si>
  <si>
    <t>13741201-2</t>
  </si>
  <si>
    <t>RUT</t>
  </si>
  <si>
    <t>PTJE</t>
  </si>
  <si>
    <t>TOTAL PTJE</t>
  </si>
  <si>
    <t xml:space="preserve">ESTADO </t>
  </si>
  <si>
    <t>PJTE</t>
  </si>
  <si>
    <t>FACTOR I: ESTUDIOS (40%)</t>
  </si>
  <si>
    <t>FACTOR II EXPERIENCIA LABORAL (60%)</t>
  </si>
  <si>
    <t>FACTOR II: EXPERIENCIA LABORAL (60%)</t>
  </si>
  <si>
    <t>13609662-1</t>
  </si>
  <si>
    <t>15959182-4</t>
  </si>
  <si>
    <t>15380753-1</t>
  </si>
  <si>
    <t>12108146-6</t>
  </si>
  <si>
    <t>15830094-K</t>
  </si>
  <si>
    <t>10171916-2</t>
  </si>
  <si>
    <t>15031537-9</t>
  </si>
  <si>
    <t>13757847-6</t>
  </si>
  <si>
    <t>8876248-7</t>
  </si>
  <si>
    <t>8833355-1</t>
  </si>
  <si>
    <t>10266530-9</t>
  </si>
  <si>
    <t>13725646-0</t>
  </si>
  <si>
    <t>10732675-8</t>
  </si>
  <si>
    <t>15581267-2</t>
  </si>
  <si>
    <t>14365428-1</t>
  </si>
  <si>
    <t>13068910-8</t>
  </si>
  <si>
    <t>14056717-5</t>
  </si>
  <si>
    <t>13464868-6</t>
  </si>
  <si>
    <t>10339182-2</t>
  </si>
  <si>
    <t>13916744-9</t>
  </si>
  <si>
    <t>9668371-5</t>
  </si>
  <si>
    <t>15899902-1</t>
  </si>
  <si>
    <t>14096654-1</t>
  </si>
  <si>
    <t>15215218-3</t>
  </si>
  <si>
    <t>10153348-4</t>
  </si>
  <si>
    <t>15311990-2</t>
  </si>
  <si>
    <t>15054953-1</t>
  </si>
  <si>
    <t>14208620-4</t>
  </si>
  <si>
    <t>13990215-7</t>
  </si>
  <si>
    <t>14358557-3</t>
  </si>
  <si>
    <t>12168601-5</t>
  </si>
  <si>
    <t>12823648-1</t>
  </si>
  <si>
    <t>15098254-5</t>
  </si>
  <si>
    <t>9439930-0</t>
  </si>
  <si>
    <t>14252305-1</t>
  </si>
  <si>
    <t>12379704-3</t>
  </si>
  <si>
    <t>12059493-1</t>
  </si>
  <si>
    <t>11790132-7</t>
  </si>
  <si>
    <t>8459724-4</t>
  </si>
  <si>
    <t>13905412-1</t>
  </si>
  <si>
    <t>15806131-7</t>
  </si>
  <si>
    <t>13576312-8</t>
  </si>
  <si>
    <t>9874676-5</t>
  </si>
  <si>
    <t>15205331-2</t>
  </si>
  <si>
    <t>13096137-1</t>
  </si>
  <si>
    <t>12911443-6</t>
  </si>
  <si>
    <t>14583995-5</t>
  </si>
  <si>
    <t>8731528-2</t>
  </si>
  <si>
    <t>13498396-5</t>
  </si>
  <si>
    <t>15661560-9</t>
  </si>
  <si>
    <t>14042830-2</t>
  </si>
  <si>
    <t>12465626-5</t>
  </si>
  <si>
    <t>14566207-9</t>
  </si>
  <si>
    <t>14163525-5</t>
  </si>
  <si>
    <t>15035879-5</t>
  </si>
  <si>
    <t>14157646-1</t>
  </si>
  <si>
    <t>7246120-7</t>
  </si>
  <si>
    <t>9664741-7</t>
  </si>
  <si>
    <t>14507090-2</t>
  </si>
  <si>
    <t>13745528-5</t>
  </si>
  <si>
    <t>14353057-4</t>
  </si>
  <si>
    <t>15073882-2</t>
  </si>
  <si>
    <t>13915099-6</t>
  </si>
  <si>
    <t>10782164-3</t>
  </si>
  <si>
    <t>8386170-3</t>
  </si>
  <si>
    <t>15179648-6</t>
  </si>
  <si>
    <t>12709847-6</t>
  </si>
  <si>
    <t>8058890-9</t>
  </si>
  <si>
    <t>15052729-5</t>
  </si>
  <si>
    <t>13994954-4</t>
  </si>
  <si>
    <t>14593988-7</t>
  </si>
  <si>
    <t>15180203-6</t>
  </si>
  <si>
    <t>13309359-1</t>
  </si>
  <si>
    <t>9140099-5</t>
  </si>
  <si>
    <t>13740314-5</t>
  </si>
  <si>
    <t>10350523-2</t>
  </si>
  <si>
    <t>9376998-8</t>
  </si>
  <si>
    <t>10599124-K</t>
  </si>
  <si>
    <t>10856211-0</t>
  </si>
  <si>
    <t>15364241-9</t>
  </si>
  <si>
    <t>16015734-8</t>
  </si>
  <si>
    <t>9250184-1</t>
  </si>
  <si>
    <t>8449798-3</t>
  </si>
  <si>
    <t>11616026-9</t>
  </si>
  <si>
    <t>15306822-4</t>
  </si>
  <si>
    <t>12417750-2</t>
  </si>
  <si>
    <t>13306097-9</t>
  </si>
  <si>
    <t>10958226-3</t>
  </si>
  <si>
    <t>15618569-8</t>
  </si>
  <si>
    <t>15641808-0</t>
  </si>
  <si>
    <t>14004503-9</t>
  </si>
  <si>
    <t>15851790-6</t>
  </si>
  <si>
    <t>15272424-1</t>
  </si>
  <si>
    <t>13333127-1</t>
  </si>
  <si>
    <t>13780318-6</t>
  </si>
  <si>
    <t>10075528-9</t>
  </si>
  <si>
    <t>15913601-9</t>
  </si>
  <si>
    <t>12219941-K</t>
  </si>
  <si>
    <t>15912385-5</t>
  </si>
  <si>
    <t>10800828-8</t>
  </si>
  <si>
    <t>10972192-1</t>
  </si>
  <si>
    <t>13882208-7</t>
  </si>
  <si>
    <t>11936572-4</t>
  </si>
  <si>
    <t>9964987-9</t>
  </si>
  <si>
    <t>16142748-9</t>
  </si>
  <si>
    <t>15381855-K</t>
  </si>
  <si>
    <t>14116414-7</t>
  </si>
  <si>
    <t>15305149-6</t>
  </si>
  <si>
    <t>13257172-4</t>
  </si>
  <si>
    <t>15367617-8</t>
  </si>
  <si>
    <t>10722476-9</t>
  </si>
  <si>
    <t>14090578-K</t>
  </si>
  <si>
    <t>15337028-1</t>
  </si>
  <si>
    <t>12575241-1</t>
  </si>
  <si>
    <t>9963444-8</t>
  </si>
  <si>
    <t>13424144-6</t>
  </si>
  <si>
    <t>14243595-0</t>
  </si>
  <si>
    <t>13625605-K</t>
  </si>
  <si>
    <t>15671843-2</t>
  </si>
  <si>
    <t>15850833-8</t>
  </si>
  <si>
    <t>9194321-2</t>
  </si>
  <si>
    <t>7113608-6</t>
  </si>
  <si>
    <t>13311976-0</t>
  </si>
  <si>
    <t>13949681-7</t>
  </si>
  <si>
    <t>9544390-7</t>
  </si>
  <si>
    <t>14330193-1</t>
  </si>
  <si>
    <t>12847803-5</t>
  </si>
  <si>
    <t>14360979-0</t>
  </si>
  <si>
    <t>14394228-7</t>
  </si>
  <si>
    <t>15809451-7</t>
  </si>
  <si>
    <t>15377260-6</t>
  </si>
  <si>
    <t>13270592-5</t>
  </si>
  <si>
    <t>13435378-3</t>
  </si>
  <si>
    <t>15799227-9</t>
  </si>
  <si>
    <t>10856481-4</t>
  </si>
  <si>
    <t>6992553-7</t>
  </si>
  <si>
    <t>10038361-6</t>
  </si>
  <si>
    <t>10973463-2</t>
  </si>
  <si>
    <t>13636327-1</t>
  </si>
  <si>
    <t>10116303-2</t>
  </si>
  <si>
    <t>15120010-9</t>
  </si>
  <si>
    <t>14375108-2</t>
  </si>
  <si>
    <t>15178287-6</t>
  </si>
  <si>
    <t>13044613-2</t>
  </si>
  <si>
    <t>14576787-3</t>
  </si>
  <si>
    <t>15135424-6</t>
  </si>
  <si>
    <t>12596608-K</t>
  </si>
  <si>
    <t>12168220-6</t>
  </si>
  <si>
    <t>13133497-4</t>
  </si>
  <si>
    <t>15598920-3</t>
  </si>
  <si>
    <t>13226944-0</t>
  </si>
  <si>
    <t>NOTA:</t>
  </si>
  <si>
    <r>
      <t xml:space="preserve">Las modificaciones realizadas, se hicieron evaluando solo aquellos antecedentes enviados, </t>
    </r>
    <r>
      <rPr>
        <b/>
        <sz val="8"/>
        <rFont val="Century Gothic"/>
        <family val="2"/>
      </rPr>
      <t>dentro del plazo de postulación. No se consideró ningún documentos entregado posterior al 28 de enero de 2011.</t>
    </r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</si>
</sst>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0#"/>
    <numFmt numFmtId="171" formatCode="[$-340A]dddd\,\ dd&quot; de &quot;mmmm&quot; de &quot;yyyy"/>
    <numFmt numFmtId="172" formatCode="dd\-mm\-yy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mmm\-yyyy"/>
    <numFmt numFmtId="178" formatCode="[$-F400]h:mm:ss\ AM/PM"/>
    <numFmt numFmtId="179" formatCode="#,##0.0"/>
    <numFmt numFmtId="180" formatCode="0.0"/>
  </numFmts>
  <fonts count="2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8"/>
      <color indexed="10"/>
      <name val="Century Gothic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43"/>
      </patternFill>
    </fill>
    <fill>
      <patternFill patternType="gray125">
        <fgColor indexed="8"/>
        <bgColor indexed="4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83">
    <xf numFmtId="0" fontId="0" fillId="0" borderId="0" xfId="0" applyAlignment="1">
      <alignment/>
    </xf>
    <xf numFmtId="1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5" fillId="22" borderId="12" xfId="0" applyNumberFormat="1" applyFont="1" applyFill="1" applyBorder="1" applyAlignment="1">
      <alignment horizontal="center" vertical="center"/>
    </xf>
    <xf numFmtId="1" fontId="4" fillId="24" borderId="13" xfId="0" applyNumberFormat="1" applyFont="1" applyFill="1" applyBorder="1" applyAlignment="1">
      <alignment horizontal="center" vertical="center"/>
    </xf>
    <xf numFmtId="2" fontId="5" fillId="8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" fontId="4" fillId="25" borderId="11" xfId="0" applyNumberFormat="1" applyFont="1" applyFill="1" applyBorder="1" applyAlignment="1">
      <alignment horizontal="center" vertical="center"/>
    </xf>
    <xf numFmtId="1" fontId="4" fillId="25" borderId="10" xfId="0" applyNumberFormat="1" applyFont="1" applyFill="1" applyBorder="1" applyAlignment="1">
      <alignment horizontal="center" vertical="center"/>
    </xf>
    <xf numFmtId="2" fontId="5" fillId="26" borderId="14" xfId="0" applyNumberFormat="1" applyFont="1" applyFill="1" applyBorder="1" applyAlignment="1">
      <alignment horizontal="left" vertical="center"/>
    </xf>
    <xf numFmtId="2" fontId="5" fillId="27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5" fillId="22" borderId="14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2" fontId="5" fillId="8" borderId="15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left" vertical="center" wrapText="1"/>
    </xf>
    <xf numFmtId="1" fontId="26" fillId="0" borderId="0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1" fontId="4" fillId="0" borderId="19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1" fontId="4" fillId="25" borderId="21" xfId="0" applyNumberFormat="1" applyFont="1" applyFill="1" applyBorder="1" applyAlignment="1">
      <alignment horizontal="center" vertical="center"/>
    </xf>
    <xf numFmtId="2" fontId="4" fillId="25" borderId="22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5" fillId="22" borderId="25" xfId="0" applyNumberFormat="1" applyFont="1" applyFill="1" applyBorder="1" applyAlignment="1">
      <alignment horizontal="center" vertical="center"/>
    </xf>
    <xf numFmtId="2" fontId="5" fillId="26" borderId="26" xfId="0" applyNumberFormat="1" applyFont="1" applyFill="1" applyBorder="1" applyAlignment="1">
      <alignment horizontal="center" vertical="center"/>
    </xf>
    <xf numFmtId="2" fontId="5" fillId="22" borderId="26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16" borderId="27" xfId="0" applyNumberFormat="1" applyFont="1" applyFill="1" applyBorder="1" applyAlignment="1">
      <alignment horizontal="center" vertical="center" wrapText="1"/>
    </xf>
    <xf numFmtId="0" fontId="6" fillId="28" borderId="28" xfId="0" applyNumberFormat="1" applyFont="1" applyFill="1" applyBorder="1" applyAlignment="1">
      <alignment horizontal="center" vertical="center" wrapText="1"/>
    </xf>
    <xf numFmtId="0" fontId="6" fillId="28" borderId="29" xfId="0" applyNumberFormat="1" applyFont="1" applyFill="1" applyBorder="1" applyAlignment="1">
      <alignment horizontal="center" vertical="center" wrapText="1"/>
    </xf>
    <xf numFmtId="0" fontId="6" fillId="28" borderId="30" xfId="0" applyNumberFormat="1" applyFont="1" applyFill="1" applyBorder="1" applyAlignment="1">
      <alignment horizontal="center" vertical="center" wrapText="1"/>
    </xf>
    <xf numFmtId="1" fontId="6" fillId="16" borderId="31" xfId="0" applyNumberFormat="1" applyFont="1" applyFill="1" applyBorder="1" applyAlignment="1">
      <alignment horizontal="center" vertical="center" wrapText="1"/>
    </xf>
    <xf numFmtId="1" fontId="6" fillId="16" borderId="30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/>
    </xf>
    <xf numFmtId="2" fontId="5" fillId="22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2" fontId="5" fillId="22" borderId="36" xfId="0" applyNumberFormat="1" applyFont="1" applyFill="1" applyBorder="1" applyAlignment="1">
      <alignment horizontal="center" vertical="center"/>
    </xf>
    <xf numFmtId="2" fontId="5" fillId="8" borderId="37" xfId="0" applyNumberFormat="1" applyFont="1" applyFill="1" applyBorder="1" applyAlignment="1">
      <alignment horizontal="center" vertical="center"/>
    </xf>
    <xf numFmtId="2" fontId="5" fillId="0" borderId="37" xfId="0" applyNumberFormat="1" applyFont="1" applyFill="1" applyBorder="1" applyAlignment="1">
      <alignment horizontal="center" vertical="center"/>
    </xf>
    <xf numFmtId="2" fontId="5" fillId="25" borderId="15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5" fillId="16" borderId="39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left"/>
    </xf>
    <xf numFmtId="0" fontId="5" fillId="16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 vertical="center" wrapText="1"/>
    </xf>
    <xf numFmtId="0" fontId="7" fillId="16" borderId="27" xfId="0" applyFont="1" applyFill="1" applyBorder="1" applyAlignment="1">
      <alignment horizontal="center" vertical="center" wrapText="1"/>
    </xf>
    <xf numFmtId="0" fontId="7" fillId="16" borderId="41" xfId="0" applyFont="1" applyFill="1" applyBorder="1" applyAlignment="1">
      <alignment horizontal="center" vertical="center" wrapText="1"/>
    </xf>
    <xf numFmtId="0" fontId="7" fillId="16" borderId="42" xfId="0" applyFont="1" applyFill="1" applyBorder="1" applyAlignment="1">
      <alignment horizontal="center" vertical="center" wrapText="1"/>
    </xf>
    <xf numFmtId="179" fontId="6" fillId="16" borderId="30" xfId="0" applyNumberFormat="1" applyFont="1" applyFill="1" applyBorder="1" applyAlignment="1">
      <alignment horizontal="center" vertical="center" wrapText="1"/>
    </xf>
    <xf numFmtId="179" fontId="6" fillId="16" borderId="43" xfId="0" applyNumberFormat="1" applyFont="1" applyFill="1" applyBorder="1" applyAlignment="1">
      <alignment horizontal="center" vertical="center" wrapText="1"/>
    </xf>
    <xf numFmtId="0" fontId="6" fillId="16" borderId="41" xfId="0" applyFont="1" applyFill="1" applyBorder="1" applyAlignment="1">
      <alignment horizontal="center" vertical="center" wrapText="1"/>
    </xf>
    <xf numFmtId="0" fontId="6" fillId="16" borderId="44" xfId="0" applyFont="1" applyFill="1" applyBorder="1" applyAlignment="1">
      <alignment horizontal="center" vertical="center" wrapText="1"/>
    </xf>
    <xf numFmtId="0" fontId="6" fillId="16" borderId="28" xfId="0" applyFont="1" applyFill="1" applyBorder="1" applyAlignment="1">
      <alignment horizontal="center" vertical="center" wrapText="1"/>
    </xf>
    <xf numFmtId="0" fontId="6" fillId="16" borderId="27" xfId="0" applyFont="1" applyFill="1" applyBorder="1" applyAlignment="1">
      <alignment horizontal="center" vertical="center" wrapText="1"/>
    </xf>
    <xf numFmtId="0" fontId="6" fillId="16" borderId="42" xfId="0" applyFont="1" applyFill="1" applyBorder="1" applyAlignment="1">
      <alignment horizontal="center" vertical="center" wrapText="1"/>
    </xf>
    <xf numFmtId="0" fontId="6" fillId="16" borderId="42" xfId="0" applyFont="1" applyFill="1" applyBorder="1" applyAlignment="1">
      <alignment horizontal="center" vertical="center"/>
    </xf>
    <xf numFmtId="0" fontId="6" fillId="16" borderId="30" xfId="0" applyFont="1" applyFill="1" applyBorder="1" applyAlignment="1">
      <alignment horizontal="center" vertical="center" wrapText="1"/>
    </xf>
    <xf numFmtId="0" fontId="6" fillId="16" borderId="43" xfId="0" applyFont="1" applyFill="1" applyBorder="1" applyAlignment="1">
      <alignment horizontal="center" vertical="center" wrapText="1"/>
    </xf>
    <xf numFmtId="0" fontId="6" fillId="16" borderId="4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3"/>
  <sheetViews>
    <sheetView showGridLines="0" tabSelected="1" workbookViewId="0" topLeftCell="A1">
      <pane xSplit="2" ySplit="4" topLeftCell="C15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154" sqref="I154"/>
    </sheetView>
  </sheetViews>
  <sheetFormatPr defaultColWidth="11.421875" defaultRowHeight="12.75"/>
  <cols>
    <col min="1" max="1" width="2.28125" style="2" customWidth="1"/>
    <col min="2" max="2" width="10.140625" style="2" bestFit="1" customWidth="1"/>
    <col min="3" max="3" width="8.7109375" style="10" customWidth="1"/>
    <col min="4" max="5" width="8.7109375" style="3" customWidth="1"/>
    <col min="6" max="6" width="8.7109375" style="2" customWidth="1"/>
    <col min="7" max="7" width="13.57421875" style="9" customWidth="1"/>
    <col min="8" max="8" width="16.7109375" style="4" customWidth="1"/>
    <col min="9" max="9" width="16.7109375" style="1" customWidth="1"/>
    <col min="10" max="10" width="14.00390625" style="9" bestFit="1" customWidth="1"/>
    <col min="11" max="11" width="8.8515625" style="9" bestFit="1" customWidth="1"/>
    <col min="12" max="12" width="20.8515625" style="9" customWidth="1"/>
    <col min="13" max="13" width="14.7109375" style="3" customWidth="1"/>
    <col min="14" max="14" width="138.00390625" style="2" bestFit="1" customWidth="1"/>
    <col min="15" max="16384" width="11.421875" style="2" customWidth="1"/>
  </cols>
  <sheetData>
    <row r="1" spans="2:12" ht="43.5" customHeight="1" thickBot="1">
      <c r="B1" s="69" t="s">
        <v>1</v>
      </c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3" s="5" customFormat="1" ht="45.75" customHeight="1" thickBot="1">
      <c r="A2" s="2"/>
      <c r="B2" s="72" t="s">
        <v>21</v>
      </c>
      <c r="C2" s="74" t="s">
        <v>26</v>
      </c>
      <c r="D2" s="74"/>
      <c r="E2" s="75"/>
      <c r="F2" s="76"/>
      <c r="G2" s="80" t="s">
        <v>26</v>
      </c>
      <c r="H2" s="77" t="s">
        <v>27</v>
      </c>
      <c r="I2" s="78"/>
      <c r="J2" s="80" t="s">
        <v>28</v>
      </c>
      <c r="K2" s="80" t="s">
        <v>17</v>
      </c>
      <c r="L2" s="80" t="s">
        <v>24</v>
      </c>
      <c r="M2" s="14"/>
    </row>
    <row r="3" spans="1:13" s="5" customFormat="1" ht="69" customHeight="1" thickBot="1">
      <c r="A3" s="2"/>
      <c r="B3" s="73"/>
      <c r="C3" s="74" t="s">
        <v>2</v>
      </c>
      <c r="D3" s="78"/>
      <c r="E3" s="74" t="s">
        <v>3</v>
      </c>
      <c r="F3" s="79"/>
      <c r="G3" s="82"/>
      <c r="H3" s="48" t="s">
        <v>4</v>
      </c>
      <c r="I3" s="48" t="s">
        <v>5</v>
      </c>
      <c r="J3" s="81"/>
      <c r="K3" s="81"/>
      <c r="L3" s="81"/>
      <c r="M3" s="14"/>
    </row>
    <row r="4" spans="1:14" s="6" customFormat="1" ht="23.25" thickBot="1">
      <c r="A4" s="28"/>
      <c r="B4" s="73"/>
      <c r="C4" s="49" t="s">
        <v>25</v>
      </c>
      <c r="D4" s="49" t="s">
        <v>6</v>
      </c>
      <c r="E4" s="50" t="s">
        <v>7</v>
      </c>
      <c r="F4" s="51" t="s">
        <v>8</v>
      </c>
      <c r="G4" s="51" t="s">
        <v>23</v>
      </c>
      <c r="H4" s="52" t="s">
        <v>22</v>
      </c>
      <c r="I4" s="53" t="s">
        <v>22</v>
      </c>
      <c r="J4" s="51" t="s">
        <v>23</v>
      </c>
      <c r="K4" s="81"/>
      <c r="L4" s="81"/>
      <c r="M4" s="63" t="s">
        <v>15</v>
      </c>
      <c r="N4" s="66"/>
    </row>
    <row r="5" spans="1:13" ht="13.5">
      <c r="A5" s="1"/>
      <c r="B5" s="32" t="s">
        <v>58</v>
      </c>
      <c r="C5" s="33">
        <v>5</v>
      </c>
      <c r="D5" s="34">
        <f>+C5*0.65</f>
        <v>3.25</v>
      </c>
      <c r="E5" s="46">
        <v>5</v>
      </c>
      <c r="F5" s="34">
        <f>+E5*0.35</f>
        <v>1.75</v>
      </c>
      <c r="G5" s="41">
        <f>+(D5+F5)*0.4</f>
        <v>2</v>
      </c>
      <c r="H5" s="16">
        <v>10</v>
      </c>
      <c r="I5" s="54">
        <v>10</v>
      </c>
      <c r="J5" s="15">
        <f>((H5*0.8)+(I5*0.2))*0.6</f>
        <v>6</v>
      </c>
      <c r="K5" s="17">
        <f>(G5+J5)*0.3</f>
        <v>2.4</v>
      </c>
      <c r="L5" s="18" t="s">
        <v>18</v>
      </c>
      <c r="M5" s="62"/>
    </row>
    <row r="6" spans="1:13" ht="13.5">
      <c r="A6" s="7"/>
      <c r="B6" s="30" t="s">
        <v>57</v>
      </c>
      <c r="C6" s="35"/>
      <c r="D6" s="36"/>
      <c r="E6" s="45"/>
      <c r="F6" s="36"/>
      <c r="G6" s="42"/>
      <c r="H6" s="19"/>
      <c r="I6" s="20"/>
      <c r="J6" s="21"/>
      <c r="K6" s="22"/>
      <c r="L6" s="61"/>
      <c r="M6" s="12"/>
    </row>
    <row r="7" spans="1:13" ht="13.5">
      <c r="A7" s="1"/>
      <c r="B7" s="30" t="s">
        <v>56</v>
      </c>
      <c r="C7" s="37">
        <v>5</v>
      </c>
      <c r="D7" s="38">
        <f>+C7*0.65</f>
        <v>3.25</v>
      </c>
      <c r="E7" s="44">
        <v>25</v>
      </c>
      <c r="F7" s="38">
        <f>+E7*0.35</f>
        <v>8.75</v>
      </c>
      <c r="G7" s="43">
        <f>+(D7+F7)*0.4</f>
        <v>4.800000000000001</v>
      </c>
      <c r="H7" s="25">
        <v>10</v>
      </c>
      <c r="I7" s="26">
        <v>10</v>
      </c>
      <c r="J7" s="24">
        <f>((H7*0.8)+(I7*0.2))*0.6</f>
        <v>6</v>
      </c>
      <c r="K7" s="27">
        <f>(G7+J7)*0.3</f>
        <v>3.24</v>
      </c>
      <c r="L7" s="23" t="s">
        <v>18</v>
      </c>
      <c r="M7" s="12"/>
    </row>
    <row r="8" spans="1:13" ht="13.5">
      <c r="A8" s="1"/>
      <c r="B8" s="30" t="s">
        <v>55</v>
      </c>
      <c r="C8" s="37">
        <v>75</v>
      </c>
      <c r="D8" s="38">
        <f>+C8*0.65</f>
        <v>48.75</v>
      </c>
      <c r="E8" s="44">
        <v>25</v>
      </c>
      <c r="F8" s="38">
        <f>+E8*0.35</f>
        <v>8.75</v>
      </c>
      <c r="G8" s="43">
        <f>+(D8+F8)*0.4</f>
        <v>23</v>
      </c>
      <c r="H8" s="25">
        <v>25</v>
      </c>
      <c r="I8" s="26">
        <v>10</v>
      </c>
      <c r="J8" s="24">
        <f>((H8*0.8)+(I8*0.2))*0.6</f>
        <v>13.2</v>
      </c>
      <c r="K8" s="27">
        <f>(G8+J8)*0.3</f>
        <v>10.860000000000001</v>
      </c>
      <c r="L8" s="23" t="s">
        <v>18</v>
      </c>
      <c r="M8" s="12"/>
    </row>
    <row r="9" spans="1:13" ht="13.5">
      <c r="A9" s="7"/>
      <c r="B9" s="30" t="s">
        <v>54</v>
      </c>
      <c r="C9" s="35"/>
      <c r="D9" s="36"/>
      <c r="E9" s="45"/>
      <c r="F9" s="36"/>
      <c r="G9" s="42"/>
      <c r="H9" s="19"/>
      <c r="I9" s="20"/>
      <c r="J9" s="21"/>
      <c r="K9" s="22"/>
      <c r="L9" s="61"/>
      <c r="M9" s="12"/>
    </row>
    <row r="10" spans="1:13" ht="13.5">
      <c r="A10" s="1"/>
      <c r="B10" s="30" t="s">
        <v>53</v>
      </c>
      <c r="C10" s="37">
        <v>5</v>
      </c>
      <c r="D10" s="38">
        <f>+C10*0.65</f>
        <v>3.25</v>
      </c>
      <c r="E10" s="44">
        <v>50</v>
      </c>
      <c r="F10" s="38">
        <f>+E10*0.35</f>
        <v>17.5</v>
      </c>
      <c r="G10" s="43">
        <f>+(D10+F10)*0.4</f>
        <v>8.3</v>
      </c>
      <c r="H10" s="25">
        <v>75</v>
      </c>
      <c r="I10" s="26">
        <v>75</v>
      </c>
      <c r="J10" s="24">
        <f>((H10*0.8)+(I10*0.2))*0.6</f>
        <v>45</v>
      </c>
      <c r="K10" s="27">
        <f>(G10+J10)*0.3</f>
        <v>15.989999999999998</v>
      </c>
      <c r="L10" s="23" t="s">
        <v>19</v>
      </c>
      <c r="M10" s="12"/>
    </row>
    <row r="11" spans="1:13" ht="13.5">
      <c r="A11" s="1"/>
      <c r="B11" s="30" t="s">
        <v>52</v>
      </c>
      <c r="C11" s="37">
        <v>5</v>
      </c>
      <c r="D11" s="38">
        <f>+C11*0.65</f>
        <v>3.25</v>
      </c>
      <c r="E11" s="44">
        <v>25</v>
      </c>
      <c r="F11" s="38">
        <f>+E11*0.35</f>
        <v>8.75</v>
      </c>
      <c r="G11" s="43">
        <f>+(D11+F11)*0.4</f>
        <v>4.800000000000001</v>
      </c>
      <c r="H11" s="25">
        <v>25</v>
      </c>
      <c r="I11" s="26">
        <v>50</v>
      </c>
      <c r="J11" s="24">
        <f>((H11*0.8)+(I11*0.2))*0.6</f>
        <v>18</v>
      </c>
      <c r="K11" s="27">
        <f>(G11+J11)*0.3</f>
        <v>6.84</v>
      </c>
      <c r="L11" s="23" t="s">
        <v>18</v>
      </c>
      <c r="M11" s="12"/>
    </row>
    <row r="12" spans="1:13" ht="13.5">
      <c r="A12" s="1"/>
      <c r="B12" s="30" t="s">
        <v>51</v>
      </c>
      <c r="C12" s="37">
        <v>5</v>
      </c>
      <c r="D12" s="38">
        <f>+C12*0.65</f>
        <v>3.25</v>
      </c>
      <c r="E12" s="44">
        <v>5</v>
      </c>
      <c r="F12" s="38">
        <f>+E12*0.35</f>
        <v>1.75</v>
      </c>
      <c r="G12" s="43">
        <f>+(D12+F12)*0.4</f>
        <v>2</v>
      </c>
      <c r="H12" s="25">
        <v>10</v>
      </c>
      <c r="I12" s="26">
        <v>50</v>
      </c>
      <c r="J12" s="24">
        <f>((H12*0.8)+(I12*0.2))*0.6</f>
        <v>10.799999999999999</v>
      </c>
      <c r="K12" s="27">
        <f>(G12+J12)*0.3</f>
        <v>3.8399999999999994</v>
      </c>
      <c r="L12" s="23" t="s">
        <v>18</v>
      </c>
      <c r="M12" s="12"/>
    </row>
    <row r="13" spans="1:13" ht="13.5">
      <c r="A13" s="1"/>
      <c r="B13" s="30" t="s">
        <v>50</v>
      </c>
      <c r="C13" s="37">
        <v>5</v>
      </c>
      <c r="D13" s="38">
        <f>+C13*0.65</f>
        <v>3.25</v>
      </c>
      <c r="E13" s="44">
        <v>5</v>
      </c>
      <c r="F13" s="38">
        <f>+E13*0.35</f>
        <v>1.75</v>
      </c>
      <c r="G13" s="43">
        <f>+(D13+F13)*0.4</f>
        <v>2</v>
      </c>
      <c r="H13" s="25">
        <v>10</v>
      </c>
      <c r="I13" s="26">
        <v>10</v>
      </c>
      <c r="J13" s="24">
        <f>((H13*0.8)+(I13*0.2))*0.6</f>
        <v>6</v>
      </c>
      <c r="K13" s="27">
        <f>(G13+J13)*0.3</f>
        <v>2.4</v>
      </c>
      <c r="L13" s="23" t="s">
        <v>18</v>
      </c>
      <c r="M13" s="12"/>
    </row>
    <row r="14" spans="1:13" ht="13.5">
      <c r="A14" s="1"/>
      <c r="B14" s="30" t="s">
        <v>49</v>
      </c>
      <c r="C14" s="37">
        <v>75</v>
      </c>
      <c r="D14" s="38">
        <f>+C14*0.65</f>
        <v>48.75</v>
      </c>
      <c r="E14" s="44">
        <v>5</v>
      </c>
      <c r="F14" s="38">
        <f>+E14*0.35</f>
        <v>1.75</v>
      </c>
      <c r="G14" s="43">
        <f>+(D14+F14)*0.4</f>
        <v>20.200000000000003</v>
      </c>
      <c r="H14" s="25">
        <v>10</v>
      </c>
      <c r="I14" s="26">
        <v>10</v>
      </c>
      <c r="J14" s="24">
        <f>((H14*0.8)+(I14*0.2))*0.6</f>
        <v>6</v>
      </c>
      <c r="K14" s="27">
        <f>(G14+J14)*0.3</f>
        <v>7.86</v>
      </c>
      <c r="L14" s="23" t="s">
        <v>18</v>
      </c>
      <c r="M14" s="12"/>
    </row>
    <row r="15" spans="1:13" ht="13.5">
      <c r="A15" s="7"/>
      <c r="B15" s="30" t="s">
        <v>48</v>
      </c>
      <c r="C15" s="35"/>
      <c r="D15" s="36"/>
      <c r="E15" s="45"/>
      <c r="F15" s="36"/>
      <c r="G15" s="42"/>
      <c r="H15" s="19"/>
      <c r="I15" s="20"/>
      <c r="J15" s="21"/>
      <c r="K15" s="22"/>
      <c r="L15" s="61"/>
      <c r="M15" s="12"/>
    </row>
    <row r="16" spans="1:13" ht="13.5">
      <c r="A16" s="1"/>
      <c r="B16" s="30" t="s">
        <v>47</v>
      </c>
      <c r="C16" s="37">
        <v>50</v>
      </c>
      <c r="D16" s="38">
        <f>+C16*0.65</f>
        <v>32.5</v>
      </c>
      <c r="E16" s="44">
        <v>50</v>
      </c>
      <c r="F16" s="38">
        <f>+E16*0.35</f>
        <v>17.5</v>
      </c>
      <c r="G16" s="43">
        <f>+(D16+F16)*0.4</f>
        <v>20</v>
      </c>
      <c r="H16" s="25">
        <v>100</v>
      </c>
      <c r="I16" s="26">
        <v>10</v>
      </c>
      <c r="J16" s="24">
        <f>((H16*0.8)+(I16*0.2))*0.6</f>
        <v>49.199999999999996</v>
      </c>
      <c r="K16" s="27">
        <f>(G16+J16)*0.3</f>
        <v>20.759999999999994</v>
      </c>
      <c r="L16" s="23" t="s">
        <v>19</v>
      </c>
      <c r="M16" s="12"/>
    </row>
    <row r="17" spans="1:13" ht="13.5">
      <c r="A17" s="1"/>
      <c r="B17" s="30" t="s">
        <v>46</v>
      </c>
      <c r="C17" s="37">
        <v>5</v>
      </c>
      <c r="D17" s="38">
        <f>+C17*0.65</f>
        <v>3.25</v>
      </c>
      <c r="E17" s="44">
        <v>5</v>
      </c>
      <c r="F17" s="38">
        <f>+E17*0.35</f>
        <v>1.75</v>
      </c>
      <c r="G17" s="43">
        <f>+(D17+F17)*0.4</f>
        <v>2</v>
      </c>
      <c r="H17" s="25">
        <v>10</v>
      </c>
      <c r="I17" s="26">
        <v>10</v>
      </c>
      <c r="J17" s="24">
        <f>((H17*0.8)+(I17*0.2))*0.6</f>
        <v>6</v>
      </c>
      <c r="K17" s="27">
        <f>(G17+J17)*0.3</f>
        <v>2.4</v>
      </c>
      <c r="L17" s="23" t="s">
        <v>18</v>
      </c>
      <c r="M17" s="12"/>
    </row>
    <row r="18" spans="1:13" ht="13.5">
      <c r="A18" s="1"/>
      <c r="B18" s="30" t="s">
        <v>45</v>
      </c>
      <c r="C18" s="37">
        <v>5</v>
      </c>
      <c r="D18" s="38">
        <f>+C18*0.65</f>
        <v>3.25</v>
      </c>
      <c r="E18" s="44">
        <v>5</v>
      </c>
      <c r="F18" s="38">
        <f>+E18*0.35</f>
        <v>1.75</v>
      </c>
      <c r="G18" s="43">
        <f>+(D18+F18)*0.4</f>
        <v>2</v>
      </c>
      <c r="H18" s="25">
        <v>50</v>
      </c>
      <c r="I18" s="26">
        <v>10</v>
      </c>
      <c r="J18" s="24">
        <f>((H18*0.8)+(I18*0.2))*0.6</f>
        <v>25.2</v>
      </c>
      <c r="K18" s="27">
        <f>(G18+J18)*0.3</f>
        <v>8.16</v>
      </c>
      <c r="L18" s="23" t="s">
        <v>18</v>
      </c>
      <c r="M18" s="12"/>
    </row>
    <row r="19" spans="1:13" ht="13.5">
      <c r="A19" s="7"/>
      <c r="B19" s="30" t="s">
        <v>44</v>
      </c>
      <c r="C19" s="35"/>
      <c r="D19" s="36"/>
      <c r="E19" s="45"/>
      <c r="F19" s="36"/>
      <c r="G19" s="42"/>
      <c r="H19" s="19"/>
      <c r="I19" s="20"/>
      <c r="J19" s="21"/>
      <c r="K19" s="22"/>
      <c r="L19" s="61"/>
      <c r="M19" s="12"/>
    </row>
    <row r="20" spans="1:13" ht="13.5">
      <c r="A20" s="1"/>
      <c r="B20" s="30" t="s">
        <v>43</v>
      </c>
      <c r="C20" s="37">
        <v>5</v>
      </c>
      <c r="D20" s="38">
        <f aca="true" t="shared" si="0" ref="D20:D34">+C20*0.65</f>
        <v>3.25</v>
      </c>
      <c r="E20" s="44">
        <v>5</v>
      </c>
      <c r="F20" s="38">
        <f aca="true" t="shared" si="1" ref="F20:F34">+E20*0.35</f>
        <v>1.75</v>
      </c>
      <c r="G20" s="43">
        <f aca="true" t="shared" si="2" ref="G20:G34">+(D20+F20)*0.4</f>
        <v>2</v>
      </c>
      <c r="H20" s="25">
        <v>50</v>
      </c>
      <c r="I20" s="26">
        <v>10</v>
      </c>
      <c r="J20" s="24">
        <f aca="true" t="shared" si="3" ref="J20:J34">((H20*0.8)+(I20*0.2))*0.6</f>
        <v>25.2</v>
      </c>
      <c r="K20" s="27">
        <f aca="true" t="shared" si="4" ref="K20:K34">(G20+J20)*0.3</f>
        <v>8.16</v>
      </c>
      <c r="L20" s="23" t="s">
        <v>18</v>
      </c>
      <c r="M20" s="12"/>
    </row>
    <row r="21" spans="1:13" ht="13.5">
      <c r="A21" s="1"/>
      <c r="B21" s="30" t="s">
        <v>42</v>
      </c>
      <c r="C21" s="37">
        <v>5</v>
      </c>
      <c r="D21" s="38">
        <f t="shared" si="0"/>
        <v>3.25</v>
      </c>
      <c r="E21" s="44">
        <v>25</v>
      </c>
      <c r="F21" s="38">
        <f t="shared" si="1"/>
        <v>8.75</v>
      </c>
      <c r="G21" s="43">
        <f t="shared" si="2"/>
        <v>4.800000000000001</v>
      </c>
      <c r="H21" s="25">
        <v>10</v>
      </c>
      <c r="I21" s="26">
        <v>10</v>
      </c>
      <c r="J21" s="24">
        <f t="shared" si="3"/>
        <v>6</v>
      </c>
      <c r="K21" s="27">
        <f t="shared" si="4"/>
        <v>3.24</v>
      </c>
      <c r="L21" s="23" t="s">
        <v>18</v>
      </c>
      <c r="M21" s="12"/>
    </row>
    <row r="22" spans="1:13" ht="13.5">
      <c r="A22" s="1"/>
      <c r="B22" s="30" t="s">
        <v>41</v>
      </c>
      <c r="C22" s="37">
        <v>100</v>
      </c>
      <c r="D22" s="38">
        <f t="shared" si="0"/>
        <v>65</v>
      </c>
      <c r="E22" s="44">
        <v>100</v>
      </c>
      <c r="F22" s="38">
        <f t="shared" si="1"/>
        <v>35</v>
      </c>
      <c r="G22" s="43">
        <f t="shared" si="2"/>
        <v>40</v>
      </c>
      <c r="H22" s="25">
        <v>100</v>
      </c>
      <c r="I22" s="26">
        <v>10</v>
      </c>
      <c r="J22" s="24">
        <f t="shared" si="3"/>
        <v>49.199999999999996</v>
      </c>
      <c r="K22" s="27">
        <f t="shared" si="4"/>
        <v>26.759999999999994</v>
      </c>
      <c r="L22" s="23" t="s">
        <v>19</v>
      </c>
      <c r="M22" s="12"/>
    </row>
    <row r="23" spans="1:13" ht="13.5">
      <c r="A23" s="1"/>
      <c r="B23" s="30" t="s">
        <v>40</v>
      </c>
      <c r="C23" s="37">
        <v>5</v>
      </c>
      <c r="D23" s="38">
        <f t="shared" si="0"/>
        <v>3.25</v>
      </c>
      <c r="E23" s="44">
        <v>5</v>
      </c>
      <c r="F23" s="38">
        <f t="shared" si="1"/>
        <v>1.75</v>
      </c>
      <c r="G23" s="43">
        <f t="shared" si="2"/>
        <v>2</v>
      </c>
      <c r="H23" s="25">
        <v>75</v>
      </c>
      <c r="I23" s="26">
        <v>10</v>
      </c>
      <c r="J23" s="24">
        <f t="shared" si="3"/>
        <v>37.199999999999996</v>
      </c>
      <c r="K23" s="27">
        <f t="shared" si="4"/>
        <v>11.759999999999998</v>
      </c>
      <c r="L23" s="23" t="s">
        <v>18</v>
      </c>
      <c r="M23" s="12"/>
    </row>
    <row r="24" spans="1:13" ht="13.5">
      <c r="A24" s="1"/>
      <c r="B24" s="30" t="s">
        <v>39</v>
      </c>
      <c r="C24" s="37">
        <v>5</v>
      </c>
      <c r="D24" s="38">
        <f t="shared" si="0"/>
        <v>3.25</v>
      </c>
      <c r="E24" s="44">
        <v>75</v>
      </c>
      <c r="F24" s="38">
        <f t="shared" si="1"/>
        <v>26.25</v>
      </c>
      <c r="G24" s="43">
        <f t="shared" si="2"/>
        <v>11.8</v>
      </c>
      <c r="H24" s="25">
        <v>10</v>
      </c>
      <c r="I24" s="26">
        <v>10</v>
      </c>
      <c r="J24" s="24">
        <f t="shared" si="3"/>
        <v>6</v>
      </c>
      <c r="K24" s="27">
        <f t="shared" si="4"/>
        <v>5.34</v>
      </c>
      <c r="L24" s="23" t="s">
        <v>18</v>
      </c>
      <c r="M24" s="12"/>
    </row>
    <row r="25" spans="1:13" ht="13.5">
      <c r="A25" s="1"/>
      <c r="B25" s="30" t="s">
        <v>38</v>
      </c>
      <c r="C25" s="37">
        <v>100</v>
      </c>
      <c r="D25" s="38">
        <f t="shared" si="0"/>
        <v>65</v>
      </c>
      <c r="E25" s="44">
        <v>25</v>
      </c>
      <c r="F25" s="38">
        <f t="shared" si="1"/>
        <v>8.75</v>
      </c>
      <c r="G25" s="43">
        <f t="shared" si="2"/>
        <v>29.5</v>
      </c>
      <c r="H25" s="25">
        <v>10</v>
      </c>
      <c r="I25" s="26">
        <v>10</v>
      </c>
      <c r="J25" s="24">
        <f t="shared" si="3"/>
        <v>6</v>
      </c>
      <c r="K25" s="27">
        <f t="shared" si="4"/>
        <v>10.65</v>
      </c>
      <c r="L25" s="23" t="s">
        <v>18</v>
      </c>
      <c r="M25" s="12"/>
    </row>
    <row r="26" spans="1:13" ht="13.5">
      <c r="A26" s="1"/>
      <c r="B26" s="30" t="s">
        <v>37</v>
      </c>
      <c r="C26" s="37">
        <v>100</v>
      </c>
      <c r="D26" s="38">
        <f t="shared" si="0"/>
        <v>65</v>
      </c>
      <c r="E26" s="44">
        <v>100</v>
      </c>
      <c r="F26" s="38">
        <f t="shared" si="1"/>
        <v>35</v>
      </c>
      <c r="G26" s="43">
        <f t="shared" si="2"/>
        <v>40</v>
      </c>
      <c r="H26" s="25">
        <v>10</v>
      </c>
      <c r="I26" s="26">
        <v>10</v>
      </c>
      <c r="J26" s="24">
        <f t="shared" si="3"/>
        <v>6</v>
      </c>
      <c r="K26" s="27">
        <f t="shared" si="4"/>
        <v>13.799999999999999</v>
      </c>
      <c r="L26" s="23" t="s">
        <v>18</v>
      </c>
      <c r="M26" s="12"/>
    </row>
    <row r="27" spans="1:13" ht="13.5">
      <c r="A27" s="1"/>
      <c r="B27" s="30" t="s">
        <v>36</v>
      </c>
      <c r="C27" s="37">
        <v>100</v>
      </c>
      <c r="D27" s="38">
        <f t="shared" si="0"/>
        <v>65</v>
      </c>
      <c r="E27" s="44">
        <v>100</v>
      </c>
      <c r="F27" s="38">
        <f t="shared" si="1"/>
        <v>35</v>
      </c>
      <c r="G27" s="43">
        <f t="shared" si="2"/>
        <v>40</v>
      </c>
      <c r="H27" s="25">
        <v>50</v>
      </c>
      <c r="I27" s="26">
        <v>50</v>
      </c>
      <c r="J27" s="24">
        <f t="shared" si="3"/>
        <v>30</v>
      </c>
      <c r="K27" s="27">
        <f t="shared" si="4"/>
        <v>21</v>
      </c>
      <c r="L27" s="23" t="s">
        <v>19</v>
      </c>
      <c r="M27" s="12"/>
    </row>
    <row r="28" spans="1:13" ht="13.5">
      <c r="A28" s="1"/>
      <c r="B28" s="30" t="s">
        <v>35</v>
      </c>
      <c r="C28" s="37">
        <v>5</v>
      </c>
      <c r="D28" s="38">
        <f t="shared" si="0"/>
        <v>3.25</v>
      </c>
      <c r="E28" s="44">
        <v>5</v>
      </c>
      <c r="F28" s="38">
        <f t="shared" si="1"/>
        <v>1.75</v>
      </c>
      <c r="G28" s="43">
        <f t="shared" si="2"/>
        <v>2</v>
      </c>
      <c r="H28" s="25">
        <v>10</v>
      </c>
      <c r="I28" s="26">
        <v>10</v>
      </c>
      <c r="J28" s="24">
        <f t="shared" si="3"/>
        <v>6</v>
      </c>
      <c r="K28" s="27">
        <f t="shared" si="4"/>
        <v>2.4</v>
      </c>
      <c r="L28" s="23" t="s">
        <v>18</v>
      </c>
      <c r="M28" s="12"/>
    </row>
    <row r="29" spans="1:23" ht="13.5">
      <c r="A29" s="29"/>
      <c r="B29" s="30" t="s">
        <v>34</v>
      </c>
      <c r="C29" s="37">
        <v>100</v>
      </c>
      <c r="D29" s="38">
        <f t="shared" si="0"/>
        <v>65</v>
      </c>
      <c r="E29" s="44">
        <v>5</v>
      </c>
      <c r="F29" s="38">
        <f t="shared" si="1"/>
        <v>1.75</v>
      </c>
      <c r="G29" s="43">
        <f t="shared" si="2"/>
        <v>26.700000000000003</v>
      </c>
      <c r="H29" s="25">
        <v>100</v>
      </c>
      <c r="I29" s="26">
        <v>100</v>
      </c>
      <c r="J29" s="24">
        <f t="shared" si="3"/>
        <v>60</v>
      </c>
      <c r="K29" s="27">
        <f t="shared" si="4"/>
        <v>26.01</v>
      </c>
      <c r="L29" s="23" t="s">
        <v>19</v>
      </c>
      <c r="M29" s="64" t="s">
        <v>14</v>
      </c>
      <c r="N29" s="8" t="s">
        <v>9</v>
      </c>
      <c r="O29" s="65"/>
      <c r="P29" s="65"/>
      <c r="Q29" s="65"/>
      <c r="R29" s="65"/>
      <c r="S29" s="65"/>
      <c r="T29" s="65"/>
      <c r="U29" s="65"/>
      <c r="V29" s="65"/>
      <c r="W29" s="11"/>
    </row>
    <row r="30" spans="1:13" ht="13.5" customHeight="1">
      <c r="A30" s="1"/>
      <c r="B30" s="30" t="s">
        <v>33</v>
      </c>
      <c r="C30" s="37">
        <v>5</v>
      </c>
      <c r="D30" s="38">
        <f t="shared" si="0"/>
        <v>3.25</v>
      </c>
      <c r="E30" s="44">
        <v>5</v>
      </c>
      <c r="F30" s="38">
        <f t="shared" si="1"/>
        <v>1.75</v>
      </c>
      <c r="G30" s="43">
        <f t="shared" si="2"/>
        <v>2</v>
      </c>
      <c r="H30" s="25">
        <v>75</v>
      </c>
      <c r="I30" s="26">
        <v>10</v>
      </c>
      <c r="J30" s="24">
        <f t="shared" si="3"/>
        <v>37.199999999999996</v>
      </c>
      <c r="K30" s="27">
        <f t="shared" si="4"/>
        <v>11.759999999999998</v>
      </c>
      <c r="L30" s="23" t="s">
        <v>18</v>
      </c>
      <c r="M30" s="12"/>
    </row>
    <row r="31" spans="1:13" ht="13.5" customHeight="1">
      <c r="A31" s="1"/>
      <c r="B31" s="30" t="s">
        <v>32</v>
      </c>
      <c r="C31" s="37">
        <v>100</v>
      </c>
      <c r="D31" s="38">
        <f t="shared" si="0"/>
        <v>65</v>
      </c>
      <c r="E31" s="44">
        <v>75</v>
      </c>
      <c r="F31" s="38">
        <f t="shared" si="1"/>
        <v>26.25</v>
      </c>
      <c r="G31" s="43">
        <f t="shared" si="2"/>
        <v>36.5</v>
      </c>
      <c r="H31" s="25">
        <v>10</v>
      </c>
      <c r="I31" s="26">
        <v>75</v>
      </c>
      <c r="J31" s="24">
        <f t="shared" si="3"/>
        <v>13.799999999999999</v>
      </c>
      <c r="K31" s="27">
        <f t="shared" si="4"/>
        <v>15.089999999999998</v>
      </c>
      <c r="L31" s="23" t="s">
        <v>19</v>
      </c>
      <c r="M31" s="12"/>
    </row>
    <row r="32" spans="1:13" ht="13.5" customHeight="1">
      <c r="A32" s="1"/>
      <c r="B32" s="30" t="s">
        <v>31</v>
      </c>
      <c r="C32" s="37">
        <v>100</v>
      </c>
      <c r="D32" s="38">
        <f t="shared" si="0"/>
        <v>65</v>
      </c>
      <c r="E32" s="44">
        <v>5</v>
      </c>
      <c r="F32" s="38">
        <f t="shared" si="1"/>
        <v>1.75</v>
      </c>
      <c r="G32" s="43">
        <f t="shared" si="2"/>
        <v>26.700000000000003</v>
      </c>
      <c r="H32" s="25">
        <v>50</v>
      </c>
      <c r="I32" s="26">
        <v>25</v>
      </c>
      <c r="J32" s="24">
        <f t="shared" si="3"/>
        <v>27</v>
      </c>
      <c r="K32" s="27">
        <f t="shared" si="4"/>
        <v>16.11</v>
      </c>
      <c r="L32" s="23" t="s">
        <v>19</v>
      </c>
      <c r="M32" s="12"/>
    </row>
    <row r="33" spans="1:13" ht="13.5" customHeight="1">
      <c r="A33" s="1"/>
      <c r="B33" s="30" t="s">
        <v>30</v>
      </c>
      <c r="C33" s="37">
        <v>5</v>
      </c>
      <c r="D33" s="38">
        <f t="shared" si="0"/>
        <v>3.25</v>
      </c>
      <c r="E33" s="44">
        <v>5</v>
      </c>
      <c r="F33" s="38">
        <f t="shared" si="1"/>
        <v>1.75</v>
      </c>
      <c r="G33" s="43">
        <f t="shared" si="2"/>
        <v>2</v>
      </c>
      <c r="H33" s="25">
        <v>10</v>
      </c>
      <c r="I33" s="26">
        <v>10</v>
      </c>
      <c r="J33" s="24">
        <f t="shared" si="3"/>
        <v>6</v>
      </c>
      <c r="K33" s="27">
        <f t="shared" si="4"/>
        <v>2.4</v>
      </c>
      <c r="L33" s="23" t="s">
        <v>18</v>
      </c>
      <c r="M33" s="12"/>
    </row>
    <row r="34" spans="1:13" ht="13.5" customHeight="1">
      <c r="A34" s="1"/>
      <c r="B34" s="30" t="s">
        <v>29</v>
      </c>
      <c r="C34" s="37">
        <v>25</v>
      </c>
      <c r="D34" s="38">
        <f t="shared" si="0"/>
        <v>16.25</v>
      </c>
      <c r="E34" s="44">
        <v>50</v>
      </c>
      <c r="F34" s="38">
        <f t="shared" si="1"/>
        <v>17.5</v>
      </c>
      <c r="G34" s="43">
        <f t="shared" si="2"/>
        <v>13.5</v>
      </c>
      <c r="H34" s="25">
        <v>100</v>
      </c>
      <c r="I34" s="26">
        <v>75</v>
      </c>
      <c r="J34" s="24">
        <f t="shared" si="3"/>
        <v>57</v>
      </c>
      <c r="K34" s="27">
        <f t="shared" si="4"/>
        <v>21.15</v>
      </c>
      <c r="L34" s="23" t="s">
        <v>19</v>
      </c>
      <c r="M34" s="12"/>
    </row>
    <row r="35" spans="1:13" ht="13.5" customHeight="1">
      <c r="A35" s="7"/>
      <c r="B35" s="30" t="s">
        <v>114</v>
      </c>
      <c r="C35" s="35"/>
      <c r="D35" s="36"/>
      <c r="E35" s="45"/>
      <c r="F35" s="36"/>
      <c r="G35" s="42"/>
      <c r="H35" s="19"/>
      <c r="I35" s="20"/>
      <c r="J35" s="21"/>
      <c r="K35" s="22"/>
      <c r="L35" s="61"/>
      <c r="M35" s="12"/>
    </row>
    <row r="36" spans="1:13" ht="13.5" customHeight="1">
      <c r="A36" s="1"/>
      <c r="B36" s="30" t="s">
        <v>115</v>
      </c>
      <c r="C36" s="37">
        <v>5</v>
      </c>
      <c r="D36" s="38">
        <f aca="true" t="shared" si="5" ref="D36:D69">+C36*0.65</f>
        <v>3.25</v>
      </c>
      <c r="E36" s="44">
        <v>5</v>
      </c>
      <c r="F36" s="38">
        <f aca="true" t="shared" si="6" ref="F36:F69">+E36*0.35</f>
        <v>1.75</v>
      </c>
      <c r="G36" s="43">
        <f aca="true" t="shared" si="7" ref="G36:G69">+(D36+F36)*0.4</f>
        <v>2</v>
      </c>
      <c r="H36" s="25">
        <v>10</v>
      </c>
      <c r="I36" s="26">
        <v>10</v>
      </c>
      <c r="J36" s="24">
        <f aca="true" t="shared" si="8" ref="J36:J69">((H36*0.8)+(I36*0.2))*0.6</f>
        <v>6</v>
      </c>
      <c r="K36" s="27">
        <f aca="true" t="shared" si="9" ref="K36:K69">(G36+J36)*0.3</f>
        <v>2.4</v>
      </c>
      <c r="L36" s="23" t="s">
        <v>18</v>
      </c>
      <c r="M36" s="12"/>
    </row>
    <row r="37" spans="1:13" ht="13.5" customHeight="1">
      <c r="A37" s="1"/>
      <c r="B37" s="30" t="s">
        <v>116</v>
      </c>
      <c r="C37" s="37">
        <v>5</v>
      </c>
      <c r="D37" s="38">
        <f t="shared" si="5"/>
        <v>3.25</v>
      </c>
      <c r="E37" s="44">
        <v>5</v>
      </c>
      <c r="F37" s="38">
        <f t="shared" si="6"/>
        <v>1.75</v>
      </c>
      <c r="G37" s="43">
        <f t="shared" si="7"/>
        <v>2</v>
      </c>
      <c r="H37" s="25">
        <v>10</v>
      </c>
      <c r="I37" s="26">
        <v>10</v>
      </c>
      <c r="J37" s="24">
        <f t="shared" si="8"/>
        <v>6</v>
      </c>
      <c r="K37" s="27">
        <f t="shared" si="9"/>
        <v>2.4</v>
      </c>
      <c r="L37" s="23" t="s">
        <v>18</v>
      </c>
      <c r="M37" s="12"/>
    </row>
    <row r="38" spans="1:13" ht="13.5" customHeight="1">
      <c r="A38" s="1"/>
      <c r="B38" s="30" t="s">
        <v>117</v>
      </c>
      <c r="C38" s="37">
        <v>75</v>
      </c>
      <c r="D38" s="38">
        <f t="shared" si="5"/>
        <v>48.75</v>
      </c>
      <c r="E38" s="44">
        <v>5</v>
      </c>
      <c r="F38" s="38">
        <f t="shared" si="6"/>
        <v>1.75</v>
      </c>
      <c r="G38" s="43">
        <f t="shared" si="7"/>
        <v>20.200000000000003</v>
      </c>
      <c r="H38" s="25">
        <v>10</v>
      </c>
      <c r="I38" s="26">
        <v>10</v>
      </c>
      <c r="J38" s="24">
        <f t="shared" si="8"/>
        <v>6</v>
      </c>
      <c r="K38" s="27">
        <f t="shared" si="9"/>
        <v>7.86</v>
      </c>
      <c r="L38" s="23" t="s">
        <v>18</v>
      </c>
      <c r="M38" s="12"/>
    </row>
    <row r="39" spans="1:13" ht="13.5" customHeight="1">
      <c r="A39" s="1"/>
      <c r="B39" s="30" t="s">
        <v>118</v>
      </c>
      <c r="C39" s="37">
        <v>5</v>
      </c>
      <c r="D39" s="38">
        <f t="shared" si="5"/>
        <v>3.25</v>
      </c>
      <c r="E39" s="44">
        <v>25</v>
      </c>
      <c r="F39" s="38">
        <f t="shared" si="6"/>
        <v>8.75</v>
      </c>
      <c r="G39" s="43">
        <f t="shared" si="7"/>
        <v>4.800000000000001</v>
      </c>
      <c r="H39" s="25">
        <v>10</v>
      </c>
      <c r="I39" s="26">
        <v>10</v>
      </c>
      <c r="J39" s="24">
        <f t="shared" si="8"/>
        <v>6</v>
      </c>
      <c r="K39" s="27">
        <f t="shared" si="9"/>
        <v>3.24</v>
      </c>
      <c r="L39" s="23" t="s">
        <v>18</v>
      </c>
      <c r="M39" s="12"/>
    </row>
    <row r="40" spans="1:13" ht="13.5" customHeight="1">
      <c r="A40" s="1"/>
      <c r="B40" s="30" t="s">
        <v>119</v>
      </c>
      <c r="C40" s="37">
        <v>5</v>
      </c>
      <c r="D40" s="38">
        <f t="shared" si="5"/>
        <v>3.25</v>
      </c>
      <c r="E40" s="44">
        <v>5</v>
      </c>
      <c r="F40" s="38">
        <f t="shared" si="6"/>
        <v>1.75</v>
      </c>
      <c r="G40" s="43">
        <f t="shared" si="7"/>
        <v>2</v>
      </c>
      <c r="H40" s="25">
        <v>10</v>
      </c>
      <c r="I40" s="26">
        <v>10</v>
      </c>
      <c r="J40" s="24">
        <f t="shared" si="8"/>
        <v>6</v>
      </c>
      <c r="K40" s="27">
        <f t="shared" si="9"/>
        <v>2.4</v>
      </c>
      <c r="L40" s="23" t="s">
        <v>18</v>
      </c>
      <c r="M40" s="12"/>
    </row>
    <row r="41" spans="1:13" ht="13.5" customHeight="1">
      <c r="A41" s="1"/>
      <c r="B41" s="30" t="s">
        <v>120</v>
      </c>
      <c r="C41" s="37">
        <v>100</v>
      </c>
      <c r="D41" s="38">
        <f t="shared" si="5"/>
        <v>65</v>
      </c>
      <c r="E41" s="44">
        <v>25</v>
      </c>
      <c r="F41" s="38">
        <f t="shared" si="6"/>
        <v>8.75</v>
      </c>
      <c r="G41" s="43">
        <f t="shared" si="7"/>
        <v>29.5</v>
      </c>
      <c r="H41" s="25">
        <v>10</v>
      </c>
      <c r="I41" s="26">
        <v>75</v>
      </c>
      <c r="J41" s="24">
        <f t="shared" si="8"/>
        <v>13.799999999999999</v>
      </c>
      <c r="K41" s="27">
        <f t="shared" si="9"/>
        <v>12.989999999999998</v>
      </c>
      <c r="L41" s="23" t="s">
        <v>18</v>
      </c>
      <c r="M41" s="12"/>
    </row>
    <row r="42" spans="1:13" ht="13.5" customHeight="1">
      <c r="A42" s="1"/>
      <c r="B42" s="30" t="s">
        <v>121</v>
      </c>
      <c r="C42" s="37">
        <v>5</v>
      </c>
      <c r="D42" s="38">
        <f t="shared" si="5"/>
        <v>3.25</v>
      </c>
      <c r="E42" s="44">
        <v>50</v>
      </c>
      <c r="F42" s="38">
        <f t="shared" si="6"/>
        <v>17.5</v>
      </c>
      <c r="G42" s="43">
        <f t="shared" si="7"/>
        <v>8.3</v>
      </c>
      <c r="H42" s="25">
        <v>50</v>
      </c>
      <c r="I42" s="26">
        <v>10</v>
      </c>
      <c r="J42" s="24">
        <f t="shared" si="8"/>
        <v>25.2</v>
      </c>
      <c r="K42" s="27">
        <f t="shared" si="9"/>
        <v>10.049999999999999</v>
      </c>
      <c r="L42" s="23" t="s">
        <v>18</v>
      </c>
      <c r="M42" s="12"/>
    </row>
    <row r="43" spans="1:13" ht="13.5" customHeight="1">
      <c r="A43" s="1"/>
      <c r="B43" s="30" t="s">
        <v>122</v>
      </c>
      <c r="C43" s="37">
        <v>5</v>
      </c>
      <c r="D43" s="38">
        <f t="shared" si="5"/>
        <v>3.25</v>
      </c>
      <c r="E43" s="44">
        <v>5</v>
      </c>
      <c r="F43" s="38">
        <f t="shared" si="6"/>
        <v>1.75</v>
      </c>
      <c r="G43" s="43">
        <f t="shared" si="7"/>
        <v>2</v>
      </c>
      <c r="H43" s="25">
        <v>10</v>
      </c>
      <c r="I43" s="26">
        <v>10</v>
      </c>
      <c r="J43" s="24">
        <f t="shared" si="8"/>
        <v>6</v>
      </c>
      <c r="K43" s="27">
        <f t="shared" si="9"/>
        <v>2.4</v>
      </c>
      <c r="L43" s="23" t="s">
        <v>18</v>
      </c>
      <c r="M43" s="12"/>
    </row>
    <row r="44" spans="1:13" ht="13.5">
      <c r="A44" s="1"/>
      <c r="B44" s="30" t="s">
        <v>123</v>
      </c>
      <c r="C44" s="37">
        <v>5</v>
      </c>
      <c r="D44" s="38">
        <f t="shared" si="5"/>
        <v>3.25</v>
      </c>
      <c r="E44" s="44">
        <v>5</v>
      </c>
      <c r="F44" s="38">
        <f t="shared" si="6"/>
        <v>1.75</v>
      </c>
      <c r="G44" s="43">
        <f t="shared" si="7"/>
        <v>2</v>
      </c>
      <c r="H44" s="25">
        <v>10</v>
      </c>
      <c r="I44" s="26">
        <v>10</v>
      </c>
      <c r="J44" s="24">
        <f t="shared" si="8"/>
        <v>6</v>
      </c>
      <c r="K44" s="27">
        <f t="shared" si="9"/>
        <v>2.4</v>
      </c>
      <c r="L44" s="23" t="s">
        <v>18</v>
      </c>
      <c r="M44" s="12"/>
    </row>
    <row r="45" spans="1:13" ht="13.5">
      <c r="A45" s="1"/>
      <c r="B45" s="30" t="s">
        <v>124</v>
      </c>
      <c r="C45" s="37">
        <v>5</v>
      </c>
      <c r="D45" s="38">
        <f t="shared" si="5"/>
        <v>3.25</v>
      </c>
      <c r="E45" s="44">
        <v>5</v>
      </c>
      <c r="F45" s="38">
        <f t="shared" si="6"/>
        <v>1.75</v>
      </c>
      <c r="G45" s="43">
        <f t="shared" si="7"/>
        <v>2</v>
      </c>
      <c r="H45" s="25">
        <v>10</v>
      </c>
      <c r="I45" s="26">
        <v>10</v>
      </c>
      <c r="J45" s="24">
        <f t="shared" si="8"/>
        <v>6</v>
      </c>
      <c r="K45" s="27">
        <f t="shared" si="9"/>
        <v>2.4</v>
      </c>
      <c r="L45" s="23" t="s">
        <v>18</v>
      </c>
      <c r="M45" s="12"/>
    </row>
    <row r="46" spans="1:13" ht="13.5">
      <c r="A46" s="1"/>
      <c r="B46" s="30" t="s">
        <v>125</v>
      </c>
      <c r="C46" s="37">
        <v>100</v>
      </c>
      <c r="D46" s="38">
        <f t="shared" si="5"/>
        <v>65</v>
      </c>
      <c r="E46" s="44">
        <v>25</v>
      </c>
      <c r="F46" s="38">
        <f t="shared" si="6"/>
        <v>8.75</v>
      </c>
      <c r="G46" s="43">
        <f t="shared" si="7"/>
        <v>29.5</v>
      </c>
      <c r="H46" s="25">
        <v>25</v>
      </c>
      <c r="I46" s="26">
        <v>50</v>
      </c>
      <c r="J46" s="24">
        <f t="shared" si="8"/>
        <v>18</v>
      </c>
      <c r="K46" s="27">
        <f t="shared" si="9"/>
        <v>14.25</v>
      </c>
      <c r="L46" s="23" t="s">
        <v>18</v>
      </c>
      <c r="M46" s="12"/>
    </row>
    <row r="47" spans="1:13" ht="13.5">
      <c r="A47" s="1"/>
      <c r="B47" s="30" t="s">
        <v>126</v>
      </c>
      <c r="C47" s="37">
        <v>75</v>
      </c>
      <c r="D47" s="38">
        <f t="shared" si="5"/>
        <v>48.75</v>
      </c>
      <c r="E47" s="44">
        <v>75</v>
      </c>
      <c r="F47" s="38">
        <f t="shared" si="6"/>
        <v>26.25</v>
      </c>
      <c r="G47" s="43">
        <f t="shared" si="7"/>
        <v>30</v>
      </c>
      <c r="H47" s="25">
        <v>100</v>
      </c>
      <c r="I47" s="26">
        <v>100</v>
      </c>
      <c r="J47" s="24">
        <f t="shared" si="8"/>
        <v>60</v>
      </c>
      <c r="K47" s="27">
        <f t="shared" si="9"/>
        <v>27</v>
      </c>
      <c r="L47" s="23" t="s">
        <v>19</v>
      </c>
      <c r="M47" s="12"/>
    </row>
    <row r="48" spans="1:13" ht="13.5">
      <c r="A48" s="1"/>
      <c r="B48" s="30" t="s">
        <v>127</v>
      </c>
      <c r="C48" s="37">
        <v>5</v>
      </c>
      <c r="D48" s="38">
        <f t="shared" si="5"/>
        <v>3.25</v>
      </c>
      <c r="E48" s="44">
        <v>25</v>
      </c>
      <c r="F48" s="38">
        <f t="shared" si="6"/>
        <v>8.75</v>
      </c>
      <c r="G48" s="43">
        <f t="shared" si="7"/>
        <v>4.800000000000001</v>
      </c>
      <c r="H48" s="25">
        <v>10</v>
      </c>
      <c r="I48" s="26">
        <v>100</v>
      </c>
      <c r="J48" s="24">
        <f t="shared" si="8"/>
        <v>16.8</v>
      </c>
      <c r="K48" s="27">
        <f t="shared" si="9"/>
        <v>6.48</v>
      </c>
      <c r="L48" s="23" t="s">
        <v>18</v>
      </c>
      <c r="M48" s="12"/>
    </row>
    <row r="49" spans="1:23" ht="13.5">
      <c r="A49" s="29"/>
      <c r="B49" s="30" t="s">
        <v>128</v>
      </c>
      <c r="C49" s="37">
        <v>100</v>
      </c>
      <c r="D49" s="38">
        <f t="shared" si="5"/>
        <v>65</v>
      </c>
      <c r="E49" s="44">
        <v>50</v>
      </c>
      <c r="F49" s="38">
        <f t="shared" si="6"/>
        <v>17.5</v>
      </c>
      <c r="G49" s="43">
        <f t="shared" si="7"/>
        <v>33</v>
      </c>
      <c r="H49" s="25">
        <v>75</v>
      </c>
      <c r="I49" s="26">
        <v>50</v>
      </c>
      <c r="J49" s="24">
        <f t="shared" si="8"/>
        <v>42</v>
      </c>
      <c r="K49" s="27">
        <f t="shared" si="9"/>
        <v>22.5</v>
      </c>
      <c r="L49" s="23" t="s">
        <v>19</v>
      </c>
      <c r="M49" s="64" t="s">
        <v>14</v>
      </c>
      <c r="N49" s="8" t="s">
        <v>12</v>
      </c>
      <c r="O49" s="65"/>
      <c r="P49" s="65"/>
      <c r="Q49" s="65"/>
      <c r="R49" s="65"/>
      <c r="S49" s="65"/>
      <c r="T49" s="65"/>
      <c r="U49" s="65"/>
      <c r="V49" s="65"/>
      <c r="W49" s="11"/>
    </row>
    <row r="50" spans="1:14" ht="13.5">
      <c r="A50" s="1"/>
      <c r="B50" s="30" t="s">
        <v>129</v>
      </c>
      <c r="C50" s="37">
        <v>75</v>
      </c>
      <c r="D50" s="38">
        <f t="shared" si="5"/>
        <v>48.75</v>
      </c>
      <c r="E50" s="44">
        <v>100</v>
      </c>
      <c r="F50" s="38">
        <f t="shared" si="6"/>
        <v>35</v>
      </c>
      <c r="G50" s="43">
        <f t="shared" si="7"/>
        <v>33.5</v>
      </c>
      <c r="H50" s="25">
        <v>100</v>
      </c>
      <c r="I50" s="26">
        <v>50</v>
      </c>
      <c r="J50" s="24">
        <f t="shared" si="8"/>
        <v>54</v>
      </c>
      <c r="K50" s="27">
        <f t="shared" si="9"/>
        <v>26.25</v>
      </c>
      <c r="L50" s="23" t="s">
        <v>19</v>
      </c>
      <c r="M50" s="12" t="s">
        <v>14</v>
      </c>
      <c r="N50" s="8" t="s">
        <v>9</v>
      </c>
    </row>
    <row r="51" spans="1:13" ht="13.5">
      <c r="A51" s="1"/>
      <c r="B51" s="30" t="s">
        <v>130</v>
      </c>
      <c r="C51" s="37">
        <v>5</v>
      </c>
      <c r="D51" s="38">
        <f t="shared" si="5"/>
        <v>3.25</v>
      </c>
      <c r="E51" s="44">
        <v>25</v>
      </c>
      <c r="F51" s="38">
        <f t="shared" si="6"/>
        <v>8.75</v>
      </c>
      <c r="G51" s="43">
        <f t="shared" si="7"/>
        <v>4.800000000000001</v>
      </c>
      <c r="H51" s="25">
        <v>25</v>
      </c>
      <c r="I51" s="26">
        <v>10</v>
      </c>
      <c r="J51" s="24">
        <f t="shared" si="8"/>
        <v>13.2</v>
      </c>
      <c r="K51" s="27">
        <f t="shared" si="9"/>
        <v>5.3999999999999995</v>
      </c>
      <c r="L51" s="23" t="s">
        <v>18</v>
      </c>
      <c r="M51" s="12"/>
    </row>
    <row r="52" spans="1:13" ht="13.5">
      <c r="A52" s="1"/>
      <c r="B52" s="30" t="s">
        <v>131</v>
      </c>
      <c r="C52" s="37">
        <v>100</v>
      </c>
      <c r="D52" s="38">
        <f t="shared" si="5"/>
        <v>65</v>
      </c>
      <c r="E52" s="44">
        <v>5</v>
      </c>
      <c r="F52" s="38">
        <f t="shared" si="6"/>
        <v>1.75</v>
      </c>
      <c r="G52" s="43">
        <f t="shared" si="7"/>
        <v>26.700000000000003</v>
      </c>
      <c r="H52" s="25">
        <v>10</v>
      </c>
      <c r="I52" s="26">
        <v>100</v>
      </c>
      <c r="J52" s="24">
        <f t="shared" si="8"/>
        <v>16.8</v>
      </c>
      <c r="K52" s="27">
        <f t="shared" si="9"/>
        <v>13.049999999999999</v>
      </c>
      <c r="L52" s="23" t="s">
        <v>18</v>
      </c>
      <c r="M52" s="12"/>
    </row>
    <row r="53" spans="1:13" ht="13.5">
      <c r="A53" s="1"/>
      <c r="B53" s="30" t="s">
        <v>132</v>
      </c>
      <c r="C53" s="37">
        <v>5</v>
      </c>
      <c r="D53" s="38">
        <f t="shared" si="5"/>
        <v>3.25</v>
      </c>
      <c r="E53" s="44">
        <v>5</v>
      </c>
      <c r="F53" s="38">
        <f t="shared" si="6"/>
        <v>1.75</v>
      </c>
      <c r="G53" s="43">
        <f t="shared" si="7"/>
        <v>2</v>
      </c>
      <c r="H53" s="25">
        <v>50</v>
      </c>
      <c r="I53" s="26">
        <v>10</v>
      </c>
      <c r="J53" s="24">
        <f t="shared" si="8"/>
        <v>25.2</v>
      </c>
      <c r="K53" s="27">
        <f t="shared" si="9"/>
        <v>8.16</v>
      </c>
      <c r="L53" s="23" t="s">
        <v>18</v>
      </c>
      <c r="M53" s="12"/>
    </row>
    <row r="54" spans="1:13" ht="13.5">
      <c r="A54" s="1"/>
      <c r="B54" s="30" t="s">
        <v>133</v>
      </c>
      <c r="C54" s="37">
        <v>5</v>
      </c>
      <c r="D54" s="38">
        <f t="shared" si="5"/>
        <v>3.25</v>
      </c>
      <c r="E54" s="44">
        <v>5</v>
      </c>
      <c r="F54" s="38">
        <f t="shared" si="6"/>
        <v>1.75</v>
      </c>
      <c r="G54" s="43">
        <f t="shared" si="7"/>
        <v>2</v>
      </c>
      <c r="H54" s="25">
        <v>10</v>
      </c>
      <c r="I54" s="26">
        <v>50</v>
      </c>
      <c r="J54" s="24">
        <f t="shared" si="8"/>
        <v>10.799999999999999</v>
      </c>
      <c r="K54" s="27">
        <f t="shared" si="9"/>
        <v>3.8399999999999994</v>
      </c>
      <c r="L54" s="23" t="s">
        <v>18</v>
      </c>
      <c r="M54" s="12"/>
    </row>
    <row r="55" spans="1:13" ht="13.5">
      <c r="A55" s="1"/>
      <c r="B55" s="30" t="s">
        <v>134</v>
      </c>
      <c r="C55" s="37">
        <v>5</v>
      </c>
      <c r="D55" s="38">
        <f t="shared" si="5"/>
        <v>3.25</v>
      </c>
      <c r="E55" s="44">
        <v>5</v>
      </c>
      <c r="F55" s="38">
        <f t="shared" si="6"/>
        <v>1.75</v>
      </c>
      <c r="G55" s="43">
        <f t="shared" si="7"/>
        <v>2</v>
      </c>
      <c r="H55" s="25">
        <v>10</v>
      </c>
      <c r="I55" s="26">
        <v>50</v>
      </c>
      <c r="J55" s="24">
        <f t="shared" si="8"/>
        <v>10.799999999999999</v>
      </c>
      <c r="K55" s="27">
        <f t="shared" si="9"/>
        <v>3.8399999999999994</v>
      </c>
      <c r="L55" s="23" t="s">
        <v>18</v>
      </c>
      <c r="M55" s="12"/>
    </row>
    <row r="56" spans="1:13" ht="13.5">
      <c r="A56" s="1"/>
      <c r="B56" s="30" t="s">
        <v>135</v>
      </c>
      <c r="C56" s="37">
        <v>5</v>
      </c>
      <c r="D56" s="38">
        <f t="shared" si="5"/>
        <v>3.25</v>
      </c>
      <c r="E56" s="44">
        <v>5</v>
      </c>
      <c r="F56" s="38">
        <f t="shared" si="6"/>
        <v>1.75</v>
      </c>
      <c r="G56" s="43">
        <f t="shared" si="7"/>
        <v>2</v>
      </c>
      <c r="H56" s="25">
        <v>10</v>
      </c>
      <c r="I56" s="26">
        <v>50</v>
      </c>
      <c r="J56" s="24">
        <f t="shared" si="8"/>
        <v>10.799999999999999</v>
      </c>
      <c r="K56" s="27">
        <f t="shared" si="9"/>
        <v>3.8399999999999994</v>
      </c>
      <c r="L56" s="23" t="s">
        <v>18</v>
      </c>
      <c r="M56" s="12"/>
    </row>
    <row r="57" spans="1:13" ht="13.5">
      <c r="A57" s="1"/>
      <c r="B57" s="30" t="s">
        <v>136</v>
      </c>
      <c r="C57" s="37">
        <v>5</v>
      </c>
      <c r="D57" s="38">
        <f t="shared" si="5"/>
        <v>3.25</v>
      </c>
      <c r="E57" s="44">
        <v>25</v>
      </c>
      <c r="F57" s="38">
        <f t="shared" si="6"/>
        <v>8.75</v>
      </c>
      <c r="G57" s="43">
        <f t="shared" si="7"/>
        <v>4.800000000000001</v>
      </c>
      <c r="H57" s="25">
        <v>10</v>
      </c>
      <c r="I57" s="26">
        <v>10</v>
      </c>
      <c r="J57" s="24">
        <f t="shared" si="8"/>
        <v>6</v>
      </c>
      <c r="K57" s="27">
        <f t="shared" si="9"/>
        <v>3.24</v>
      </c>
      <c r="L57" s="23" t="s">
        <v>18</v>
      </c>
      <c r="M57" s="12"/>
    </row>
    <row r="58" spans="1:23" ht="13.5">
      <c r="A58" s="29"/>
      <c r="B58" s="30" t="s">
        <v>137</v>
      </c>
      <c r="C58" s="37">
        <v>5</v>
      </c>
      <c r="D58" s="38">
        <f t="shared" si="5"/>
        <v>3.25</v>
      </c>
      <c r="E58" s="44">
        <v>5</v>
      </c>
      <c r="F58" s="38">
        <f t="shared" si="6"/>
        <v>1.75</v>
      </c>
      <c r="G58" s="43">
        <f t="shared" si="7"/>
        <v>2</v>
      </c>
      <c r="H58" s="25">
        <v>100</v>
      </c>
      <c r="I58" s="26">
        <v>10</v>
      </c>
      <c r="J58" s="24">
        <f t="shared" si="8"/>
        <v>49.199999999999996</v>
      </c>
      <c r="K58" s="27">
        <f t="shared" si="9"/>
        <v>15.359999999999998</v>
      </c>
      <c r="L58" s="23" t="s">
        <v>19</v>
      </c>
      <c r="M58" s="64" t="s">
        <v>14</v>
      </c>
      <c r="N58" s="8" t="s">
        <v>11</v>
      </c>
      <c r="O58" s="65"/>
      <c r="P58" s="65"/>
      <c r="Q58" s="65"/>
      <c r="R58" s="65"/>
      <c r="S58" s="65"/>
      <c r="T58" s="65"/>
      <c r="U58" s="65"/>
      <c r="V58" s="65"/>
      <c r="W58" s="11"/>
    </row>
    <row r="59" spans="1:13" ht="13.5">
      <c r="A59" s="1"/>
      <c r="B59" s="30" t="s">
        <v>138</v>
      </c>
      <c r="C59" s="37">
        <v>100</v>
      </c>
      <c r="D59" s="38">
        <f t="shared" si="5"/>
        <v>65</v>
      </c>
      <c r="E59" s="44">
        <v>5</v>
      </c>
      <c r="F59" s="38">
        <f t="shared" si="6"/>
        <v>1.75</v>
      </c>
      <c r="G59" s="43">
        <f t="shared" si="7"/>
        <v>26.700000000000003</v>
      </c>
      <c r="H59" s="25">
        <v>10</v>
      </c>
      <c r="I59" s="26">
        <v>25</v>
      </c>
      <c r="J59" s="24">
        <f t="shared" si="8"/>
        <v>7.8</v>
      </c>
      <c r="K59" s="27">
        <f t="shared" si="9"/>
        <v>10.35</v>
      </c>
      <c r="L59" s="23" t="s">
        <v>18</v>
      </c>
      <c r="M59" s="12"/>
    </row>
    <row r="60" spans="1:13" ht="13.5">
      <c r="A60" s="1"/>
      <c r="B60" s="30" t="s">
        <v>139</v>
      </c>
      <c r="C60" s="37">
        <v>5</v>
      </c>
      <c r="D60" s="38">
        <f t="shared" si="5"/>
        <v>3.25</v>
      </c>
      <c r="E60" s="44">
        <v>25</v>
      </c>
      <c r="F60" s="38">
        <f t="shared" si="6"/>
        <v>8.75</v>
      </c>
      <c r="G60" s="43">
        <f t="shared" si="7"/>
        <v>4.800000000000001</v>
      </c>
      <c r="H60" s="25">
        <v>10</v>
      </c>
      <c r="I60" s="26">
        <v>75</v>
      </c>
      <c r="J60" s="24">
        <f t="shared" si="8"/>
        <v>13.799999999999999</v>
      </c>
      <c r="K60" s="27">
        <f t="shared" si="9"/>
        <v>5.58</v>
      </c>
      <c r="L60" s="23" t="s">
        <v>18</v>
      </c>
      <c r="M60" s="12"/>
    </row>
    <row r="61" spans="1:13" ht="13.5">
      <c r="A61" s="1"/>
      <c r="B61" s="30" t="s">
        <v>140</v>
      </c>
      <c r="C61" s="37">
        <v>5</v>
      </c>
      <c r="D61" s="38">
        <f t="shared" si="5"/>
        <v>3.25</v>
      </c>
      <c r="E61" s="44">
        <v>5</v>
      </c>
      <c r="F61" s="38">
        <f t="shared" si="6"/>
        <v>1.75</v>
      </c>
      <c r="G61" s="43">
        <f t="shared" si="7"/>
        <v>2</v>
      </c>
      <c r="H61" s="25">
        <v>10</v>
      </c>
      <c r="I61" s="26">
        <v>50</v>
      </c>
      <c r="J61" s="24">
        <f t="shared" si="8"/>
        <v>10.799999999999999</v>
      </c>
      <c r="K61" s="27">
        <f t="shared" si="9"/>
        <v>3.8399999999999994</v>
      </c>
      <c r="L61" s="23" t="s">
        <v>18</v>
      </c>
      <c r="M61" s="12"/>
    </row>
    <row r="62" spans="1:13" ht="13.5">
      <c r="A62" s="1"/>
      <c r="B62" s="30" t="s">
        <v>141</v>
      </c>
      <c r="C62" s="37">
        <v>100</v>
      </c>
      <c r="D62" s="38">
        <f t="shared" si="5"/>
        <v>65</v>
      </c>
      <c r="E62" s="44">
        <v>5</v>
      </c>
      <c r="F62" s="38">
        <f t="shared" si="6"/>
        <v>1.75</v>
      </c>
      <c r="G62" s="43">
        <f t="shared" si="7"/>
        <v>26.700000000000003</v>
      </c>
      <c r="H62" s="25">
        <v>10</v>
      </c>
      <c r="I62" s="26">
        <v>25</v>
      </c>
      <c r="J62" s="24">
        <f t="shared" si="8"/>
        <v>7.8</v>
      </c>
      <c r="K62" s="27">
        <f t="shared" si="9"/>
        <v>10.35</v>
      </c>
      <c r="L62" s="23" t="s">
        <v>18</v>
      </c>
      <c r="M62" s="12"/>
    </row>
    <row r="63" spans="1:23" ht="13.5">
      <c r="A63" s="29"/>
      <c r="B63" s="30" t="s">
        <v>142</v>
      </c>
      <c r="C63" s="37">
        <v>100</v>
      </c>
      <c r="D63" s="38">
        <f t="shared" si="5"/>
        <v>65</v>
      </c>
      <c r="E63" s="44">
        <v>100</v>
      </c>
      <c r="F63" s="38">
        <f t="shared" si="6"/>
        <v>35</v>
      </c>
      <c r="G63" s="43">
        <f t="shared" si="7"/>
        <v>40</v>
      </c>
      <c r="H63" s="25">
        <v>100</v>
      </c>
      <c r="I63" s="26">
        <v>100</v>
      </c>
      <c r="J63" s="24">
        <f t="shared" si="8"/>
        <v>60</v>
      </c>
      <c r="K63" s="27">
        <f t="shared" si="9"/>
        <v>30</v>
      </c>
      <c r="L63" s="23" t="s">
        <v>19</v>
      </c>
      <c r="M63" s="64" t="s">
        <v>14</v>
      </c>
      <c r="N63" s="8" t="s">
        <v>9</v>
      </c>
      <c r="O63" s="65"/>
      <c r="P63" s="65"/>
      <c r="Q63" s="65"/>
      <c r="R63" s="65"/>
      <c r="S63" s="65"/>
      <c r="T63" s="65"/>
      <c r="U63" s="65"/>
      <c r="V63" s="65"/>
      <c r="W63" s="11"/>
    </row>
    <row r="64" spans="1:23" ht="13.5">
      <c r="A64" s="29"/>
      <c r="B64" s="30" t="s">
        <v>143</v>
      </c>
      <c r="C64" s="37">
        <v>100</v>
      </c>
      <c r="D64" s="38">
        <f t="shared" si="5"/>
        <v>65</v>
      </c>
      <c r="E64" s="44">
        <v>5</v>
      </c>
      <c r="F64" s="38">
        <f t="shared" si="6"/>
        <v>1.75</v>
      </c>
      <c r="G64" s="43">
        <f t="shared" si="7"/>
        <v>26.700000000000003</v>
      </c>
      <c r="H64" s="25">
        <v>50</v>
      </c>
      <c r="I64" s="26">
        <v>75</v>
      </c>
      <c r="J64" s="24">
        <f t="shared" si="8"/>
        <v>33</v>
      </c>
      <c r="K64" s="27">
        <f t="shared" si="9"/>
        <v>17.91</v>
      </c>
      <c r="L64" s="23" t="s">
        <v>19</v>
      </c>
      <c r="M64" s="64" t="s">
        <v>14</v>
      </c>
      <c r="N64" s="8" t="s">
        <v>10</v>
      </c>
      <c r="O64" s="65"/>
      <c r="P64" s="65"/>
      <c r="Q64" s="65"/>
      <c r="R64" s="65"/>
      <c r="S64" s="65"/>
      <c r="T64" s="65"/>
      <c r="U64" s="65"/>
      <c r="V64" s="65"/>
      <c r="W64" s="11"/>
    </row>
    <row r="65" spans="1:13" ht="13.5">
      <c r="A65" s="1"/>
      <c r="B65" s="30" t="s">
        <v>144</v>
      </c>
      <c r="C65" s="37">
        <v>5</v>
      </c>
      <c r="D65" s="38">
        <f t="shared" si="5"/>
        <v>3.25</v>
      </c>
      <c r="E65" s="44">
        <v>25</v>
      </c>
      <c r="F65" s="38">
        <f t="shared" si="6"/>
        <v>8.75</v>
      </c>
      <c r="G65" s="43">
        <f t="shared" si="7"/>
        <v>4.800000000000001</v>
      </c>
      <c r="H65" s="25">
        <v>25</v>
      </c>
      <c r="I65" s="26">
        <v>10</v>
      </c>
      <c r="J65" s="24">
        <f t="shared" si="8"/>
        <v>13.2</v>
      </c>
      <c r="K65" s="27">
        <f t="shared" si="9"/>
        <v>5.3999999999999995</v>
      </c>
      <c r="L65" s="23" t="s">
        <v>18</v>
      </c>
      <c r="M65" s="12"/>
    </row>
    <row r="66" spans="1:13" ht="13.5">
      <c r="A66" s="1"/>
      <c r="B66" s="30" t="s">
        <v>145</v>
      </c>
      <c r="C66" s="37">
        <v>100</v>
      </c>
      <c r="D66" s="38">
        <f t="shared" si="5"/>
        <v>65</v>
      </c>
      <c r="E66" s="44">
        <v>5</v>
      </c>
      <c r="F66" s="38">
        <f t="shared" si="6"/>
        <v>1.75</v>
      </c>
      <c r="G66" s="43">
        <f t="shared" si="7"/>
        <v>26.700000000000003</v>
      </c>
      <c r="H66" s="25">
        <v>75</v>
      </c>
      <c r="I66" s="26">
        <v>75</v>
      </c>
      <c r="J66" s="24">
        <f t="shared" si="8"/>
        <v>45</v>
      </c>
      <c r="K66" s="27">
        <f t="shared" si="9"/>
        <v>21.51</v>
      </c>
      <c r="L66" s="23" t="s">
        <v>19</v>
      </c>
      <c r="M66" s="12"/>
    </row>
    <row r="67" spans="1:13" ht="13.5">
      <c r="A67" s="1"/>
      <c r="B67" s="30" t="s">
        <v>146</v>
      </c>
      <c r="C67" s="37">
        <v>25</v>
      </c>
      <c r="D67" s="38">
        <f t="shared" si="5"/>
        <v>16.25</v>
      </c>
      <c r="E67" s="44">
        <v>25</v>
      </c>
      <c r="F67" s="38">
        <f t="shared" si="6"/>
        <v>8.75</v>
      </c>
      <c r="G67" s="43">
        <f t="shared" si="7"/>
        <v>10</v>
      </c>
      <c r="H67" s="25">
        <v>10</v>
      </c>
      <c r="I67" s="26">
        <v>50</v>
      </c>
      <c r="J67" s="24">
        <f t="shared" si="8"/>
        <v>10.799999999999999</v>
      </c>
      <c r="K67" s="27">
        <f t="shared" si="9"/>
        <v>6.239999999999999</v>
      </c>
      <c r="L67" s="23" t="s">
        <v>18</v>
      </c>
      <c r="M67" s="12"/>
    </row>
    <row r="68" spans="1:13" ht="13.5">
      <c r="A68" s="1"/>
      <c r="B68" s="30" t="s">
        <v>147</v>
      </c>
      <c r="C68" s="37">
        <v>5</v>
      </c>
      <c r="D68" s="38">
        <f t="shared" si="5"/>
        <v>3.25</v>
      </c>
      <c r="E68" s="44">
        <v>25</v>
      </c>
      <c r="F68" s="38">
        <f t="shared" si="6"/>
        <v>8.75</v>
      </c>
      <c r="G68" s="43">
        <f t="shared" si="7"/>
        <v>4.800000000000001</v>
      </c>
      <c r="H68" s="25">
        <v>100</v>
      </c>
      <c r="I68" s="26">
        <v>10</v>
      </c>
      <c r="J68" s="24">
        <f t="shared" si="8"/>
        <v>49.199999999999996</v>
      </c>
      <c r="K68" s="27">
        <f t="shared" si="9"/>
        <v>16.2</v>
      </c>
      <c r="L68" s="23" t="s">
        <v>19</v>
      </c>
      <c r="M68" s="12"/>
    </row>
    <row r="69" spans="1:13" ht="13.5">
      <c r="A69" s="1"/>
      <c r="B69" s="30" t="s">
        <v>148</v>
      </c>
      <c r="C69" s="37">
        <v>5</v>
      </c>
      <c r="D69" s="38">
        <f t="shared" si="5"/>
        <v>3.25</v>
      </c>
      <c r="E69" s="44">
        <v>25</v>
      </c>
      <c r="F69" s="38">
        <f t="shared" si="6"/>
        <v>8.75</v>
      </c>
      <c r="G69" s="43">
        <f t="shared" si="7"/>
        <v>4.800000000000001</v>
      </c>
      <c r="H69" s="25">
        <v>75</v>
      </c>
      <c r="I69" s="26">
        <v>10</v>
      </c>
      <c r="J69" s="24">
        <f t="shared" si="8"/>
        <v>37.199999999999996</v>
      </c>
      <c r="K69" s="27">
        <f t="shared" si="9"/>
        <v>12.6</v>
      </c>
      <c r="L69" s="23" t="s">
        <v>18</v>
      </c>
      <c r="M69" s="12"/>
    </row>
    <row r="70" spans="1:13" ht="13.5">
      <c r="A70" s="7"/>
      <c r="B70" s="30" t="s">
        <v>149</v>
      </c>
      <c r="C70" s="35"/>
      <c r="D70" s="36"/>
      <c r="E70" s="45"/>
      <c r="F70" s="36"/>
      <c r="G70" s="42"/>
      <c r="H70" s="19"/>
      <c r="I70" s="20"/>
      <c r="J70" s="21"/>
      <c r="K70" s="22"/>
      <c r="L70" s="61"/>
      <c r="M70" s="12"/>
    </row>
    <row r="71" spans="1:13" ht="13.5">
      <c r="A71" s="1"/>
      <c r="B71" s="30" t="s">
        <v>150</v>
      </c>
      <c r="C71" s="37">
        <v>25</v>
      </c>
      <c r="D71" s="38">
        <f>+C71*0.65</f>
        <v>16.25</v>
      </c>
      <c r="E71" s="44">
        <v>5</v>
      </c>
      <c r="F71" s="38">
        <f>+E71*0.35</f>
        <v>1.75</v>
      </c>
      <c r="G71" s="43">
        <f>+(D71+F71)*0.4</f>
        <v>7.2</v>
      </c>
      <c r="H71" s="25">
        <v>75</v>
      </c>
      <c r="I71" s="26">
        <v>10</v>
      </c>
      <c r="J71" s="24">
        <f>((H71*0.8)+(I71*0.2))*0.6</f>
        <v>37.199999999999996</v>
      </c>
      <c r="K71" s="27">
        <f>(G71+J71)*0.3</f>
        <v>13.319999999999999</v>
      </c>
      <c r="L71" s="23" t="s">
        <v>18</v>
      </c>
      <c r="M71" s="12"/>
    </row>
    <row r="72" spans="1:23" ht="13.5">
      <c r="A72" s="29"/>
      <c r="B72" s="30" t="s">
        <v>151</v>
      </c>
      <c r="C72" s="37">
        <v>100</v>
      </c>
      <c r="D72" s="38">
        <f>+C72*0.65</f>
        <v>65</v>
      </c>
      <c r="E72" s="44">
        <v>5</v>
      </c>
      <c r="F72" s="38">
        <f>+E72*0.35</f>
        <v>1.75</v>
      </c>
      <c r="G72" s="43">
        <f>+(D72+F72)*0.4</f>
        <v>26.700000000000003</v>
      </c>
      <c r="H72" s="25">
        <v>75</v>
      </c>
      <c r="I72" s="26">
        <v>75</v>
      </c>
      <c r="J72" s="24">
        <f>((H72*0.8)+(I72*0.2))*0.6</f>
        <v>45</v>
      </c>
      <c r="K72" s="27">
        <f>(G72+J72)*0.3</f>
        <v>21.51</v>
      </c>
      <c r="L72" s="23" t="s">
        <v>19</v>
      </c>
      <c r="M72" s="64" t="s">
        <v>14</v>
      </c>
      <c r="N72" s="8" t="s">
        <v>13</v>
      </c>
      <c r="O72" s="65"/>
      <c r="P72" s="65"/>
      <c r="Q72" s="65"/>
      <c r="R72" s="65"/>
      <c r="S72" s="65"/>
      <c r="T72" s="65"/>
      <c r="U72" s="65"/>
      <c r="V72" s="65"/>
      <c r="W72" s="11"/>
    </row>
    <row r="73" spans="1:13" ht="13.5">
      <c r="A73" s="7"/>
      <c r="B73" s="30" t="s">
        <v>152</v>
      </c>
      <c r="C73" s="35"/>
      <c r="D73" s="36"/>
      <c r="E73" s="45"/>
      <c r="F73" s="36"/>
      <c r="G73" s="42"/>
      <c r="H73" s="19"/>
      <c r="I73" s="20"/>
      <c r="J73" s="21"/>
      <c r="K73" s="22"/>
      <c r="L73" s="61"/>
      <c r="M73" s="12"/>
    </row>
    <row r="74" spans="1:13" ht="13.5">
      <c r="A74" s="1"/>
      <c r="B74" s="30" t="s">
        <v>153</v>
      </c>
      <c r="C74" s="37">
        <v>5</v>
      </c>
      <c r="D74" s="38">
        <f aca="true" t="shared" si="10" ref="D74:D91">+C74*0.65</f>
        <v>3.25</v>
      </c>
      <c r="E74" s="44">
        <v>75</v>
      </c>
      <c r="F74" s="38">
        <f aca="true" t="shared" si="11" ref="F74:F91">+E74*0.35</f>
        <v>26.25</v>
      </c>
      <c r="G74" s="43">
        <f aca="true" t="shared" si="12" ref="G74:G91">+(D74+F74)*0.4</f>
        <v>11.8</v>
      </c>
      <c r="H74" s="25">
        <v>10</v>
      </c>
      <c r="I74" s="26">
        <v>100</v>
      </c>
      <c r="J74" s="24">
        <f aca="true" t="shared" si="13" ref="J74:J91">((H74*0.8)+(I74*0.2))*0.6</f>
        <v>16.8</v>
      </c>
      <c r="K74" s="27">
        <f aca="true" t="shared" si="14" ref="K74:K91">(G74+J74)*0.3</f>
        <v>8.58</v>
      </c>
      <c r="L74" s="23" t="s">
        <v>18</v>
      </c>
      <c r="M74" s="12"/>
    </row>
    <row r="75" spans="1:13" ht="13.5">
      <c r="A75" s="1"/>
      <c r="B75" s="30" t="s">
        <v>154</v>
      </c>
      <c r="C75" s="37">
        <v>100</v>
      </c>
      <c r="D75" s="38">
        <f t="shared" si="10"/>
        <v>65</v>
      </c>
      <c r="E75" s="44">
        <v>50</v>
      </c>
      <c r="F75" s="38">
        <f t="shared" si="11"/>
        <v>17.5</v>
      </c>
      <c r="G75" s="43">
        <f t="shared" si="12"/>
        <v>33</v>
      </c>
      <c r="H75" s="25">
        <v>10</v>
      </c>
      <c r="I75" s="26">
        <v>50</v>
      </c>
      <c r="J75" s="24">
        <f t="shared" si="13"/>
        <v>10.799999999999999</v>
      </c>
      <c r="K75" s="27">
        <f t="shared" si="14"/>
        <v>13.139999999999999</v>
      </c>
      <c r="L75" s="23" t="s">
        <v>18</v>
      </c>
      <c r="M75" s="12"/>
    </row>
    <row r="76" spans="1:13" ht="13.5">
      <c r="A76" s="1"/>
      <c r="B76" s="30" t="s">
        <v>155</v>
      </c>
      <c r="C76" s="37">
        <v>5</v>
      </c>
      <c r="D76" s="38">
        <f t="shared" si="10"/>
        <v>3.25</v>
      </c>
      <c r="E76" s="44">
        <v>25</v>
      </c>
      <c r="F76" s="38">
        <f t="shared" si="11"/>
        <v>8.75</v>
      </c>
      <c r="G76" s="43">
        <f t="shared" si="12"/>
        <v>4.800000000000001</v>
      </c>
      <c r="H76" s="25">
        <v>100</v>
      </c>
      <c r="I76" s="26">
        <v>100</v>
      </c>
      <c r="J76" s="24">
        <f t="shared" si="13"/>
        <v>60</v>
      </c>
      <c r="K76" s="27">
        <f t="shared" si="14"/>
        <v>19.439999999999998</v>
      </c>
      <c r="L76" s="23" t="s">
        <v>19</v>
      </c>
      <c r="M76" s="12"/>
    </row>
    <row r="77" spans="1:13" ht="13.5">
      <c r="A77" s="1"/>
      <c r="B77" s="30" t="s">
        <v>156</v>
      </c>
      <c r="C77" s="37">
        <v>5</v>
      </c>
      <c r="D77" s="38">
        <f t="shared" si="10"/>
        <v>3.25</v>
      </c>
      <c r="E77" s="44">
        <v>5</v>
      </c>
      <c r="F77" s="38">
        <f t="shared" si="11"/>
        <v>1.75</v>
      </c>
      <c r="G77" s="43">
        <f t="shared" si="12"/>
        <v>2</v>
      </c>
      <c r="H77" s="25">
        <v>10</v>
      </c>
      <c r="I77" s="26">
        <v>50</v>
      </c>
      <c r="J77" s="24">
        <f t="shared" si="13"/>
        <v>10.799999999999999</v>
      </c>
      <c r="K77" s="27">
        <f t="shared" si="14"/>
        <v>3.8399999999999994</v>
      </c>
      <c r="L77" s="23" t="s">
        <v>18</v>
      </c>
      <c r="M77" s="12"/>
    </row>
    <row r="78" spans="1:13" ht="13.5">
      <c r="A78" s="1"/>
      <c r="B78" s="30" t="s">
        <v>157</v>
      </c>
      <c r="C78" s="37">
        <v>25</v>
      </c>
      <c r="D78" s="38">
        <f t="shared" si="10"/>
        <v>16.25</v>
      </c>
      <c r="E78" s="44">
        <v>5</v>
      </c>
      <c r="F78" s="38">
        <f t="shared" si="11"/>
        <v>1.75</v>
      </c>
      <c r="G78" s="43">
        <f t="shared" si="12"/>
        <v>7.2</v>
      </c>
      <c r="H78" s="25">
        <v>10</v>
      </c>
      <c r="I78" s="26">
        <v>50</v>
      </c>
      <c r="J78" s="24">
        <f t="shared" si="13"/>
        <v>10.799999999999999</v>
      </c>
      <c r="K78" s="27">
        <f t="shared" si="14"/>
        <v>5.3999999999999995</v>
      </c>
      <c r="L78" s="23" t="s">
        <v>18</v>
      </c>
      <c r="M78" s="12"/>
    </row>
    <row r="79" spans="1:13" ht="13.5">
      <c r="A79" s="1"/>
      <c r="B79" s="30" t="s">
        <v>158</v>
      </c>
      <c r="C79" s="37">
        <v>5</v>
      </c>
      <c r="D79" s="38">
        <f t="shared" si="10"/>
        <v>3.25</v>
      </c>
      <c r="E79" s="44">
        <v>5</v>
      </c>
      <c r="F79" s="38">
        <f t="shared" si="11"/>
        <v>1.75</v>
      </c>
      <c r="G79" s="43">
        <f t="shared" si="12"/>
        <v>2</v>
      </c>
      <c r="H79" s="25">
        <v>75</v>
      </c>
      <c r="I79" s="26">
        <v>50</v>
      </c>
      <c r="J79" s="24">
        <f t="shared" si="13"/>
        <v>42</v>
      </c>
      <c r="K79" s="27">
        <f t="shared" si="14"/>
        <v>13.2</v>
      </c>
      <c r="L79" s="23" t="s">
        <v>18</v>
      </c>
      <c r="M79" s="12"/>
    </row>
    <row r="80" spans="1:13" ht="13.5">
      <c r="A80" s="1"/>
      <c r="B80" s="30" t="s">
        <v>159</v>
      </c>
      <c r="C80" s="37">
        <v>5</v>
      </c>
      <c r="D80" s="38">
        <f t="shared" si="10"/>
        <v>3.25</v>
      </c>
      <c r="E80" s="44">
        <v>25</v>
      </c>
      <c r="F80" s="38">
        <f t="shared" si="11"/>
        <v>8.75</v>
      </c>
      <c r="G80" s="43">
        <f t="shared" si="12"/>
        <v>4.800000000000001</v>
      </c>
      <c r="H80" s="25">
        <v>10</v>
      </c>
      <c r="I80" s="26">
        <v>10</v>
      </c>
      <c r="J80" s="24">
        <f t="shared" si="13"/>
        <v>6</v>
      </c>
      <c r="K80" s="27">
        <f t="shared" si="14"/>
        <v>3.24</v>
      </c>
      <c r="L80" s="23" t="s">
        <v>18</v>
      </c>
      <c r="M80" s="12"/>
    </row>
    <row r="81" spans="1:13" ht="13.5">
      <c r="A81" s="1"/>
      <c r="B81" s="30" t="s">
        <v>160</v>
      </c>
      <c r="C81" s="37">
        <v>75</v>
      </c>
      <c r="D81" s="38">
        <f t="shared" si="10"/>
        <v>48.75</v>
      </c>
      <c r="E81" s="44">
        <v>5</v>
      </c>
      <c r="F81" s="38">
        <f t="shared" si="11"/>
        <v>1.75</v>
      </c>
      <c r="G81" s="43">
        <f t="shared" si="12"/>
        <v>20.200000000000003</v>
      </c>
      <c r="H81" s="25">
        <v>50</v>
      </c>
      <c r="I81" s="26">
        <v>10</v>
      </c>
      <c r="J81" s="24">
        <f t="shared" si="13"/>
        <v>25.2</v>
      </c>
      <c r="K81" s="27">
        <f t="shared" si="14"/>
        <v>13.620000000000001</v>
      </c>
      <c r="L81" s="23" t="s">
        <v>18</v>
      </c>
      <c r="M81" s="12"/>
    </row>
    <row r="82" spans="1:13" ht="13.5">
      <c r="A82" s="1"/>
      <c r="B82" s="30" t="s">
        <v>161</v>
      </c>
      <c r="C82" s="37">
        <v>5</v>
      </c>
      <c r="D82" s="38">
        <f t="shared" si="10"/>
        <v>3.25</v>
      </c>
      <c r="E82" s="44">
        <v>5</v>
      </c>
      <c r="F82" s="38">
        <f t="shared" si="11"/>
        <v>1.75</v>
      </c>
      <c r="G82" s="43">
        <f t="shared" si="12"/>
        <v>2</v>
      </c>
      <c r="H82" s="25">
        <v>50</v>
      </c>
      <c r="I82" s="26">
        <v>10</v>
      </c>
      <c r="J82" s="24">
        <f t="shared" si="13"/>
        <v>25.2</v>
      </c>
      <c r="K82" s="27">
        <f t="shared" si="14"/>
        <v>8.16</v>
      </c>
      <c r="L82" s="23" t="s">
        <v>18</v>
      </c>
      <c r="M82" s="12"/>
    </row>
    <row r="83" spans="1:13" ht="13.5">
      <c r="A83" s="1"/>
      <c r="B83" s="30" t="s">
        <v>162</v>
      </c>
      <c r="C83" s="37">
        <v>25</v>
      </c>
      <c r="D83" s="38">
        <f t="shared" si="10"/>
        <v>16.25</v>
      </c>
      <c r="E83" s="44">
        <v>50</v>
      </c>
      <c r="F83" s="38">
        <f t="shared" si="11"/>
        <v>17.5</v>
      </c>
      <c r="G83" s="43">
        <f t="shared" si="12"/>
        <v>13.5</v>
      </c>
      <c r="H83" s="25">
        <v>50</v>
      </c>
      <c r="I83" s="26">
        <v>10</v>
      </c>
      <c r="J83" s="24">
        <f t="shared" si="13"/>
        <v>25.2</v>
      </c>
      <c r="K83" s="27">
        <f t="shared" si="14"/>
        <v>11.610000000000001</v>
      </c>
      <c r="L83" s="23" t="s">
        <v>18</v>
      </c>
      <c r="M83" s="12"/>
    </row>
    <row r="84" spans="1:13" ht="13.5">
      <c r="A84" s="1"/>
      <c r="B84" s="30" t="s">
        <v>163</v>
      </c>
      <c r="C84" s="37">
        <v>100</v>
      </c>
      <c r="D84" s="38">
        <f t="shared" si="10"/>
        <v>65</v>
      </c>
      <c r="E84" s="44">
        <v>5</v>
      </c>
      <c r="F84" s="38">
        <f t="shared" si="11"/>
        <v>1.75</v>
      </c>
      <c r="G84" s="43">
        <f t="shared" si="12"/>
        <v>26.700000000000003</v>
      </c>
      <c r="H84" s="25">
        <v>100</v>
      </c>
      <c r="I84" s="26">
        <v>100</v>
      </c>
      <c r="J84" s="24">
        <f t="shared" si="13"/>
        <v>60</v>
      </c>
      <c r="K84" s="27">
        <f t="shared" si="14"/>
        <v>26.01</v>
      </c>
      <c r="L84" s="23" t="s">
        <v>19</v>
      </c>
      <c r="M84" s="12"/>
    </row>
    <row r="85" spans="1:13" ht="13.5">
      <c r="A85" s="1"/>
      <c r="B85" s="30" t="s">
        <v>164</v>
      </c>
      <c r="C85" s="37">
        <v>5</v>
      </c>
      <c r="D85" s="38">
        <f t="shared" si="10"/>
        <v>3.25</v>
      </c>
      <c r="E85" s="44">
        <v>75</v>
      </c>
      <c r="F85" s="38">
        <f t="shared" si="11"/>
        <v>26.25</v>
      </c>
      <c r="G85" s="43">
        <f t="shared" si="12"/>
        <v>11.8</v>
      </c>
      <c r="H85" s="25">
        <v>10</v>
      </c>
      <c r="I85" s="26">
        <v>10</v>
      </c>
      <c r="J85" s="24">
        <f t="shared" si="13"/>
        <v>6</v>
      </c>
      <c r="K85" s="27">
        <f t="shared" si="14"/>
        <v>5.34</v>
      </c>
      <c r="L85" s="23" t="s">
        <v>18</v>
      </c>
      <c r="M85" s="12"/>
    </row>
    <row r="86" spans="1:13" ht="13.5">
      <c r="A86" s="1"/>
      <c r="B86" s="30" t="s">
        <v>165</v>
      </c>
      <c r="C86" s="37">
        <v>100</v>
      </c>
      <c r="D86" s="38">
        <f t="shared" si="10"/>
        <v>65</v>
      </c>
      <c r="E86" s="44">
        <v>75</v>
      </c>
      <c r="F86" s="38">
        <f t="shared" si="11"/>
        <v>26.25</v>
      </c>
      <c r="G86" s="43">
        <f t="shared" si="12"/>
        <v>36.5</v>
      </c>
      <c r="H86" s="25">
        <v>100</v>
      </c>
      <c r="I86" s="26">
        <v>100</v>
      </c>
      <c r="J86" s="24">
        <f t="shared" si="13"/>
        <v>60</v>
      </c>
      <c r="K86" s="27">
        <f t="shared" si="14"/>
        <v>28.95</v>
      </c>
      <c r="L86" s="23" t="s">
        <v>19</v>
      </c>
      <c r="M86" s="12"/>
    </row>
    <row r="87" spans="1:13" ht="13.5">
      <c r="A87" s="1"/>
      <c r="B87" s="30" t="s">
        <v>166</v>
      </c>
      <c r="C87" s="37">
        <v>5</v>
      </c>
      <c r="D87" s="38">
        <f t="shared" si="10"/>
        <v>3.25</v>
      </c>
      <c r="E87" s="44">
        <v>5</v>
      </c>
      <c r="F87" s="38">
        <f t="shared" si="11"/>
        <v>1.75</v>
      </c>
      <c r="G87" s="43">
        <f t="shared" si="12"/>
        <v>2</v>
      </c>
      <c r="H87" s="25">
        <v>10</v>
      </c>
      <c r="I87" s="26">
        <v>10</v>
      </c>
      <c r="J87" s="24">
        <f t="shared" si="13"/>
        <v>6</v>
      </c>
      <c r="K87" s="27">
        <f t="shared" si="14"/>
        <v>2.4</v>
      </c>
      <c r="L87" s="23" t="s">
        <v>18</v>
      </c>
      <c r="M87" s="12"/>
    </row>
    <row r="88" spans="1:13" ht="13.5">
      <c r="A88" s="1"/>
      <c r="B88" s="30" t="s">
        <v>167</v>
      </c>
      <c r="C88" s="37">
        <v>75</v>
      </c>
      <c r="D88" s="38">
        <f t="shared" si="10"/>
        <v>48.75</v>
      </c>
      <c r="E88" s="44">
        <v>5</v>
      </c>
      <c r="F88" s="38">
        <f t="shared" si="11"/>
        <v>1.75</v>
      </c>
      <c r="G88" s="43">
        <f t="shared" si="12"/>
        <v>20.200000000000003</v>
      </c>
      <c r="H88" s="25">
        <v>75</v>
      </c>
      <c r="I88" s="26">
        <v>10</v>
      </c>
      <c r="J88" s="24">
        <f t="shared" si="13"/>
        <v>37.199999999999996</v>
      </c>
      <c r="K88" s="27">
        <f t="shared" si="14"/>
        <v>17.22</v>
      </c>
      <c r="L88" s="23" t="s">
        <v>19</v>
      </c>
      <c r="M88" s="12"/>
    </row>
    <row r="89" spans="1:13" ht="13.5">
      <c r="A89" s="1"/>
      <c r="B89" s="30" t="s">
        <v>168</v>
      </c>
      <c r="C89" s="37">
        <v>100</v>
      </c>
      <c r="D89" s="38">
        <f t="shared" si="10"/>
        <v>65</v>
      </c>
      <c r="E89" s="44">
        <v>5</v>
      </c>
      <c r="F89" s="38">
        <f t="shared" si="11"/>
        <v>1.75</v>
      </c>
      <c r="G89" s="43">
        <f t="shared" si="12"/>
        <v>26.700000000000003</v>
      </c>
      <c r="H89" s="25">
        <v>100</v>
      </c>
      <c r="I89" s="26">
        <v>50</v>
      </c>
      <c r="J89" s="24">
        <f t="shared" si="13"/>
        <v>54</v>
      </c>
      <c r="K89" s="27">
        <f t="shared" si="14"/>
        <v>24.21</v>
      </c>
      <c r="L89" s="23" t="s">
        <v>19</v>
      </c>
      <c r="M89" s="12"/>
    </row>
    <row r="90" spans="1:13" ht="13.5">
      <c r="A90" s="1"/>
      <c r="B90" s="30" t="s">
        <v>169</v>
      </c>
      <c r="C90" s="37">
        <v>75</v>
      </c>
      <c r="D90" s="38">
        <f t="shared" si="10"/>
        <v>48.75</v>
      </c>
      <c r="E90" s="44">
        <v>25</v>
      </c>
      <c r="F90" s="38">
        <f t="shared" si="11"/>
        <v>8.75</v>
      </c>
      <c r="G90" s="43">
        <f t="shared" si="12"/>
        <v>23</v>
      </c>
      <c r="H90" s="25">
        <v>50</v>
      </c>
      <c r="I90" s="26">
        <v>50</v>
      </c>
      <c r="J90" s="24">
        <f t="shared" si="13"/>
        <v>30</v>
      </c>
      <c r="K90" s="27">
        <f t="shared" si="14"/>
        <v>15.899999999999999</v>
      </c>
      <c r="L90" s="23" t="s">
        <v>19</v>
      </c>
      <c r="M90" s="12"/>
    </row>
    <row r="91" spans="1:13" ht="13.5">
      <c r="A91" s="1"/>
      <c r="B91" s="30" t="s">
        <v>170</v>
      </c>
      <c r="C91" s="37">
        <v>5</v>
      </c>
      <c r="D91" s="38">
        <f t="shared" si="10"/>
        <v>3.25</v>
      </c>
      <c r="E91" s="44">
        <v>100</v>
      </c>
      <c r="F91" s="38">
        <f t="shared" si="11"/>
        <v>35</v>
      </c>
      <c r="G91" s="43">
        <f t="shared" si="12"/>
        <v>15.3</v>
      </c>
      <c r="H91" s="25">
        <v>10</v>
      </c>
      <c r="I91" s="26">
        <v>50</v>
      </c>
      <c r="J91" s="24">
        <f t="shared" si="13"/>
        <v>10.799999999999999</v>
      </c>
      <c r="K91" s="27">
        <f t="shared" si="14"/>
        <v>7.83</v>
      </c>
      <c r="L91" s="23" t="s">
        <v>18</v>
      </c>
      <c r="M91" s="12"/>
    </row>
    <row r="92" spans="1:13" ht="13.5">
      <c r="A92" s="7"/>
      <c r="B92" s="30" t="s">
        <v>171</v>
      </c>
      <c r="C92" s="35"/>
      <c r="D92" s="36"/>
      <c r="E92" s="45"/>
      <c r="F92" s="36"/>
      <c r="G92" s="42"/>
      <c r="H92" s="19"/>
      <c r="I92" s="20"/>
      <c r="J92" s="21"/>
      <c r="K92" s="22"/>
      <c r="L92" s="61"/>
      <c r="M92" s="12"/>
    </row>
    <row r="93" spans="1:13" ht="13.5">
      <c r="A93" s="1"/>
      <c r="B93" s="30" t="s">
        <v>172</v>
      </c>
      <c r="C93" s="37">
        <v>75</v>
      </c>
      <c r="D93" s="38">
        <f aca="true" t="shared" si="15" ref="D93:D99">+C93*0.65</f>
        <v>48.75</v>
      </c>
      <c r="E93" s="44">
        <v>5</v>
      </c>
      <c r="F93" s="38">
        <f aca="true" t="shared" si="16" ref="F93:F99">+E93*0.35</f>
        <v>1.75</v>
      </c>
      <c r="G93" s="43">
        <f aca="true" t="shared" si="17" ref="G93:G99">+(D93+F93)*0.4</f>
        <v>20.200000000000003</v>
      </c>
      <c r="H93" s="25">
        <v>100</v>
      </c>
      <c r="I93" s="26">
        <v>10</v>
      </c>
      <c r="J93" s="24">
        <f aca="true" t="shared" si="18" ref="J93:J99">((H93*0.8)+(I93*0.2))*0.6</f>
        <v>49.199999999999996</v>
      </c>
      <c r="K93" s="27">
        <f aca="true" t="shared" si="19" ref="K93:K99">(G93+J93)*0.3</f>
        <v>20.82</v>
      </c>
      <c r="L93" s="23" t="s">
        <v>19</v>
      </c>
      <c r="M93" s="12"/>
    </row>
    <row r="94" spans="1:13" ht="13.5">
      <c r="A94" s="1"/>
      <c r="B94" s="30" t="s">
        <v>173</v>
      </c>
      <c r="C94" s="37">
        <v>5</v>
      </c>
      <c r="D94" s="38">
        <f t="shared" si="15"/>
        <v>3.25</v>
      </c>
      <c r="E94" s="44">
        <v>5</v>
      </c>
      <c r="F94" s="38">
        <f t="shared" si="16"/>
        <v>1.75</v>
      </c>
      <c r="G94" s="43">
        <f t="shared" si="17"/>
        <v>2</v>
      </c>
      <c r="H94" s="25">
        <v>50</v>
      </c>
      <c r="I94" s="26">
        <v>10</v>
      </c>
      <c r="J94" s="24">
        <f t="shared" si="18"/>
        <v>25.2</v>
      </c>
      <c r="K94" s="27">
        <f t="shared" si="19"/>
        <v>8.16</v>
      </c>
      <c r="L94" s="23" t="s">
        <v>18</v>
      </c>
      <c r="M94" s="12"/>
    </row>
    <row r="95" spans="1:13" ht="13.5">
      <c r="A95" s="1"/>
      <c r="B95" s="30" t="s">
        <v>84</v>
      </c>
      <c r="C95" s="37">
        <v>5</v>
      </c>
      <c r="D95" s="38">
        <f t="shared" si="15"/>
        <v>3.25</v>
      </c>
      <c r="E95" s="44">
        <v>5</v>
      </c>
      <c r="F95" s="38">
        <f t="shared" si="16"/>
        <v>1.75</v>
      </c>
      <c r="G95" s="43">
        <f t="shared" si="17"/>
        <v>2</v>
      </c>
      <c r="H95" s="25">
        <v>75</v>
      </c>
      <c r="I95" s="26">
        <v>10</v>
      </c>
      <c r="J95" s="24">
        <f t="shared" si="18"/>
        <v>37.199999999999996</v>
      </c>
      <c r="K95" s="27">
        <f t="shared" si="19"/>
        <v>11.759999999999998</v>
      </c>
      <c r="L95" s="23" t="s">
        <v>18</v>
      </c>
      <c r="M95" s="12"/>
    </row>
    <row r="96" spans="1:13" ht="13.5">
      <c r="A96" s="1"/>
      <c r="B96" s="30" t="s">
        <v>83</v>
      </c>
      <c r="C96" s="37">
        <v>5</v>
      </c>
      <c r="D96" s="38">
        <f t="shared" si="15"/>
        <v>3.25</v>
      </c>
      <c r="E96" s="44">
        <v>5</v>
      </c>
      <c r="F96" s="38">
        <f t="shared" si="16"/>
        <v>1.75</v>
      </c>
      <c r="G96" s="43">
        <f t="shared" si="17"/>
        <v>2</v>
      </c>
      <c r="H96" s="25">
        <v>25</v>
      </c>
      <c r="I96" s="26">
        <v>10</v>
      </c>
      <c r="J96" s="24">
        <f t="shared" si="18"/>
        <v>13.2</v>
      </c>
      <c r="K96" s="27">
        <f t="shared" si="19"/>
        <v>4.56</v>
      </c>
      <c r="L96" s="23" t="s">
        <v>18</v>
      </c>
      <c r="M96" s="12"/>
    </row>
    <row r="97" spans="1:23" ht="13.5">
      <c r="A97" s="29"/>
      <c r="B97" s="30" t="s">
        <v>179</v>
      </c>
      <c r="C97" s="37">
        <v>75</v>
      </c>
      <c r="D97" s="38">
        <f t="shared" si="15"/>
        <v>48.75</v>
      </c>
      <c r="E97" s="44">
        <v>25</v>
      </c>
      <c r="F97" s="38">
        <f t="shared" si="16"/>
        <v>8.75</v>
      </c>
      <c r="G97" s="43">
        <f t="shared" si="17"/>
        <v>23</v>
      </c>
      <c r="H97" s="25">
        <v>50</v>
      </c>
      <c r="I97" s="26">
        <v>75</v>
      </c>
      <c r="J97" s="24">
        <f t="shared" si="18"/>
        <v>33</v>
      </c>
      <c r="K97" s="27">
        <f t="shared" si="19"/>
        <v>16.8</v>
      </c>
      <c r="L97" s="23" t="s">
        <v>19</v>
      </c>
      <c r="M97" s="64" t="s">
        <v>14</v>
      </c>
      <c r="N97" s="8" t="s">
        <v>13</v>
      </c>
      <c r="O97" s="65"/>
      <c r="P97" s="65"/>
      <c r="Q97" s="65"/>
      <c r="R97" s="65"/>
      <c r="S97" s="65"/>
      <c r="T97" s="65"/>
      <c r="U97" s="65"/>
      <c r="V97" s="65"/>
      <c r="W97" s="11"/>
    </row>
    <row r="98" spans="1:13" ht="13.5">
      <c r="A98" s="1"/>
      <c r="B98" s="30" t="s">
        <v>82</v>
      </c>
      <c r="C98" s="37">
        <v>75</v>
      </c>
      <c r="D98" s="38">
        <f t="shared" si="15"/>
        <v>48.75</v>
      </c>
      <c r="E98" s="44">
        <v>5</v>
      </c>
      <c r="F98" s="38">
        <f t="shared" si="16"/>
        <v>1.75</v>
      </c>
      <c r="G98" s="43">
        <f t="shared" si="17"/>
        <v>20.200000000000003</v>
      </c>
      <c r="H98" s="25">
        <v>10</v>
      </c>
      <c r="I98" s="26">
        <v>10</v>
      </c>
      <c r="J98" s="24">
        <f t="shared" si="18"/>
        <v>6</v>
      </c>
      <c r="K98" s="27">
        <f t="shared" si="19"/>
        <v>7.86</v>
      </c>
      <c r="L98" s="23" t="s">
        <v>18</v>
      </c>
      <c r="M98" s="12"/>
    </row>
    <row r="99" spans="1:13" ht="13.5">
      <c r="A99" s="1"/>
      <c r="B99" s="30" t="s">
        <v>81</v>
      </c>
      <c r="C99" s="37">
        <v>100</v>
      </c>
      <c r="D99" s="38">
        <f t="shared" si="15"/>
        <v>65</v>
      </c>
      <c r="E99" s="44">
        <v>5</v>
      </c>
      <c r="F99" s="38">
        <f t="shared" si="16"/>
        <v>1.75</v>
      </c>
      <c r="G99" s="43">
        <f t="shared" si="17"/>
        <v>26.700000000000003</v>
      </c>
      <c r="H99" s="25">
        <v>10</v>
      </c>
      <c r="I99" s="26">
        <v>75</v>
      </c>
      <c r="J99" s="24">
        <f t="shared" si="18"/>
        <v>13.799999999999999</v>
      </c>
      <c r="K99" s="27">
        <f t="shared" si="19"/>
        <v>12.15</v>
      </c>
      <c r="L99" s="23" t="s">
        <v>18</v>
      </c>
      <c r="M99" s="12"/>
    </row>
    <row r="100" spans="1:13" ht="13.5">
      <c r="A100" s="7"/>
      <c r="B100" s="30" t="s">
        <v>80</v>
      </c>
      <c r="C100" s="35"/>
      <c r="D100" s="36"/>
      <c r="E100" s="45"/>
      <c r="F100" s="36"/>
      <c r="G100" s="42"/>
      <c r="H100" s="19"/>
      <c r="I100" s="20"/>
      <c r="J100" s="21"/>
      <c r="K100" s="22"/>
      <c r="L100" s="61"/>
      <c r="M100" s="12"/>
    </row>
    <row r="101" spans="1:13" ht="13.5">
      <c r="A101" s="1"/>
      <c r="B101" s="30" t="s">
        <v>79</v>
      </c>
      <c r="C101" s="37">
        <v>5</v>
      </c>
      <c r="D101" s="38">
        <f>+C101*0.65</f>
        <v>3.25</v>
      </c>
      <c r="E101" s="44">
        <v>5</v>
      </c>
      <c r="F101" s="38">
        <f>+E101*0.35</f>
        <v>1.75</v>
      </c>
      <c r="G101" s="43">
        <f>+(D101+F101)*0.4</f>
        <v>2</v>
      </c>
      <c r="H101" s="25">
        <v>10</v>
      </c>
      <c r="I101" s="26">
        <v>10</v>
      </c>
      <c r="J101" s="24">
        <f>((H101*0.8)+(I101*0.2))*0.6</f>
        <v>6</v>
      </c>
      <c r="K101" s="27">
        <f>(G101+J101)*0.3</f>
        <v>2.4</v>
      </c>
      <c r="L101" s="23" t="s">
        <v>18</v>
      </c>
      <c r="M101" s="12"/>
    </row>
    <row r="102" spans="1:13" ht="13.5">
      <c r="A102" s="1"/>
      <c r="B102" s="30" t="s">
        <v>78</v>
      </c>
      <c r="C102" s="37">
        <v>5</v>
      </c>
      <c r="D102" s="38">
        <f>+C102*0.65</f>
        <v>3.25</v>
      </c>
      <c r="E102" s="44">
        <v>75</v>
      </c>
      <c r="F102" s="38">
        <f>+E102*0.35</f>
        <v>26.25</v>
      </c>
      <c r="G102" s="43">
        <f>+(D102+F102)*0.4</f>
        <v>11.8</v>
      </c>
      <c r="H102" s="25">
        <v>50</v>
      </c>
      <c r="I102" s="26">
        <v>50</v>
      </c>
      <c r="J102" s="24">
        <f>((H102*0.8)+(I102*0.2))*0.6</f>
        <v>30</v>
      </c>
      <c r="K102" s="27">
        <f>(G102+J102)*0.3</f>
        <v>12.54</v>
      </c>
      <c r="L102" s="23" t="s">
        <v>18</v>
      </c>
      <c r="M102" s="12"/>
    </row>
    <row r="103" spans="1:13" ht="13.5">
      <c r="A103" s="1"/>
      <c r="B103" s="30" t="s">
        <v>77</v>
      </c>
      <c r="C103" s="37">
        <v>75</v>
      </c>
      <c r="D103" s="38">
        <f>+C103*0.65</f>
        <v>48.75</v>
      </c>
      <c r="E103" s="44">
        <v>5</v>
      </c>
      <c r="F103" s="38">
        <f>+E103*0.35</f>
        <v>1.75</v>
      </c>
      <c r="G103" s="43">
        <f>+(D103+F103)*0.4</f>
        <v>20.200000000000003</v>
      </c>
      <c r="H103" s="25">
        <v>50</v>
      </c>
      <c r="I103" s="26">
        <v>10</v>
      </c>
      <c r="J103" s="24">
        <f>((H103*0.8)+(I103*0.2))*0.6</f>
        <v>25.2</v>
      </c>
      <c r="K103" s="27">
        <f>(G103+J103)*0.3</f>
        <v>13.620000000000001</v>
      </c>
      <c r="L103" s="23" t="s">
        <v>18</v>
      </c>
      <c r="M103" s="12"/>
    </row>
    <row r="104" spans="1:13" ht="13.5">
      <c r="A104" s="1"/>
      <c r="B104" s="30" t="s">
        <v>76</v>
      </c>
      <c r="C104" s="37">
        <v>100</v>
      </c>
      <c r="D104" s="38">
        <f>+C104*0.65</f>
        <v>65</v>
      </c>
      <c r="E104" s="44">
        <v>75</v>
      </c>
      <c r="F104" s="38">
        <f>+E104*0.35</f>
        <v>26.25</v>
      </c>
      <c r="G104" s="43">
        <f>+(D104+F104)*0.4</f>
        <v>36.5</v>
      </c>
      <c r="H104" s="25">
        <v>100</v>
      </c>
      <c r="I104" s="26">
        <v>10</v>
      </c>
      <c r="J104" s="24">
        <f>((H104*0.8)+(I104*0.2))*0.6</f>
        <v>49.199999999999996</v>
      </c>
      <c r="K104" s="27">
        <f>(G104+J104)*0.3</f>
        <v>25.709999999999997</v>
      </c>
      <c r="L104" s="23" t="s">
        <v>19</v>
      </c>
      <c r="M104" s="12"/>
    </row>
    <row r="105" spans="1:13" ht="13.5">
      <c r="A105" s="1"/>
      <c r="B105" s="30" t="s">
        <v>75</v>
      </c>
      <c r="C105" s="37">
        <v>75</v>
      </c>
      <c r="D105" s="38">
        <f>+C105*0.65</f>
        <v>48.75</v>
      </c>
      <c r="E105" s="44">
        <v>5</v>
      </c>
      <c r="F105" s="38">
        <f>+E105*0.35</f>
        <v>1.75</v>
      </c>
      <c r="G105" s="43">
        <f>+(D105+F105)*0.4</f>
        <v>20.200000000000003</v>
      </c>
      <c r="H105" s="25">
        <v>10</v>
      </c>
      <c r="I105" s="26">
        <v>100</v>
      </c>
      <c r="J105" s="24">
        <f>((H105*0.8)+(I105*0.2))*0.6</f>
        <v>16.8</v>
      </c>
      <c r="K105" s="27">
        <f>(G105+J105)*0.3</f>
        <v>11.1</v>
      </c>
      <c r="L105" s="23" t="s">
        <v>18</v>
      </c>
      <c r="M105" s="12"/>
    </row>
    <row r="106" spans="1:13" ht="13.5">
      <c r="A106" s="7"/>
      <c r="B106" s="30" t="s">
        <v>73</v>
      </c>
      <c r="C106" s="35"/>
      <c r="D106" s="36"/>
      <c r="E106" s="45"/>
      <c r="F106" s="36"/>
      <c r="G106" s="42"/>
      <c r="H106" s="19"/>
      <c r="I106" s="20"/>
      <c r="J106" s="21"/>
      <c r="K106" s="22"/>
      <c r="L106" s="61"/>
      <c r="M106" s="12"/>
    </row>
    <row r="107" spans="1:13" ht="13.5">
      <c r="A107" s="1"/>
      <c r="B107" s="30" t="s">
        <v>74</v>
      </c>
      <c r="C107" s="37">
        <v>5</v>
      </c>
      <c r="D107" s="38">
        <f>+C107*0.65</f>
        <v>3.25</v>
      </c>
      <c r="E107" s="44">
        <v>50</v>
      </c>
      <c r="F107" s="38">
        <f>+E107*0.35</f>
        <v>17.5</v>
      </c>
      <c r="G107" s="43">
        <f>+(D107+F107)*0.4</f>
        <v>8.3</v>
      </c>
      <c r="H107" s="25">
        <v>10</v>
      </c>
      <c r="I107" s="26">
        <v>25</v>
      </c>
      <c r="J107" s="24">
        <f>((H107*0.8)+(I107*0.2))*0.6</f>
        <v>7.8</v>
      </c>
      <c r="K107" s="27">
        <f>(G107+J107)*0.3</f>
        <v>4.83</v>
      </c>
      <c r="L107" s="23" t="s">
        <v>18</v>
      </c>
      <c r="M107" s="12"/>
    </row>
    <row r="108" spans="1:13" ht="13.5">
      <c r="A108" s="1"/>
      <c r="B108" s="30" t="s">
        <v>72</v>
      </c>
      <c r="C108" s="37">
        <v>5</v>
      </c>
      <c r="D108" s="38">
        <f>+C108*0.65</f>
        <v>3.25</v>
      </c>
      <c r="E108" s="44">
        <v>5</v>
      </c>
      <c r="F108" s="38">
        <f>+E108*0.35</f>
        <v>1.75</v>
      </c>
      <c r="G108" s="43">
        <f>+(D108+F108)*0.4</f>
        <v>2</v>
      </c>
      <c r="H108" s="25">
        <v>25</v>
      </c>
      <c r="I108" s="26">
        <v>10</v>
      </c>
      <c r="J108" s="24">
        <f>((H108*0.8)+(I108*0.2))*0.6</f>
        <v>13.2</v>
      </c>
      <c r="K108" s="27">
        <f>(G108+J108)*0.3</f>
        <v>4.56</v>
      </c>
      <c r="L108" s="23" t="s">
        <v>18</v>
      </c>
      <c r="M108" s="12"/>
    </row>
    <row r="109" spans="1:13" ht="13.5">
      <c r="A109" s="1"/>
      <c r="B109" s="30" t="s">
        <v>71</v>
      </c>
      <c r="C109" s="37">
        <v>100</v>
      </c>
      <c r="D109" s="38">
        <f>+C109*0.65</f>
        <v>65</v>
      </c>
      <c r="E109" s="44">
        <v>25</v>
      </c>
      <c r="F109" s="38">
        <f>+E109*0.35</f>
        <v>8.75</v>
      </c>
      <c r="G109" s="43">
        <f>+(D109+F109)*0.4</f>
        <v>29.5</v>
      </c>
      <c r="H109" s="25">
        <v>50</v>
      </c>
      <c r="I109" s="26">
        <v>100</v>
      </c>
      <c r="J109" s="24">
        <f>((H109*0.8)+(I109*0.2))*0.6</f>
        <v>36</v>
      </c>
      <c r="K109" s="27">
        <f>(G109+J109)*0.3</f>
        <v>19.65</v>
      </c>
      <c r="L109" s="23" t="s">
        <v>19</v>
      </c>
      <c r="M109" s="12"/>
    </row>
    <row r="110" spans="1:13" ht="13.5">
      <c r="A110" s="1"/>
      <c r="B110" s="30" t="s">
        <v>70</v>
      </c>
      <c r="C110" s="37">
        <v>5</v>
      </c>
      <c r="D110" s="38">
        <f>+C110*0.65</f>
        <v>3.25</v>
      </c>
      <c r="E110" s="44">
        <v>100</v>
      </c>
      <c r="F110" s="38">
        <f>+E110*0.35</f>
        <v>35</v>
      </c>
      <c r="G110" s="43">
        <f>+(D110+F110)*0.4</f>
        <v>15.3</v>
      </c>
      <c r="H110" s="25">
        <v>10</v>
      </c>
      <c r="I110" s="26">
        <v>10</v>
      </c>
      <c r="J110" s="24">
        <f>((H110*0.8)+(I110*0.2))*0.6</f>
        <v>6</v>
      </c>
      <c r="K110" s="27">
        <f>(G110+J110)*0.3</f>
        <v>6.39</v>
      </c>
      <c r="L110" s="23" t="s">
        <v>18</v>
      </c>
      <c r="M110" s="12"/>
    </row>
    <row r="111" spans="1:13" ht="13.5">
      <c r="A111" s="1"/>
      <c r="B111" s="30" t="s">
        <v>69</v>
      </c>
      <c r="C111" s="37">
        <v>75</v>
      </c>
      <c r="D111" s="38">
        <f>+C111*0.65</f>
        <v>48.75</v>
      </c>
      <c r="E111" s="44">
        <v>5</v>
      </c>
      <c r="F111" s="38">
        <f>+E111*0.35</f>
        <v>1.75</v>
      </c>
      <c r="G111" s="43">
        <f>+(D111+F111)*0.4</f>
        <v>20.200000000000003</v>
      </c>
      <c r="H111" s="25">
        <v>50</v>
      </c>
      <c r="I111" s="26">
        <v>10</v>
      </c>
      <c r="J111" s="24">
        <f>((H111*0.8)+(I111*0.2))*0.6</f>
        <v>25.2</v>
      </c>
      <c r="K111" s="27">
        <f>(G111+J111)*0.3</f>
        <v>13.620000000000001</v>
      </c>
      <c r="L111" s="23" t="s">
        <v>18</v>
      </c>
      <c r="M111" s="12"/>
    </row>
    <row r="112" spans="1:13" ht="13.5">
      <c r="A112" s="7"/>
      <c r="B112" s="30" t="s">
        <v>68</v>
      </c>
      <c r="C112" s="35"/>
      <c r="D112" s="36"/>
      <c r="E112" s="45"/>
      <c r="F112" s="36"/>
      <c r="G112" s="42"/>
      <c r="H112" s="19"/>
      <c r="I112" s="20"/>
      <c r="J112" s="21"/>
      <c r="K112" s="22"/>
      <c r="L112" s="61"/>
      <c r="M112" s="12"/>
    </row>
    <row r="113" spans="1:13" ht="13.5">
      <c r="A113" s="7"/>
      <c r="B113" s="30" t="s">
        <v>67</v>
      </c>
      <c r="C113" s="35"/>
      <c r="D113" s="36"/>
      <c r="E113" s="45"/>
      <c r="F113" s="36"/>
      <c r="G113" s="42"/>
      <c r="H113" s="19"/>
      <c r="I113" s="20"/>
      <c r="J113" s="21"/>
      <c r="K113" s="22"/>
      <c r="L113" s="61"/>
      <c r="M113" s="12"/>
    </row>
    <row r="114" spans="1:13" ht="13.5">
      <c r="A114" s="1"/>
      <c r="B114" s="30" t="s">
        <v>66</v>
      </c>
      <c r="C114" s="37">
        <v>25</v>
      </c>
      <c r="D114" s="38">
        <f>+C114*0.65</f>
        <v>16.25</v>
      </c>
      <c r="E114" s="44">
        <v>100</v>
      </c>
      <c r="F114" s="38">
        <f>+E114*0.35</f>
        <v>35</v>
      </c>
      <c r="G114" s="43">
        <f>+(D114+F114)*0.4</f>
        <v>20.5</v>
      </c>
      <c r="H114" s="25">
        <v>100</v>
      </c>
      <c r="I114" s="26">
        <v>10</v>
      </c>
      <c r="J114" s="24">
        <f>((H114*0.8)+(I114*0.2))*0.6</f>
        <v>49.199999999999996</v>
      </c>
      <c r="K114" s="27">
        <f>(G114+J114)*0.3</f>
        <v>20.909999999999997</v>
      </c>
      <c r="L114" s="23" t="s">
        <v>19</v>
      </c>
      <c r="M114" s="12"/>
    </row>
    <row r="115" spans="1:13" ht="13.5">
      <c r="A115" s="1"/>
      <c r="B115" s="30" t="s">
        <v>65</v>
      </c>
      <c r="C115" s="37">
        <v>100</v>
      </c>
      <c r="D115" s="38">
        <f>+C115*0.65</f>
        <v>65</v>
      </c>
      <c r="E115" s="44">
        <v>25</v>
      </c>
      <c r="F115" s="38">
        <f>+E115*0.35</f>
        <v>8.75</v>
      </c>
      <c r="G115" s="43">
        <f>+(D115+F115)*0.4</f>
        <v>29.5</v>
      </c>
      <c r="H115" s="25">
        <v>10</v>
      </c>
      <c r="I115" s="26">
        <v>100</v>
      </c>
      <c r="J115" s="24">
        <f>((H115*0.8)+(I115*0.2))*0.6</f>
        <v>16.8</v>
      </c>
      <c r="K115" s="27">
        <f>(G115+J115)*0.3</f>
        <v>13.889999999999999</v>
      </c>
      <c r="L115" s="23" t="s">
        <v>18</v>
      </c>
      <c r="M115" s="12"/>
    </row>
    <row r="116" spans="1:13" ht="13.5">
      <c r="A116" s="7"/>
      <c r="B116" s="30" t="s">
        <v>64</v>
      </c>
      <c r="C116" s="35"/>
      <c r="D116" s="36"/>
      <c r="E116" s="45"/>
      <c r="F116" s="36"/>
      <c r="G116" s="42"/>
      <c r="H116" s="19"/>
      <c r="I116" s="20"/>
      <c r="J116" s="21"/>
      <c r="K116" s="22"/>
      <c r="L116" s="61"/>
      <c r="M116" s="12"/>
    </row>
    <row r="117" spans="1:13" ht="13.5">
      <c r="A117" s="1"/>
      <c r="B117" s="30" t="s">
        <v>63</v>
      </c>
      <c r="C117" s="37">
        <v>5</v>
      </c>
      <c r="D117" s="38">
        <f>+C117*0.65</f>
        <v>3.25</v>
      </c>
      <c r="E117" s="44">
        <v>25</v>
      </c>
      <c r="F117" s="38">
        <f>+E117*0.35</f>
        <v>8.75</v>
      </c>
      <c r="G117" s="43">
        <f>+(D117+F117)*0.4</f>
        <v>4.800000000000001</v>
      </c>
      <c r="H117" s="25">
        <v>10</v>
      </c>
      <c r="I117" s="26">
        <v>50</v>
      </c>
      <c r="J117" s="24">
        <f>((H117*0.8)+(I117*0.2))*0.6</f>
        <v>10.799999999999999</v>
      </c>
      <c r="K117" s="27">
        <f>(G117+J117)*0.3</f>
        <v>4.68</v>
      </c>
      <c r="L117" s="23" t="s">
        <v>18</v>
      </c>
      <c r="M117" s="12"/>
    </row>
    <row r="118" spans="1:13" ht="13.5">
      <c r="A118" s="7"/>
      <c r="B118" s="30" t="s">
        <v>62</v>
      </c>
      <c r="C118" s="35"/>
      <c r="D118" s="36"/>
      <c r="E118" s="45"/>
      <c r="F118" s="36"/>
      <c r="G118" s="42"/>
      <c r="H118" s="19"/>
      <c r="I118" s="20"/>
      <c r="J118" s="21"/>
      <c r="K118" s="22"/>
      <c r="L118" s="61"/>
      <c r="M118" s="12"/>
    </row>
    <row r="119" spans="1:13" ht="13.5">
      <c r="A119" s="1"/>
      <c r="B119" s="30" t="s">
        <v>61</v>
      </c>
      <c r="C119" s="37">
        <v>5</v>
      </c>
      <c r="D119" s="38">
        <f>+C119*0.65</f>
        <v>3.25</v>
      </c>
      <c r="E119" s="44">
        <v>5</v>
      </c>
      <c r="F119" s="38">
        <f>+E119*0.35</f>
        <v>1.75</v>
      </c>
      <c r="G119" s="43">
        <f>+(D119+F119)*0.4</f>
        <v>2</v>
      </c>
      <c r="H119" s="25">
        <v>10</v>
      </c>
      <c r="I119" s="26">
        <v>10</v>
      </c>
      <c r="J119" s="24">
        <f>((H119*0.8)+(I119*0.2))*0.6</f>
        <v>6</v>
      </c>
      <c r="K119" s="27">
        <f>(G119+J119)*0.3</f>
        <v>2.4</v>
      </c>
      <c r="L119" s="23" t="s">
        <v>18</v>
      </c>
      <c r="M119" s="12"/>
    </row>
    <row r="120" spans="1:13" ht="13.5">
      <c r="A120" s="1"/>
      <c r="B120" s="30" t="s">
        <v>60</v>
      </c>
      <c r="C120" s="37">
        <v>5</v>
      </c>
      <c r="D120" s="38">
        <f>+C120*0.65</f>
        <v>3.25</v>
      </c>
      <c r="E120" s="44">
        <v>5</v>
      </c>
      <c r="F120" s="38">
        <f>+E120*0.35</f>
        <v>1.75</v>
      </c>
      <c r="G120" s="43">
        <f>+(D120+F120)*0.4</f>
        <v>2</v>
      </c>
      <c r="H120" s="25">
        <v>50</v>
      </c>
      <c r="I120" s="26">
        <v>10</v>
      </c>
      <c r="J120" s="24">
        <f>((H120*0.8)+(I120*0.2))*0.6</f>
        <v>25.2</v>
      </c>
      <c r="K120" s="27">
        <f>(G120+J120)*0.3</f>
        <v>8.16</v>
      </c>
      <c r="L120" s="23" t="s">
        <v>18</v>
      </c>
      <c r="M120" s="12"/>
    </row>
    <row r="121" spans="1:13" ht="13.5">
      <c r="A121" s="7"/>
      <c r="B121" s="30" t="s">
        <v>59</v>
      </c>
      <c r="C121" s="35"/>
      <c r="D121" s="36"/>
      <c r="E121" s="45"/>
      <c r="F121" s="36"/>
      <c r="G121" s="42"/>
      <c r="H121" s="19"/>
      <c r="I121" s="20"/>
      <c r="J121" s="21"/>
      <c r="K121" s="22"/>
      <c r="L121" s="61"/>
      <c r="M121" s="12"/>
    </row>
    <row r="122" spans="1:13" ht="13.5">
      <c r="A122" s="1"/>
      <c r="B122" s="30" t="s">
        <v>113</v>
      </c>
      <c r="C122" s="37">
        <v>5</v>
      </c>
      <c r="D122" s="38">
        <f aca="true" t="shared" si="20" ref="D122:D137">+C122*0.65</f>
        <v>3.25</v>
      </c>
      <c r="E122" s="44">
        <v>50</v>
      </c>
      <c r="F122" s="38">
        <f aca="true" t="shared" si="21" ref="F122:F137">+E122*0.35</f>
        <v>17.5</v>
      </c>
      <c r="G122" s="43">
        <f aca="true" t="shared" si="22" ref="G122:G137">+(D122+F122)*0.4</f>
        <v>8.3</v>
      </c>
      <c r="H122" s="25">
        <v>25</v>
      </c>
      <c r="I122" s="26">
        <v>10</v>
      </c>
      <c r="J122" s="24">
        <f aca="true" t="shared" si="23" ref="J122:J137">((H122*0.8)+(I122*0.2))*0.6</f>
        <v>13.2</v>
      </c>
      <c r="K122" s="27">
        <f aca="true" t="shared" si="24" ref="K122:K137">(G122+J122)*0.3</f>
        <v>6.45</v>
      </c>
      <c r="L122" s="23" t="s">
        <v>18</v>
      </c>
      <c r="M122" s="12"/>
    </row>
    <row r="123" spans="1:23" ht="13.5">
      <c r="A123" s="29"/>
      <c r="B123" s="30" t="s">
        <v>112</v>
      </c>
      <c r="C123" s="37">
        <v>75</v>
      </c>
      <c r="D123" s="38">
        <f t="shared" si="20"/>
        <v>48.75</v>
      </c>
      <c r="E123" s="44">
        <v>5</v>
      </c>
      <c r="F123" s="38">
        <f t="shared" si="21"/>
        <v>1.75</v>
      </c>
      <c r="G123" s="43">
        <f t="shared" si="22"/>
        <v>20.200000000000003</v>
      </c>
      <c r="H123" s="25">
        <v>100</v>
      </c>
      <c r="I123" s="26">
        <v>100</v>
      </c>
      <c r="J123" s="24">
        <f t="shared" si="23"/>
        <v>60</v>
      </c>
      <c r="K123" s="27">
        <f t="shared" si="24"/>
        <v>24.06</v>
      </c>
      <c r="L123" s="23" t="s">
        <v>19</v>
      </c>
      <c r="M123" s="64" t="s">
        <v>14</v>
      </c>
      <c r="N123" s="8" t="s">
        <v>9</v>
      </c>
      <c r="O123" s="65"/>
      <c r="P123" s="65"/>
      <c r="Q123" s="65"/>
      <c r="R123" s="65"/>
      <c r="S123" s="65"/>
      <c r="T123" s="65"/>
      <c r="U123" s="65"/>
      <c r="V123" s="65"/>
      <c r="W123" s="11"/>
    </row>
    <row r="124" spans="1:13" ht="13.5">
      <c r="A124" s="1"/>
      <c r="B124" s="30" t="s">
        <v>111</v>
      </c>
      <c r="C124" s="37">
        <v>5</v>
      </c>
      <c r="D124" s="38">
        <f t="shared" si="20"/>
        <v>3.25</v>
      </c>
      <c r="E124" s="44">
        <v>50</v>
      </c>
      <c r="F124" s="38">
        <f t="shared" si="21"/>
        <v>17.5</v>
      </c>
      <c r="G124" s="43">
        <f t="shared" si="22"/>
        <v>8.3</v>
      </c>
      <c r="H124" s="25">
        <v>10</v>
      </c>
      <c r="I124" s="26">
        <v>100</v>
      </c>
      <c r="J124" s="24">
        <f t="shared" si="23"/>
        <v>16.8</v>
      </c>
      <c r="K124" s="27">
        <f t="shared" si="24"/>
        <v>7.53</v>
      </c>
      <c r="L124" s="23" t="s">
        <v>18</v>
      </c>
      <c r="M124" s="12"/>
    </row>
    <row r="125" spans="1:13" ht="13.5">
      <c r="A125" s="1"/>
      <c r="B125" s="30" t="s">
        <v>110</v>
      </c>
      <c r="C125" s="37">
        <v>75</v>
      </c>
      <c r="D125" s="38">
        <f t="shared" si="20"/>
        <v>48.75</v>
      </c>
      <c r="E125" s="44">
        <v>5</v>
      </c>
      <c r="F125" s="38">
        <f t="shared" si="21"/>
        <v>1.75</v>
      </c>
      <c r="G125" s="43">
        <f t="shared" si="22"/>
        <v>20.200000000000003</v>
      </c>
      <c r="H125" s="25">
        <v>10</v>
      </c>
      <c r="I125" s="26">
        <v>75</v>
      </c>
      <c r="J125" s="24">
        <f t="shared" si="23"/>
        <v>13.799999999999999</v>
      </c>
      <c r="K125" s="27">
        <f t="shared" si="24"/>
        <v>10.2</v>
      </c>
      <c r="L125" s="23" t="s">
        <v>18</v>
      </c>
      <c r="M125" s="12"/>
    </row>
    <row r="126" spans="1:13" ht="13.5">
      <c r="A126" s="1"/>
      <c r="B126" s="30" t="s">
        <v>109</v>
      </c>
      <c r="C126" s="37">
        <v>5</v>
      </c>
      <c r="D126" s="38">
        <f t="shared" si="20"/>
        <v>3.25</v>
      </c>
      <c r="E126" s="44">
        <v>5</v>
      </c>
      <c r="F126" s="38">
        <f t="shared" si="21"/>
        <v>1.75</v>
      </c>
      <c r="G126" s="43">
        <f t="shared" si="22"/>
        <v>2</v>
      </c>
      <c r="H126" s="25">
        <v>10</v>
      </c>
      <c r="I126" s="26">
        <v>10</v>
      </c>
      <c r="J126" s="24">
        <f t="shared" si="23"/>
        <v>6</v>
      </c>
      <c r="K126" s="27">
        <f t="shared" si="24"/>
        <v>2.4</v>
      </c>
      <c r="L126" s="23" t="s">
        <v>18</v>
      </c>
      <c r="M126" s="12"/>
    </row>
    <row r="127" spans="1:13" ht="13.5">
      <c r="A127" s="1"/>
      <c r="B127" s="30" t="s">
        <v>108</v>
      </c>
      <c r="C127" s="37">
        <v>75</v>
      </c>
      <c r="D127" s="38">
        <f t="shared" si="20"/>
        <v>48.75</v>
      </c>
      <c r="E127" s="44">
        <v>75</v>
      </c>
      <c r="F127" s="38">
        <f t="shared" si="21"/>
        <v>26.25</v>
      </c>
      <c r="G127" s="43">
        <f t="shared" si="22"/>
        <v>30</v>
      </c>
      <c r="H127" s="25">
        <v>50</v>
      </c>
      <c r="I127" s="26">
        <v>50</v>
      </c>
      <c r="J127" s="24">
        <f t="shared" si="23"/>
        <v>30</v>
      </c>
      <c r="K127" s="27">
        <f t="shared" si="24"/>
        <v>18</v>
      </c>
      <c r="L127" s="23" t="s">
        <v>19</v>
      </c>
      <c r="M127" s="12"/>
    </row>
    <row r="128" spans="1:23" ht="13.5">
      <c r="A128" s="29"/>
      <c r="B128" s="30" t="s">
        <v>107</v>
      </c>
      <c r="C128" s="37">
        <v>50</v>
      </c>
      <c r="D128" s="38">
        <f t="shared" si="20"/>
        <v>32.5</v>
      </c>
      <c r="E128" s="44">
        <v>5</v>
      </c>
      <c r="F128" s="38">
        <f t="shared" si="21"/>
        <v>1.75</v>
      </c>
      <c r="G128" s="43">
        <f t="shared" si="22"/>
        <v>13.700000000000001</v>
      </c>
      <c r="H128" s="25">
        <v>75</v>
      </c>
      <c r="I128" s="26">
        <v>50</v>
      </c>
      <c r="J128" s="24">
        <f t="shared" si="23"/>
        <v>42</v>
      </c>
      <c r="K128" s="27">
        <f t="shared" si="24"/>
        <v>16.71</v>
      </c>
      <c r="L128" s="23" t="s">
        <v>19</v>
      </c>
      <c r="M128" s="64" t="s">
        <v>14</v>
      </c>
      <c r="N128" s="8" t="s">
        <v>9</v>
      </c>
      <c r="O128" s="65"/>
      <c r="P128" s="65"/>
      <c r="Q128" s="65"/>
      <c r="R128" s="65"/>
      <c r="S128" s="65"/>
      <c r="T128" s="65"/>
      <c r="U128" s="65"/>
      <c r="V128" s="65"/>
      <c r="W128" s="11"/>
    </row>
    <row r="129" spans="1:23" ht="13.5">
      <c r="A129" s="29"/>
      <c r="B129" s="30" t="s">
        <v>106</v>
      </c>
      <c r="C129" s="37">
        <v>5</v>
      </c>
      <c r="D129" s="38">
        <f t="shared" si="20"/>
        <v>3.25</v>
      </c>
      <c r="E129" s="44">
        <v>5</v>
      </c>
      <c r="F129" s="38">
        <f t="shared" si="21"/>
        <v>1.75</v>
      </c>
      <c r="G129" s="43">
        <f t="shared" si="22"/>
        <v>2</v>
      </c>
      <c r="H129" s="25">
        <v>100</v>
      </c>
      <c r="I129" s="26">
        <v>50</v>
      </c>
      <c r="J129" s="24">
        <f t="shared" si="23"/>
        <v>54</v>
      </c>
      <c r="K129" s="27">
        <f t="shared" si="24"/>
        <v>16.8</v>
      </c>
      <c r="L129" s="23" t="s">
        <v>19</v>
      </c>
      <c r="M129" s="64" t="s">
        <v>14</v>
      </c>
      <c r="N129" s="8" t="s">
        <v>9</v>
      </c>
      <c r="O129" s="65"/>
      <c r="P129" s="65"/>
      <c r="Q129" s="65"/>
      <c r="R129" s="65"/>
      <c r="S129" s="65"/>
      <c r="T129" s="65"/>
      <c r="U129" s="65"/>
      <c r="V129" s="65"/>
      <c r="W129" s="11"/>
    </row>
    <row r="130" spans="1:13" ht="13.5">
      <c r="A130" s="1"/>
      <c r="B130" s="30" t="s">
        <v>105</v>
      </c>
      <c r="C130" s="37">
        <v>5</v>
      </c>
      <c r="D130" s="38">
        <f t="shared" si="20"/>
        <v>3.25</v>
      </c>
      <c r="E130" s="44">
        <v>75</v>
      </c>
      <c r="F130" s="38">
        <f t="shared" si="21"/>
        <v>26.25</v>
      </c>
      <c r="G130" s="43">
        <f t="shared" si="22"/>
        <v>11.8</v>
      </c>
      <c r="H130" s="25">
        <v>100</v>
      </c>
      <c r="I130" s="26">
        <v>10</v>
      </c>
      <c r="J130" s="24">
        <f t="shared" si="23"/>
        <v>49.199999999999996</v>
      </c>
      <c r="K130" s="27">
        <f t="shared" si="24"/>
        <v>18.3</v>
      </c>
      <c r="L130" s="23" t="s">
        <v>19</v>
      </c>
      <c r="M130" s="12"/>
    </row>
    <row r="131" spans="1:13" ht="13.5">
      <c r="A131" s="1"/>
      <c r="B131" s="30" t="s">
        <v>104</v>
      </c>
      <c r="C131" s="37">
        <v>75</v>
      </c>
      <c r="D131" s="38">
        <f t="shared" si="20"/>
        <v>48.75</v>
      </c>
      <c r="E131" s="44">
        <v>5</v>
      </c>
      <c r="F131" s="38">
        <f t="shared" si="21"/>
        <v>1.75</v>
      </c>
      <c r="G131" s="43">
        <f t="shared" si="22"/>
        <v>20.200000000000003</v>
      </c>
      <c r="H131" s="25">
        <v>10</v>
      </c>
      <c r="I131" s="26">
        <v>100</v>
      </c>
      <c r="J131" s="24">
        <f t="shared" si="23"/>
        <v>16.8</v>
      </c>
      <c r="K131" s="27">
        <f t="shared" si="24"/>
        <v>11.1</v>
      </c>
      <c r="L131" s="23" t="s">
        <v>18</v>
      </c>
      <c r="M131" s="12"/>
    </row>
    <row r="132" spans="1:13" ht="13.5">
      <c r="A132" s="1"/>
      <c r="B132" s="30" t="s">
        <v>103</v>
      </c>
      <c r="C132" s="37">
        <v>5</v>
      </c>
      <c r="D132" s="38">
        <f t="shared" si="20"/>
        <v>3.25</v>
      </c>
      <c r="E132" s="44">
        <v>25</v>
      </c>
      <c r="F132" s="38">
        <f t="shared" si="21"/>
        <v>8.75</v>
      </c>
      <c r="G132" s="43">
        <f t="shared" si="22"/>
        <v>4.800000000000001</v>
      </c>
      <c r="H132" s="25">
        <v>10</v>
      </c>
      <c r="I132" s="26">
        <v>10</v>
      </c>
      <c r="J132" s="24">
        <f t="shared" si="23"/>
        <v>6</v>
      </c>
      <c r="K132" s="27">
        <f t="shared" si="24"/>
        <v>3.24</v>
      </c>
      <c r="L132" s="23" t="s">
        <v>18</v>
      </c>
      <c r="M132" s="12"/>
    </row>
    <row r="133" spans="1:23" ht="13.5">
      <c r="A133" s="29"/>
      <c r="B133" s="30" t="s">
        <v>102</v>
      </c>
      <c r="C133" s="37">
        <v>75</v>
      </c>
      <c r="D133" s="38">
        <f t="shared" si="20"/>
        <v>48.75</v>
      </c>
      <c r="E133" s="44">
        <v>100</v>
      </c>
      <c r="F133" s="38">
        <f t="shared" si="21"/>
        <v>35</v>
      </c>
      <c r="G133" s="43">
        <f t="shared" si="22"/>
        <v>33.5</v>
      </c>
      <c r="H133" s="25">
        <v>100</v>
      </c>
      <c r="I133" s="26">
        <v>50</v>
      </c>
      <c r="J133" s="24">
        <f t="shared" si="23"/>
        <v>54</v>
      </c>
      <c r="K133" s="27">
        <f t="shared" si="24"/>
        <v>26.25</v>
      </c>
      <c r="L133" s="23" t="s">
        <v>19</v>
      </c>
      <c r="M133" s="64" t="s">
        <v>14</v>
      </c>
      <c r="N133" s="8" t="s">
        <v>9</v>
      </c>
      <c r="O133" s="65"/>
      <c r="P133" s="65"/>
      <c r="Q133" s="65"/>
      <c r="R133" s="65"/>
      <c r="S133" s="65"/>
      <c r="T133" s="65"/>
      <c r="U133" s="65"/>
      <c r="V133" s="65"/>
      <c r="W133" s="11"/>
    </row>
    <row r="134" spans="1:13" ht="13.5">
      <c r="A134" s="1"/>
      <c r="B134" s="30" t="s">
        <v>101</v>
      </c>
      <c r="C134" s="37">
        <v>5</v>
      </c>
      <c r="D134" s="38">
        <f t="shared" si="20"/>
        <v>3.25</v>
      </c>
      <c r="E134" s="44">
        <v>25</v>
      </c>
      <c r="F134" s="38">
        <f t="shared" si="21"/>
        <v>8.75</v>
      </c>
      <c r="G134" s="43">
        <f t="shared" si="22"/>
        <v>4.800000000000001</v>
      </c>
      <c r="H134" s="25">
        <v>75</v>
      </c>
      <c r="I134" s="26">
        <v>10</v>
      </c>
      <c r="J134" s="24">
        <f t="shared" si="23"/>
        <v>37.199999999999996</v>
      </c>
      <c r="K134" s="27">
        <f t="shared" si="24"/>
        <v>12.6</v>
      </c>
      <c r="L134" s="23" t="s">
        <v>18</v>
      </c>
      <c r="M134" s="12"/>
    </row>
    <row r="135" spans="1:13" ht="13.5">
      <c r="A135" s="1"/>
      <c r="B135" s="30" t="s">
        <v>100</v>
      </c>
      <c r="C135" s="37">
        <v>5</v>
      </c>
      <c r="D135" s="38">
        <f t="shared" si="20"/>
        <v>3.25</v>
      </c>
      <c r="E135" s="44">
        <v>25</v>
      </c>
      <c r="F135" s="38">
        <f t="shared" si="21"/>
        <v>8.75</v>
      </c>
      <c r="G135" s="43">
        <f t="shared" si="22"/>
        <v>4.800000000000001</v>
      </c>
      <c r="H135" s="25">
        <v>75</v>
      </c>
      <c r="I135" s="26">
        <v>10</v>
      </c>
      <c r="J135" s="24">
        <f t="shared" si="23"/>
        <v>37.199999999999996</v>
      </c>
      <c r="K135" s="27">
        <f t="shared" si="24"/>
        <v>12.6</v>
      </c>
      <c r="L135" s="23" t="s">
        <v>18</v>
      </c>
      <c r="M135" s="12"/>
    </row>
    <row r="136" spans="1:13" ht="13.5">
      <c r="A136" s="1"/>
      <c r="B136" s="30" t="s">
        <v>99</v>
      </c>
      <c r="C136" s="37">
        <v>5</v>
      </c>
      <c r="D136" s="38">
        <f t="shared" si="20"/>
        <v>3.25</v>
      </c>
      <c r="E136" s="44">
        <v>5</v>
      </c>
      <c r="F136" s="38">
        <f t="shared" si="21"/>
        <v>1.75</v>
      </c>
      <c r="G136" s="43">
        <f t="shared" si="22"/>
        <v>2</v>
      </c>
      <c r="H136" s="25">
        <v>10</v>
      </c>
      <c r="I136" s="26">
        <v>10</v>
      </c>
      <c r="J136" s="24">
        <f t="shared" si="23"/>
        <v>6</v>
      </c>
      <c r="K136" s="27">
        <f t="shared" si="24"/>
        <v>2.4</v>
      </c>
      <c r="L136" s="23" t="s">
        <v>18</v>
      </c>
      <c r="M136" s="12"/>
    </row>
    <row r="137" spans="1:13" ht="13.5">
      <c r="A137" s="1"/>
      <c r="B137" s="30" t="s">
        <v>98</v>
      </c>
      <c r="C137" s="37">
        <v>5</v>
      </c>
      <c r="D137" s="38">
        <f t="shared" si="20"/>
        <v>3.25</v>
      </c>
      <c r="E137" s="44">
        <v>5</v>
      </c>
      <c r="F137" s="38">
        <f t="shared" si="21"/>
        <v>1.75</v>
      </c>
      <c r="G137" s="43">
        <f t="shared" si="22"/>
        <v>2</v>
      </c>
      <c r="H137" s="25">
        <v>10</v>
      </c>
      <c r="I137" s="26">
        <v>10</v>
      </c>
      <c r="J137" s="24">
        <f t="shared" si="23"/>
        <v>6</v>
      </c>
      <c r="K137" s="27">
        <f t="shared" si="24"/>
        <v>2.4</v>
      </c>
      <c r="L137" s="23" t="s">
        <v>18</v>
      </c>
      <c r="M137" s="12"/>
    </row>
    <row r="138" spans="1:13" ht="13.5">
      <c r="A138" s="7"/>
      <c r="B138" s="30" t="s">
        <v>97</v>
      </c>
      <c r="C138" s="35"/>
      <c r="D138" s="36"/>
      <c r="E138" s="45"/>
      <c r="F138" s="36"/>
      <c r="G138" s="42"/>
      <c r="H138" s="19"/>
      <c r="I138" s="20"/>
      <c r="J138" s="21"/>
      <c r="K138" s="22"/>
      <c r="L138" s="61"/>
      <c r="M138" s="12"/>
    </row>
    <row r="139" spans="1:13" ht="13.5">
      <c r="A139" s="7"/>
      <c r="B139" s="30" t="s">
        <v>96</v>
      </c>
      <c r="C139" s="35"/>
      <c r="D139" s="36"/>
      <c r="E139" s="45"/>
      <c r="F139" s="36"/>
      <c r="G139" s="42"/>
      <c r="H139" s="19"/>
      <c r="I139" s="20"/>
      <c r="J139" s="21"/>
      <c r="K139" s="22"/>
      <c r="L139" s="61"/>
      <c r="M139" s="12"/>
    </row>
    <row r="140" spans="1:13" ht="13.5">
      <c r="A140" s="7"/>
      <c r="B140" s="30" t="s">
        <v>95</v>
      </c>
      <c r="C140" s="35"/>
      <c r="D140" s="36"/>
      <c r="E140" s="45"/>
      <c r="F140" s="36"/>
      <c r="G140" s="42"/>
      <c r="H140" s="19"/>
      <c r="I140" s="20"/>
      <c r="J140" s="21"/>
      <c r="K140" s="22"/>
      <c r="L140" s="61"/>
      <c r="M140" s="12"/>
    </row>
    <row r="141" spans="1:13" ht="13.5">
      <c r="A141" s="7"/>
      <c r="B141" s="30" t="s">
        <v>94</v>
      </c>
      <c r="C141" s="35"/>
      <c r="D141" s="36"/>
      <c r="E141" s="45"/>
      <c r="F141" s="36"/>
      <c r="G141" s="42"/>
      <c r="H141" s="19"/>
      <c r="I141" s="20"/>
      <c r="J141" s="21"/>
      <c r="K141" s="22"/>
      <c r="L141" s="61"/>
      <c r="M141" s="12"/>
    </row>
    <row r="142" spans="1:23" ht="13.5">
      <c r="A142" s="29"/>
      <c r="B142" s="30" t="s">
        <v>93</v>
      </c>
      <c r="C142" s="37">
        <v>100</v>
      </c>
      <c r="D142" s="38">
        <f>+C142*0.65</f>
        <v>65</v>
      </c>
      <c r="E142" s="44">
        <v>5</v>
      </c>
      <c r="F142" s="38">
        <f>+E142*0.35</f>
        <v>1.75</v>
      </c>
      <c r="G142" s="43">
        <f>+(D142+F142)*0.4</f>
        <v>26.700000000000003</v>
      </c>
      <c r="H142" s="25">
        <v>100</v>
      </c>
      <c r="I142" s="26">
        <v>100</v>
      </c>
      <c r="J142" s="24">
        <f>((H142*0.8)+(I142*0.2))*0.6</f>
        <v>60</v>
      </c>
      <c r="K142" s="27">
        <f>(G142+J142)*0.3</f>
        <v>26.01</v>
      </c>
      <c r="L142" s="23" t="s">
        <v>19</v>
      </c>
      <c r="M142" s="64" t="s">
        <v>14</v>
      </c>
      <c r="N142" s="8" t="s">
        <v>9</v>
      </c>
      <c r="O142" s="65"/>
      <c r="P142" s="65"/>
      <c r="Q142" s="65"/>
      <c r="R142" s="65"/>
      <c r="S142" s="65"/>
      <c r="T142" s="65"/>
      <c r="U142" s="65"/>
      <c r="V142" s="65"/>
      <c r="W142" s="11"/>
    </row>
    <row r="143" spans="1:13" ht="13.5">
      <c r="A143" s="7"/>
      <c r="B143" s="30" t="s">
        <v>92</v>
      </c>
      <c r="C143" s="35"/>
      <c r="D143" s="36"/>
      <c r="E143" s="45"/>
      <c r="F143" s="36"/>
      <c r="G143" s="42"/>
      <c r="H143" s="19"/>
      <c r="I143" s="20"/>
      <c r="J143" s="21"/>
      <c r="K143" s="22"/>
      <c r="L143" s="61"/>
      <c r="M143" s="12"/>
    </row>
    <row r="144" spans="1:13" ht="13.5">
      <c r="A144" s="1"/>
      <c r="B144" s="30" t="s">
        <v>91</v>
      </c>
      <c r="C144" s="37">
        <v>5</v>
      </c>
      <c r="D144" s="38">
        <f aca="true" t="shared" si="25" ref="D144:D151">+C144*0.65</f>
        <v>3.25</v>
      </c>
      <c r="E144" s="44">
        <v>5</v>
      </c>
      <c r="F144" s="38">
        <f aca="true" t="shared" si="26" ref="F144:F151">+E144*0.35</f>
        <v>1.75</v>
      </c>
      <c r="G144" s="43">
        <f aca="true" t="shared" si="27" ref="G144:G151">+(D144+F144)*0.4</f>
        <v>2</v>
      </c>
      <c r="H144" s="25">
        <v>25</v>
      </c>
      <c r="I144" s="26">
        <v>10</v>
      </c>
      <c r="J144" s="24">
        <f aca="true" t="shared" si="28" ref="J144:J151">((H144*0.8)+(I144*0.2))*0.6</f>
        <v>13.2</v>
      </c>
      <c r="K144" s="27">
        <f aca="true" t="shared" si="29" ref="K144:K151">(G144+J144)*0.3</f>
        <v>4.56</v>
      </c>
      <c r="L144" s="23" t="s">
        <v>18</v>
      </c>
      <c r="M144" s="12"/>
    </row>
    <row r="145" spans="1:13" ht="13.5">
      <c r="A145" s="1"/>
      <c r="B145" s="30" t="s">
        <v>90</v>
      </c>
      <c r="C145" s="37">
        <v>5</v>
      </c>
      <c r="D145" s="38">
        <f t="shared" si="25"/>
        <v>3.25</v>
      </c>
      <c r="E145" s="44">
        <v>5</v>
      </c>
      <c r="F145" s="38">
        <f t="shared" si="26"/>
        <v>1.75</v>
      </c>
      <c r="G145" s="43">
        <f t="shared" si="27"/>
        <v>2</v>
      </c>
      <c r="H145" s="25">
        <v>50</v>
      </c>
      <c r="I145" s="26">
        <v>10</v>
      </c>
      <c r="J145" s="24">
        <f t="shared" si="28"/>
        <v>25.2</v>
      </c>
      <c r="K145" s="27">
        <f t="shared" si="29"/>
        <v>8.16</v>
      </c>
      <c r="L145" s="23" t="s">
        <v>18</v>
      </c>
      <c r="M145" s="12"/>
    </row>
    <row r="146" spans="1:13" ht="13.5">
      <c r="A146" s="1"/>
      <c r="B146" s="30" t="s">
        <v>89</v>
      </c>
      <c r="C146" s="37">
        <v>5</v>
      </c>
      <c r="D146" s="38">
        <f t="shared" si="25"/>
        <v>3.25</v>
      </c>
      <c r="E146" s="44">
        <v>5</v>
      </c>
      <c r="F146" s="38">
        <f t="shared" si="26"/>
        <v>1.75</v>
      </c>
      <c r="G146" s="43">
        <f t="shared" si="27"/>
        <v>2</v>
      </c>
      <c r="H146" s="25">
        <v>10</v>
      </c>
      <c r="I146" s="26">
        <v>10</v>
      </c>
      <c r="J146" s="24">
        <f t="shared" si="28"/>
        <v>6</v>
      </c>
      <c r="K146" s="27">
        <f t="shared" si="29"/>
        <v>2.4</v>
      </c>
      <c r="L146" s="23" t="s">
        <v>18</v>
      </c>
      <c r="M146" s="12"/>
    </row>
    <row r="147" spans="1:13" ht="13.5">
      <c r="A147" s="1"/>
      <c r="B147" s="30" t="s">
        <v>88</v>
      </c>
      <c r="C147" s="37">
        <v>5</v>
      </c>
      <c r="D147" s="38">
        <f t="shared" si="25"/>
        <v>3.25</v>
      </c>
      <c r="E147" s="44">
        <v>25</v>
      </c>
      <c r="F147" s="38">
        <f t="shared" si="26"/>
        <v>8.75</v>
      </c>
      <c r="G147" s="43">
        <f t="shared" si="27"/>
        <v>4.800000000000001</v>
      </c>
      <c r="H147" s="25">
        <v>10</v>
      </c>
      <c r="I147" s="26">
        <v>75</v>
      </c>
      <c r="J147" s="24">
        <f t="shared" si="28"/>
        <v>13.799999999999999</v>
      </c>
      <c r="K147" s="27">
        <f t="shared" si="29"/>
        <v>5.58</v>
      </c>
      <c r="L147" s="23" t="s">
        <v>18</v>
      </c>
      <c r="M147" s="12"/>
    </row>
    <row r="148" spans="1:13" ht="13.5">
      <c r="A148" s="1"/>
      <c r="B148" s="30" t="s">
        <v>87</v>
      </c>
      <c r="C148" s="37">
        <v>25</v>
      </c>
      <c r="D148" s="38">
        <f t="shared" si="25"/>
        <v>16.25</v>
      </c>
      <c r="E148" s="44">
        <v>5</v>
      </c>
      <c r="F148" s="38">
        <f t="shared" si="26"/>
        <v>1.75</v>
      </c>
      <c r="G148" s="43">
        <f t="shared" si="27"/>
        <v>7.2</v>
      </c>
      <c r="H148" s="25">
        <v>75</v>
      </c>
      <c r="I148" s="26">
        <v>50</v>
      </c>
      <c r="J148" s="24">
        <f t="shared" si="28"/>
        <v>42</v>
      </c>
      <c r="K148" s="27">
        <f t="shared" si="29"/>
        <v>14.76</v>
      </c>
      <c r="L148" s="23" t="s">
        <v>18</v>
      </c>
      <c r="M148" s="12"/>
    </row>
    <row r="149" spans="1:13" ht="13.5">
      <c r="A149" s="1"/>
      <c r="B149" s="30" t="s">
        <v>86</v>
      </c>
      <c r="C149" s="37">
        <v>75</v>
      </c>
      <c r="D149" s="38">
        <f t="shared" si="25"/>
        <v>48.75</v>
      </c>
      <c r="E149" s="44">
        <v>5</v>
      </c>
      <c r="F149" s="38">
        <f t="shared" si="26"/>
        <v>1.75</v>
      </c>
      <c r="G149" s="43">
        <f t="shared" si="27"/>
        <v>20.200000000000003</v>
      </c>
      <c r="H149" s="25">
        <v>10</v>
      </c>
      <c r="I149" s="26">
        <v>10</v>
      </c>
      <c r="J149" s="24">
        <f t="shared" si="28"/>
        <v>6</v>
      </c>
      <c r="K149" s="27">
        <f t="shared" si="29"/>
        <v>7.86</v>
      </c>
      <c r="L149" s="23" t="s">
        <v>18</v>
      </c>
      <c r="M149" s="12"/>
    </row>
    <row r="150" spans="1:13" ht="13.5">
      <c r="A150" s="1"/>
      <c r="B150" s="30" t="s">
        <v>85</v>
      </c>
      <c r="C150" s="37">
        <v>75</v>
      </c>
      <c r="D150" s="38">
        <f t="shared" si="25"/>
        <v>48.75</v>
      </c>
      <c r="E150" s="44">
        <v>25</v>
      </c>
      <c r="F150" s="38">
        <f t="shared" si="26"/>
        <v>8.75</v>
      </c>
      <c r="G150" s="43">
        <f t="shared" si="27"/>
        <v>23</v>
      </c>
      <c r="H150" s="25">
        <v>10</v>
      </c>
      <c r="I150" s="26">
        <v>100</v>
      </c>
      <c r="J150" s="24">
        <f t="shared" si="28"/>
        <v>16.8</v>
      </c>
      <c r="K150" s="27">
        <f t="shared" si="29"/>
        <v>11.94</v>
      </c>
      <c r="L150" s="23" t="s">
        <v>18</v>
      </c>
      <c r="M150" s="12"/>
    </row>
    <row r="151" spans="1:13" ht="13.5">
      <c r="A151" s="1"/>
      <c r="B151" s="30" t="s">
        <v>177</v>
      </c>
      <c r="C151" s="37">
        <v>5</v>
      </c>
      <c r="D151" s="38">
        <f t="shared" si="25"/>
        <v>3.25</v>
      </c>
      <c r="E151" s="44">
        <v>5</v>
      </c>
      <c r="F151" s="38">
        <f t="shared" si="26"/>
        <v>1.75</v>
      </c>
      <c r="G151" s="43">
        <f t="shared" si="27"/>
        <v>2</v>
      </c>
      <c r="H151" s="25">
        <v>50</v>
      </c>
      <c r="I151" s="26">
        <v>50</v>
      </c>
      <c r="J151" s="24">
        <f t="shared" si="28"/>
        <v>30</v>
      </c>
      <c r="K151" s="27">
        <f t="shared" si="29"/>
        <v>9.6</v>
      </c>
      <c r="L151" s="23" t="s">
        <v>18</v>
      </c>
      <c r="M151" s="12"/>
    </row>
    <row r="152" spans="1:13" ht="13.5">
      <c r="A152" s="7"/>
      <c r="B152" s="30" t="s">
        <v>176</v>
      </c>
      <c r="C152" s="35"/>
      <c r="D152" s="36"/>
      <c r="E152" s="45"/>
      <c r="F152" s="36"/>
      <c r="G152" s="42"/>
      <c r="H152" s="19"/>
      <c r="I152" s="20"/>
      <c r="J152" s="21"/>
      <c r="K152" s="22"/>
      <c r="L152" s="61"/>
      <c r="M152" s="12"/>
    </row>
    <row r="153" spans="1:23" ht="13.5">
      <c r="A153" s="29"/>
      <c r="B153" s="30" t="s">
        <v>175</v>
      </c>
      <c r="C153" s="37">
        <v>75</v>
      </c>
      <c r="D153" s="38">
        <f>+C153*0.65</f>
        <v>48.75</v>
      </c>
      <c r="E153" s="44">
        <v>5</v>
      </c>
      <c r="F153" s="38">
        <f>+E153*0.35</f>
        <v>1.75</v>
      </c>
      <c r="G153" s="43">
        <f>+(D153+F153)*0.4</f>
        <v>20.200000000000003</v>
      </c>
      <c r="H153" s="25">
        <v>100</v>
      </c>
      <c r="I153" s="26">
        <v>100</v>
      </c>
      <c r="J153" s="24">
        <f>((H153*0.8)+(I153*0.2))*0.6</f>
        <v>60</v>
      </c>
      <c r="K153" s="27">
        <f>(G153+J153)*0.3</f>
        <v>24.06</v>
      </c>
      <c r="L153" s="23" t="s">
        <v>19</v>
      </c>
      <c r="M153" s="64" t="s">
        <v>14</v>
      </c>
      <c r="N153" s="8" t="s">
        <v>9</v>
      </c>
      <c r="O153" s="65"/>
      <c r="P153" s="65"/>
      <c r="Q153" s="65"/>
      <c r="R153" s="65"/>
      <c r="S153" s="65"/>
      <c r="T153" s="65"/>
      <c r="U153" s="65"/>
      <c r="V153" s="65"/>
      <c r="W153" s="11"/>
    </row>
    <row r="154" spans="1:13" ht="13.5">
      <c r="A154" s="1"/>
      <c r="B154" s="30" t="s">
        <v>174</v>
      </c>
      <c r="C154" s="37">
        <v>5</v>
      </c>
      <c r="D154" s="38">
        <f>+C154*0.65</f>
        <v>3.25</v>
      </c>
      <c r="E154" s="44">
        <v>5</v>
      </c>
      <c r="F154" s="38">
        <f>+E154*0.35</f>
        <v>1.75</v>
      </c>
      <c r="G154" s="43">
        <f>+(D154+F154)*0.4</f>
        <v>2</v>
      </c>
      <c r="H154" s="25">
        <v>10</v>
      </c>
      <c r="I154" s="26">
        <v>10</v>
      </c>
      <c r="J154" s="24">
        <f>((H154*0.8)+(I154*0.2))*0.6</f>
        <v>6</v>
      </c>
      <c r="K154" s="27">
        <f>(G154+J154)*0.3</f>
        <v>2.4</v>
      </c>
      <c r="L154" s="23" t="s">
        <v>18</v>
      </c>
      <c r="M154" s="12"/>
    </row>
    <row r="155" spans="1:13" ht="13.5">
      <c r="A155" s="7"/>
      <c r="B155" s="30" t="s">
        <v>178</v>
      </c>
      <c r="C155" s="35"/>
      <c r="D155" s="36"/>
      <c r="E155" s="45"/>
      <c r="F155" s="36"/>
      <c r="G155" s="42"/>
      <c r="H155" s="19"/>
      <c r="I155" s="20"/>
      <c r="J155" s="21"/>
      <c r="K155" s="22"/>
      <c r="L155" s="61"/>
      <c r="M155" s="12"/>
    </row>
    <row r="156" spans="1:13" ht="13.5">
      <c r="A156" s="1"/>
      <c r="B156" s="30" t="s">
        <v>0</v>
      </c>
      <c r="C156" s="37">
        <v>75</v>
      </c>
      <c r="D156" s="38">
        <f>+C156*0.65</f>
        <v>48.75</v>
      </c>
      <c r="E156" s="44">
        <v>5</v>
      </c>
      <c r="F156" s="38">
        <f>+E156*0.35</f>
        <v>1.75</v>
      </c>
      <c r="G156" s="43">
        <f>+(D156+F156)*0.4</f>
        <v>20.200000000000003</v>
      </c>
      <c r="H156" s="25">
        <v>50</v>
      </c>
      <c r="I156" s="26">
        <v>25</v>
      </c>
      <c r="J156" s="24">
        <f>((H156*0.8)+(I156*0.2))*0.6</f>
        <v>27</v>
      </c>
      <c r="K156" s="27">
        <f>(G156+J156)*0.3</f>
        <v>14.16</v>
      </c>
      <c r="L156" s="23" t="s">
        <v>18</v>
      </c>
      <c r="M156" s="12"/>
    </row>
    <row r="157" spans="1:13" ht="13.5">
      <c r="A157" s="1"/>
      <c r="B157" s="30" t="s">
        <v>16</v>
      </c>
      <c r="C157" s="37">
        <v>5</v>
      </c>
      <c r="D157" s="38">
        <f>+C157*0.65</f>
        <v>3.25</v>
      </c>
      <c r="E157" s="44">
        <v>5</v>
      </c>
      <c r="F157" s="38">
        <f>+E157*0.35</f>
        <v>1.75</v>
      </c>
      <c r="G157" s="43">
        <f>+(D157+F157)*0.4</f>
        <v>2</v>
      </c>
      <c r="H157" s="25">
        <v>100</v>
      </c>
      <c r="I157" s="26">
        <v>100</v>
      </c>
      <c r="J157" s="24">
        <f>((H157*0.8)+(I157*0.2))*0.6</f>
        <v>60</v>
      </c>
      <c r="K157" s="27">
        <f>(G157+J157)*0.3</f>
        <v>18.599999999999998</v>
      </c>
      <c r="L157" s="23" t="s">
        <v>19</v>
      </c>
      <c r="M157" s="12"/>
    </row>
    <row r="158" spans="1:23" ht="14.25" thickBot="1">
      <c r="A158" s="29"/>
      <c r="B158" s="31" t="s">
        <v>20</v>
      </c>
      <c r="C158" s="39">
        <v>75</v>
      </c>
      <c r="D158" s="40">
        <f>+C158*0.65</f>
        <v>48.75</v>
      </c>
      <c r="E158" s="47">
        <v>5</v>
      </c>
      <c r="F158" s="40">
        <f>+E158*0.35</f>
        <v>1.75</v>
      </c>
      <c r="G158" s="55">
        <f>+(D158+F158)*0.4</f>
        <v>20.200000000000003</v>
      </c>
      <c r="H158" s="56">
        <v>75</v>
      </c>
      <c r="I158" s="57">
        <v>50</v>
      </c>
      <c r="J158" s="58">
        <f>((H158*0.8)+(I158*0.2))*0.6</f>
        <v>42</v>
      </c>
      <c r="K158" s="59">
        <f>(G158+J158)*0.3</f>
        <v>18.66</v>
      </c>
      <c r="L158" s="60" t="s">
        <v>19</v>
      </c>
      <c r="M158" s="64" t="s">
        <v>14</v>
      </c>
      <c r="N158" s="8" t="s">
        <v>9</v>
      </c>
      <c r="O158" s="65"/>
      <c r="P158" s="65"/>
      <c r="Q158" s="65"/>
      <c r="R158" s="65"/>
      <c r="S158" s="65"/>
      <c r="T158" s="65"/>
      <c r="U158" s="65"/>
      <c r="V158" s="65"/>
      <c r="W158" s="11"/>
    </row>
    <row r="159" spans="3:11" ht="13.5">
      <c r="C159" s="4"/>
      <c r="G159" s="13"/>
      <c r="I159" s="4"/>
      <c r="J159" s="13"/>
      <c r="K159" s="13"/>
    </row>
    <row r="160" spans="2:12" ht="13.5">
      <c r="B160" s="67" t="s">
        <v>180</v>
      </c>
      <c r="C160" s="68" t="s">
        <v>181</v>
      </c>
      <c r="D160" s="68"/>
      <c r="E160" s="68"/>
      <c r="F160" s="68"/>
      <c r="G160" s="68"/>
      <c r="H160" s="68"/>
      <c r="I160" s="68"/>
      <c r="J160" s="68"/>
      <c r="K160" s="68"/>
      <c r="L160" s="68"/>
    </row>
    <row r="161" spans="3:12" ht="13.5">
      <c r="C161" s="68"/>
      <c r="D161" s="68"/>
      <c r="E161" s="68"/>
      <c r="F161" s="68"/>
      <c r="G161" s="68"/>
      <c r="H161" s="68"/>
      <c r="I161" s="68"/>
      <c r="J161" s="68"/>
      <c r="K161" s="68"/>
      <c r="L161" s="68"/>
    </row>
    <row r="162" ht="13.5">
      <c r="C162" s="4"/>
    </row>
    <row r="163" ht="13.5">
      <c r="C163" s="4"/>
    </row>
  </sheetData>
  <sheetProtection password="A7A1" sheet="1"/>
  <autoFilter ref="B4:N158"/>
  <mergeCells count="11">
    <mergeCell ref="G2:G3"/>
    <mergeCell ref="C160:L161"/>
    <mergeCell ref="B1:L1"/>
    <mergeCell ref="B2:B4"/>
    <mergeCell ref="C2:F2"/>
    <mergeCell ref="H2:I2"/>
    <mergeCell ref="E3:F3"/>
    <mergeCell ref="L2:L4"/>
    <mergeCell ref="J2:J3"/>
    <mergeCell ref="C3:D3"/>
    <mergeCell ref="K2:K4"/>
  </mergeCells>
  <printOptions/>
  <pageMargins left="0.24" right="0.29" top="1" bottom="1" header="0" footer="0"/>
  <pageSetup fitToHeight="1" fitToWidth="1" horizontalDpi="600" verticalDpi="600" orientation="landscape" paperSize="122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</dc:creator>
  <cp:keywords/>
  <dc:description/>
  <cp:lastModifiedBy>DNA</cp:lastModifiedBy>
  <cp:lastPrinted>2011-02-03T18:12:52Z</cp:lastPrinted>
  <dcterms:created xsi:type="dcterms:W3CDTF">2010-09-28T15:10:13Z</dcterms:created>
  <dcterms:modified xsi:type="dcterms:W3CDTF">2011-03-02T16:23:44Z</dcterms:modified>
  <cp:category/>
  <cp:version/>
  <cp:contentType/>
  <cp:contentStatus/>
</cp:coreProperties>
</file>