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0395" windowHeight="4875" tabRatio="725" activeTab="0"/>
  </bookViews>
  <sheets>
    <sheet name="ETAPA III" sheetId="1" r:id="rId1"/>
  </sheets>
  <definedNames>
    <definedName name="_xlnm.Print_Area" localSheetId="0">'ETAPA III'!$A$5:$D$142</definedName>
  </definedNames>
  <calcPr fullCalcOnLoad="1"/>
</workbook>
</file>

<file path=xl/sharedStrings.xml><?xml version="1.0" encoding="utf-8"?>
<sst xmlns="http://schemas.openxmlformats.org/spreadsheetml/2006/main" count="399" uniqueCount="194">
  <si>
    <t>9376998-8</t>
  </si>
  <si>
    <t>10599124-K</t>
  </si>
  <si>
    <t>10856211-0</t>
  </si>
  <si>
    <t>15364241-9</t>
  </si>
  <si>
    <t>16015734-8</t>
  </si>
  <si>
    <t>9250184-1</t>
  </si>
  <si>
    <t>8449798-3</t>
  </si>
  <si>
    <t>11616026-9</t>
  </si>
  <si>
    <t>15306822-4</t>
  </si>
  <si>
    <t>12417750-2</t>
  </si>
  <si>
    <t>13306097-9</t>
  </si>
  <si>
    <t>10958226-3</t>
  </si>
  <si>
    <t>15618569-8</t>
  </si>
  <si>
    <t>15641808-0</t>
  </si>
  <si>
    <t>14004503-9</t>
  </si>
  <si>
    <t>15851790-6</t>
  </si>
  <si>
    <t>15272424-1</t>
  </si>
  <si>
    <t>13333127-1</t>
  </si>
  <si>
    <t>13780318-6</t>
  </si>
  <si>
    <t>10075528-9</t>
  </si>
  <si>
    <t>15913601-9</t>
  </si>
  <si>
    <t>8952499-7</t>
  </si>
  <si>
    <t>NSP</t>
  </si>
  <si>
    <t>PASA A ETAPA I I I</t>
  </si>
  <si>
    <t>NO PASA A ETAPA I I I</t>
  </si>
  <si>
    <t>12219941-K</t>
  </si>
  <si>
    <t>15912385-5</t>
  </si>
  <si>
    <t>10800828-8</t>
  </si>
  <si>
    <t>10972192-1</t>
  </si>
  <si>
    <t>13882208-7</t>
  </si>
  <si>
    <t>11936572-4</t>
  </si>
  <si>
    <t>9964987-9</t>
  </si>
  <si>
    <t>16142748-9</t>
  </si>
  <si>
    <t>15381855-K</t>
  </si>
  <si>
    <t>14116414-7</t>
  </si>
  <si>
    <t>15305149-6</t>
  </si>
  <si>
    <t>13257172-4</t>
  </si>
  <si>
    <t>15367617-8</t>
  </si>
  <si>
    <t>10722476-9</t>
  </si>
  <si>
    <t>14090578-K</t>
  </si>
  <si>
    <t>15337028-1</t>
  </si>
  <si>
    <t>12575241-1</t>
  </si>
  <si>
    <t>9963444-8</t>
  </si>
  <si>
    <t>13424144-6</t>
  </si>
  <si>
    <t>14243595-0</t>
  </si>
  <si>
    <t>13625605-K</t>
  </si>
  <si>
    <t>15671843-2</t>
  </si>
  <si>
    <t>15850833-8</t>
  </si>
  <si>
    <t>9194321-2</t>
  </si>
  <si>
    <t>7113608-6</t>
  </si>
  <si>
    <t>13311976-0</t>
  </si>
  <si>
    <t>13949681-7</t>
  </si>
  <si>
    <t>9544390-7</t>
  </si>
  <si>
    <t>14330193-1</t>
  </si>
  <si>
    <t>12847803-5</t>
  </si>
  <si>
    <t>14360979-0</t>
  </si>
  <si>
    <t>14394228-7</t>
  </si>
  <si>
    <t>15809451-7</t>
  </si>
  <si>
    <t>15377260-6</t>
  </si>
  <si>
    <t>13270592-5</t>
  </si>
  <si>
    <t>13435378-3</t>
  </si>
  <si>
    <t>15799227-9</t>
  </si>
  <si>
    <t>10856481-4</t>
  </si>
  <si>
    <t>6992553-7</t>
  </si>
  <si>
    <t>10038361-6</t>
  </si>
  <si>
    <t>10973463-2</t>
  </si>
  <si>
    <t>13636327-1</t>
  </si>
  <si>
    <t>10116303-2</t>
  </si>
  <si>
    <t>15120010-9</t>
  </si>
  <si>
    <t>14375108-2</t>
  </si>
  <si>
    <t>13226944-0</t>
  </si>
  <si>
    <t>15178287-6</t>
  </si>
  <si>
    <t>13044613-2</t>
  </si>
  <si>
    <t>14576787-3</t>
  </si>
  <si>
    <t>15135424-6</t>
  </si>
  <si>
    <t>12596608-K</t>
  </si>
  <si>
    <t>12168220-6</t>
  </si>
  <si>
    <t>13133497-4</t>
  </si>
  <si>
    <t>15598920-3</t>
  </si>
  <si>
    <t>14446228-9</t>
  </si>
  <si>
    <t>PTJE
ETAPA I</t>
  </si>
  <si>
    <t>NO PASA A ETAPA I I</t>
  </si>
  <si>
    <t>PASA A ETAPA I I</t>
  </si>
  <si>
    <t>13741201-2</t>
  </si>
  <si>
    <t>RUT</t>
  </si>
  <si>
    <t>PTJE</t>
  </si>
  <si>
    <t>TOTAL PTJE</t>
  </si>
  <si>
    <t>ESTADO</t>
  </si>
  <si>
    <t xml:space="preserve">ESTADO </t>
  </si>
  <si>
    <t>PJTE</t>
  </si>
  <si>
    <t>FACTOR I: ESTUDIOS (40%)</t>
  </si>
  <si>
    <t>FACTOR II EXPERIENCIA LABORAL (60%)</t>
  </si>
  <si>
    <t>FACTOR II: EXPERIENCIA LABORAL (60%)</t>
  </si>
  <si>
    <t>TEST</t>
  </si>
  <si>
    <t>FACTOR III: ADECUACION PSICOLOGICA PARA LA FUNCION (10%)</t>
  </si>
  <si>
    <t>FACTOR IV: CONOCIMIENTOS (65%)</t>
  </si>
  <si>
    <t>ETAPA III: APRECIACION GLOBAL (60%)</t>
  </si>
  <si>
    <t>FACTOR V: COMUNICACIÓN (35%)</t>
  </si>
  <si>
    <t>13609662-1</t>
  </si>
  <si>
    <t>15959182-4</t>
  </si>
  <si>
    <t>15380753-1</t>
  </si>
  <si>
    <t>12108146-6</t>
  </si>
  <si>
    <t>15830094-K</t>
  </si>
  <si>
    <t>10171916-2</t>
  </si>
  <si>
    <t>15031537-9</t>
  </si>
  <si>
    <t>13757847-6</t>
  </si>
  <si>
    <t>8876248-7</t>
  </si>
  <si>
    <t>8833355-1</t>
  </si>
  <si>
    <t>10266530-9</t>
  </si>
  <si>
    <t>13725646-0</t>
  </si>
  <si>
    <t>10732675-8</t>
  </si>
  <si>
    <t>15581267-2</t>
  </si>
  <si>
    <t>14365428-1</t>
  </si>
  <si>
    <t>13068910-8</t>
  </si>
  <si>
    <t>14056717-5</t>
  </si>
  <si>
    <t>13464868-6</t>
  </si>
  <si>
    <t>10339182-2</t>
  </si>
  <si>
    <t>13916744-9</t>
  </si>
  <si>
    <t>9668371-5</t>
  </si>
  <si>
    <t>15899902-1</t>
  </si>
  <si>
    <t>14096654-1</t>
  </si>
  <si>
    <t>15215218-3</t>
  </si>
  <si>
    <t>10153348-4</t>
  </si>
  <si>
    <t>15311990-2</t>
  </si>
  <si>
    <t>15054953-1</t>
  </si>
  <si>
    <t>14208620-4</t>
  </si>
  <si>
    <t>13990215-7</t>
  </si>
  <si>
    <t>14358557-3</t>
  </si>
  <si>
    <t>12168601-5</t>
  </si>
  <si>
    <t>12823648-1</t>
  </si>
  <si>
    <t>15098254-5</t>
  </si>
  <si>
    <t>9439930-0</t>
  </si>
  <si>
    <t>14252305-1</t>
  </si>
  <si>
    <t>12379704-3</t>
  </si>
  <si>
    <t>12059493-1</t>
  </si>
  <si>
    <t>11790132-7</t>
  </si>
  <si>
    <t>8459724-4</t>
  </si>
  <si>
    <t>13905412-1</t>
  </si>
  <si>
    <t>15806131-7</t>
  </si>
  <si>
    <t>13576312-8</t>
  </si>
  <si>
    <t>9874676-5</t>
  </si>
  <si>
    <t>15205331-2</t>
  </si>
  <si>
    <t>13096137-1</t>
  </si>
  <si>
    <t>12911443-6</t>
  </si>
  <si>
    <t>14583995-5</t>
  </si>
  <si>
    <t>8731528-2</t>
  </si>
  <si>
    <t>13498396-5</t>
  </si>
  <si>
    <t>15661560-9</t>
  </si>
  <si>
    <t>14042830-2</t>
  </si>
  <si>
    <t>12465626-5</t>
  </si>
  <si>
    <t>14566207-9</t>
  </si>
  <si>
    <t>14163525-5</t>
  </si>
  <si>
    <t>15035879-5</t>
  </si>
  <si>
    <t>14157646-1</t>
  </si>
  <si>
    <t>7246120-7</t>
  </si>
  <si>
    <t>9664741-7</t>
  </si>
  <si>
    <t>14507090-2</t>
  </si>
  <si>
    <t>13745528-5</t>
  </si>
  <si>
    <t>14353057-4</t>
  </si>
  <si>
    <t>15073882-2</t>
  </si>
  <si>
    <t>13915099-6</t>
  </si>
  <si>
    <t>10782164-3</t>
  </si>
  <si>
    <t>8386170-3</t>
  </si>
  <si>
    <t>15179648-6</t>
  </si>
  <si>
    <t>12709847-6</t>
  </si>
  <si>
    <t>8058890-9</t>
  </si>
  <si>
    <t>15052729-5</t>
  </si>
  <si>
    <t>13994954-4</t>
  </si>
  <si>
    <t>14593988-7</t>
  </si>
  <si>
    <t>15180203-6</t>
  </si>
  <si>
    <t>13309359-1</t>
  </si>
  <si>
    <t>9140099-5</t>
  </si>
  <si>
    <t>13740314-5</t>
  </si>
  <si>
    <t>10350523-2</t>
  </si>
  <si>
    <t>ETAPA I: REVISIÓN CURRICULAR (30%)
Ptje Mínimo Aprobación de Etapa I: 15 puntos</t>
  </si>
  <si>
    <t>ETAPA II: APTITUDES ESPECIFICAS (10%)            Ptje Mínimo Aprobación de Etapa II: 7,5 puntos</t>
  </si>
  <si>
    <t>SUBFACTOR POSTGRADOS, POSTITULOS, DIPLOMADOS
 (65%)</t>
  </si>
  <si>
    <t>SUBFACTOR CAPACITACIÓN Y PERFECCIONAMIENTO
(35%)</t>
  </si>
  <si>
    <t>EXPERIENCIA EN CALIDAD DE LITIGANTE
 (80%)</t>
  </si>
  <si>
    <t>EXPERIENCIA EN INVESTIGACIÓN O FISCALIZACIÓN
(20%)</t>
  </si>
  <si>
    <t>PTJE
ETAPA II</t>
  </si>
  <si>
    <t>POND
POST</t>
  </si>
  <si>
    <t xml:space="preserve">PJTE </t>
  </si>
  <si>
    <t>POND
CAPAC</t>
  </si>
  <si>
    <t>POND Nota 1</t>
  </si>
  <si>
    <t>POND Nota 2</t>
  </si>
  <si>
    <t>PTJE ETAPA III</t>
  </si>
  <si>
    <t>COMUNICACIÓN</t>
  </si>
  <si>
    <t>CONOCIMIENTO</t>
  </si>
  <si>
    <t>APRUEBA ETAPA III</t>
  </si>
  <si>
    <t>NO APRUEBA ETAPA III</t>
  </si>
  <si>
    <t>POSTULANTE IDÓNEO</t>
  </si>
  <si>
    <t>PTJE FINAL</t>
  </si>
  <si>
    <t>*** Postulante desiste del proceso de selección con fecha 24 de marzo de 2011.</t>
  </si>
</sst>
</file>

<file path=xl/styles.xml><?xml version="1.0" encoding="utf-8"?>
<styleSheet xmlns="http://schemas.openxmlformats.org/spreadsheetml/2006/main">
  <numFmts count="2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00#"/>
    <numFmt numFmtId="171" formatCode="[$-340A]dddd\,\ dd&quot; de &quot;mmmm&quot; de &quot;yyyy"/>
    <numFmt numFmtId="172" formatCode="dd\-mm\-yy;@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mmm\-yyyy"/>
    <numFmt numFmtId="178" formatCode="[$-F400]h:mm:ss\ AM/PM"/>
    <numFmt numFmtId="179" formatCode="#,##0.0"/>
    <numFmt numFmtId="180" formatCode="0.0"/>
    <numFmt numFmtId="181" formatCode="0.000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8"/>
      <color indexed="36"/>
      <name val="Arial"/>
      <family val="2"/>
    </font>
    <font>
      <sz val="8"/>
      <name val="Century Gothic"/>
      <family val="2"/>
    </font>
    <font>
      <b/>
      <sz val="8"/>
      <name val="Century Gothic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gray125">
        <fgColor indexed="8"/>
      </patternFill>
    </fill>
    <fill>
      <patternFill patternType="gray125">
        <fgColor indexed="8"/>
        <bgColor indexed="44"/>
      </patternFill>
    </fill>
    <fill>
      <patternFill patternType="gray125">
        <fgColor indexed="8"/>
        <bgColor indexed="26"/>
      </patternFill>
    </fill>
    <fill>
      <patternFill patternType="solid">
        <fgColor indexed="44"/>
        <bgColor indexed="64"/>
      </patternFill>
    </fill>
    <fill>
      <patternFill patternType="gray125">
        <fgColor indexed="8"/>
        <bgColor rgb="FFFFFFCC"/>
      </patternFill>
    </fill>
    <fill>
      <patternFill patternType="solid">
        <fgColor rgb="FFFFC0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>
        <color indexed="63"/>
      </left>
      <right style="thin">
        <color indexed="22"/>
      </right>
      <top>
        <color indexed="63"/>
      </top>
      <bottom style="thin"/>
    </border>
    <border>
      <left style="thin">
        <color indexed="22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>
        <color indexed="63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12">
    <xf numFmtId="0" fontId="0" fillId="0" borderId="0" xfId="0" applyAlignment="1">
      <alignment/>
    </xf>
    <xf numFmtId="1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0" xfId="0" applyNumberFormat="1" applyFont="1" applyFill="1" applyAlignment="1">
      <alignment horizontal="left" vertical="center" wrapText="1"/>
    </xf>
    <xf numFmtId="1" fontId="5" fillId="0" borderId="0" xfId="0" applyNumberFormat="1" applyFont="1" applyFill="1" applyBorder="1" applyAlignment="1">
      <alignment horizontal="left"/>
    </xf>
    <xf numFmtId="1" fontId="4" fillId="0" borderId="0" xfId="0" applyNumberFormat="1" applyFont="1" applyBorder="1" applyAlignment="1">
      <alignment horizontal="left"/>
    </xf>
    <xf numFmtId="2" fontId="5" fillId="0" borderId="0" xfId="0" applyNumberFormat="1" applyFont="1" applyFill="1" applyBorder="1" applyAlignment="1">
      <alignment horizontal="left"/>
    </xf>
    <xf numFmtId="1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 horizontal="left"/>
    </xf>
    <xf numFmtId="2" fontId="4" fillId="0" borderId="0" xfId="0" applyNumberFormat="1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4" borderId="10" xfId="0" applyNumberFormat="1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right" vertical="center"/>
    </xf>
    <xf numFmtId="1" fontId="4" fillId="0" borderId="12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2" fontId="4" fillId="35" borderId="11" xfId="0" applyNumberFormat="1" applyFont="1" applyFill="1" applyBorder="1" applyAlignment="1">
      <alignment horizontal="center" vertical="center"/>
    </xf>
    <xf numFmtId="1" fontId="4" fillId="36" borderId="14" xfId="0" applyNumberFormat="1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/>
    </xf>
    <xf numFmtId="2" fontId="4" fillId="35" borderId="15" xfId="0" applyNumberFormat="1" applyFont="1" applyFill="1" applyBorder="1" applyAlignment="1">
      <alignment horizontal="center" vertical="center"/>
    </xf>
    <xf numFmtId="2" fontId="5" fillId="37" borderId="12" xfId="0" applyNumberFormat="1" applyFont="1" applyFill="1" applyBorder="1" applyAlignment="1">
      <alignment horizontal="center" vertical="center"/>
    </xf>
    <xf numFmtId="1" fontId="4" fillId="38" borderId="12" xfId="0" applyNumberFormat="1" applyFont="1" applyFill="1" applyBorder="1" applyAlignment="1">
      <alignment horizontal="center"/>
    </xf>
    <xf numFmtId="2" fontId="5" fillId="39" borderId="13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right" vertical="center"/>
    </xf>
    <xf numFmtId="1" fontId="4" fillId="38" borderId="17" xfId="0" applyNumberFormat="1" applyFont="1" applyFill="1" applyBorder="1" applyAlignment="1">
      <alignment horizontal="center" vertical="center"/>
    </xf>
    <xf numFmtId="2" fontId="4" fillId="38" borderId="18" xfId="0" applyNumberFormat="1" applyFont="1" applyFill="1" applyBorder="1" applyAlignment="1">
      <alignment horizontal="center" vertical="center"/>
    </xf>
    <xf numFmtId="0" fontId="4" fillId="38" borderId="17" xfId="0" applyFont="1" applyFill="1" applyBorder="1" applyAlignment="1">
      <alignment horizontal="center" vertical="center"/>
    </xf>
    <xf numFmtId="2" fontId="4" fillId="40" borderId="16" xfId="0" applyNumberFormat="1" applyFont="1" applyFill="1" applyBorder="1" applyAlignment="1">
      <alignment horizontal="center" vertical="center"/>
    </xf>
    <xf numFmtId="1" fontId="4" fillId="38" borderId="19" xfId="0" applyNumberFormat="1" applyFont="1" applyFill="1" applyBorder="1" applyAlignment="1">
      <alignment horizontal="center" vertical="center"/>
    </xf>
    <xf numFmtId="1" fontId="4" fillId="38" borderId="18" xfId="0" applyNumberFormat="1" applyFont="1" applyFill="1" applyBorder="1" applyAlignment="1">
      <alignment horizontal="center" vertical="center"/>
    </xf>
    <xf numFmtId="2" fontId="4" fillId="40" borderId="20" xfId="0" applyNumberFormat="1" applyFont="1" applyFill="1" applyBorder="1" applyAlignment="1">
      <alignment horizontal="left" vertical="center"/>
    </xf>
    <xf numFmtId="2" fontId="5" fillId="39" borderId="17" xfId="0" applyNumberFormat="1" applyFont="1" applyFill="1" applyBorder="1" applyAlignment="1">
      <alignment horizontal="center" vertical="center"/>
    </xf>
    <xf numFmtId="1" fontId="4" fillId="38" borderId="17" xfId="0" applyNumberFormat="1" applyFont="1" applyFill="1" applyBorder="1" applyAlignment="1">
      <alignment horizontal="center"/>
    </xf>
    <xf numFmtId="2" fontId="5" fillId="39" borderId="18" xfId="0" applyNumberFormat="1" applyFont="1" applyFill="1" applyBorder="1" applyAlignment="1">
      <alignment horizontal="center"/>
    </xf>
    <xf numFmtId="1" fontId="4" fillId="0" borderId="17" xfId="0" applyNumberFormat="1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2" fontId="4" fillId="35" borderId="16" xfId="0" applyNumberFormat="1" applyFont="1" applyFill="1" applyBorder="1" applyAlignment="1">
      <alignment horizontal="center" vertical="center"/>
    </xf>
    <xf numFmtId="1" fontId="4" fillId="0" borderId="19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2" fontId="4" fillId="35" borderId="20" xfId="0" applyNumberFormat="1" applyFont="1" applyFill="1" applyBorder="1" applyAlignment="1">
      <alignment horizontal="center" vertical="center"/>
    </xf>
    <xf numFmtId="2" fontId="5" fillId="37" borderId="17" xfId="0" applyNumberFormat="1" applyFont="1" applyFill="1" applyBorder="1" applyAlignment="1">
      <alignment horizontal="center" vertical="center"/>
    </xf>
    <xf numFmtId="1" fontId="4" fillId="38" borderId="21" xfId="0" applyNumberFormat="1" applyFont="1" applyFill="1" applyBorder="1" applyAlignment="1">
      <alignment horizontal="center"/>
    </xf>
    <xf numFmtId="2" fontId="5" fillId="39" borderId="22" xfId="0" applyNumberFormat="1" applyFont="1" applyFill="1" applyBorder="1" applyAlignment="1">
      <alignment horizontal="center"/>
    </xf>
    <xf numFmtId="1" fontId="4" fillId="0" borderId="17" xfId="0" applyNumberFormat="1" applyFont="1" applyFill="1" applyBorder="1" applyAlignment="1">
      <alignment horizontal="center"/>
    </xf>
    <xf numFmtId="2" fontId="5" fillId="37" borderId="18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center" vertical="center"/>
    </xf>
    <xf numFmtId="1" fontId="4" fillId="36" borderId="19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right" vertical="center"/>
    </xf>
    <xf numFmtId="1" fontId="4" fillId="0" borderId="25" xfId="0" applyNumberFormat="1" applyFont="1" applyFill="1" applyBorder="1" applyAlignment="1">
      <alignment horizontal="center" vertical="center"/>
    </xf>
    <xf numFmtId="2" fontId="4" fillId="0" borderId="26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2" fontId="4" fillId="35" borderId="24" xfId="0" applyNumberFormat="1" applyFont="1" applyFill="1" applyBorder="1" applyAlignment="1">
      <alignment horizontal="center" vertical="center"/>
    </xf>
    <xf numFmtId="1" fontId="4" fillId="0" borderId="27" xfId="0" applyNumberFormat="1" applyFont="1" applyFill="1" applyBorder="1" applyAlignment="1">
      <alignment horizontal="center" vertical="center"/>
    </xf>
    <xf numFmtId="1" fontId="4" fillId="0" borderId="28" xfId="0" applyNumberFormat="1" applyFont="1" applyFill="1" applyBorder="1" applyAlignment="1">
      <alignment horizontal="center" vertical="center"/>
    </xf>
    <xf numFmtId="2" fontId="4" fillId="35" borderId="29" xfId="0" applyNumberFormat="1" applyFont="1" applyFill="1" applyBorder="1" applyAlignment="1">
      <alignment horizontal="center" vertical="center"/>
    </xf>
    <xf numFmtId="2" fontId="5" fillId="37" borderId="25" xfId="0" applyNumberFormat="1" applyFont="1" applyFill="1" applyBorder="1" applyAlignment="1">
      <alignment horizontal="center" vertical="center"/>
    </xf>
    <xf numFmtId="1" fontId="4" fillId="0" borderId="25" xfId="0" applyNumberFormat="1" applyFont="1" applyFill="1" applyBorder="1" applyAlignment="1">
      <alignment horizontal="center"/>
    </xf>
    <xf numFmtId="2" fontId="5" fillId="37" borderId="26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" fontId="5" fillId="38" borderId="19" xfId="0" applyNumberFormat="1" applyFont="1" applyFill="1" applyBorder="1" applyAlignment="1">
      <alignment horizontal="left"/>
    </xf>
    <xf numFmtId="1" fontId="4" fillId="38" borderId="19" xfId="0" applyNumberFormat="1" applyFont="1" applyFill="1" applyBorder="1" applyAlignment="1">
      <alignment horizontal="left"/>
    </xf>
    <xf numFmtId="1" fontId="4" fillId="0" borderId="19" xfId="0" applyNumberFormat="1" applyFont="1" applyFill="1" applyBorder="1" applyAlignment="1">
      <alignment horizontal="center"/>
    </xf>
    <xf numFmtId="1" fontId="5" fillId="38" borderId="12" xfId="0" applyNumberFormat="1" applyFont="1" applyFill="1" applyBorder="1" applyAlignment="1">
      <alignment horizontal="left"/>
    </xf>
    <xf numFmtId="1" fontId="5" fillId="38" borderId="17" xfId="0" applyNumberFormat="1" applyFont="1" applyFill="1" applyBorder="1" applyAlignment="1">
      <alignment horizontal="left"/>
    </xf>
    <xf numFmtId="1" fontId="4" fillId="38" borderId="17" xfId="0" applyNumberFormat="1" applyFont="1" applyFill="1" applyBorder="1" applyAlignment="1">
      <alignment horizontal="left"/>
    </xf>
    <xf numFmtId="1" fontId="4" fillId="38" borderId="18" xfId="0" applyNumberFormat="1" applyFont="1" applyFill="1" applyBorder="1" applyAlignment="1">
      <alignment horizontal="left"/>
    </xf>
    <xf numFmtId="1" fontId="4" fillId="38" borderId="25" xfId="0" applyNumberFormat="1" applyFont="1" applyFill="1" applyBorder="1" applyAlignment="1">
      <alignment horizontal="left"/>
    </xf>
    <xf numFmtId="1" fontId="4" fillId="38" borderId="26" xfId="0" applyNumberFormat="1" applyFont="1" applyFill="1" applyBorder="1" applyAlignment="1">
      <alignment horizontal="left"/>
    </xf>
    <xf numFmtId="1" fontId="5" fillId="38" borderId="14" xfId="0" applyNumberFormat="1" applyFont="1" applyFill="1" applyBorder="1" applyAlignment="1">
      <alignment horizontal="left"/>
    </xf>
    <xf numFmtId="1" fontId="4" fillId="38" borderId="30" xfId="0" applyNumberFormat="1" applyFont="1" applyFill="1" applyBorder="1" applyAlignment="1">
      <alignment horizontal="left"/>
    </xf>
    <xf numFmtId="2" fontId="5" fillId="39" borderId="12" xfId="0" applyNumberFormat="1" applyFont="1" applyFill="1" applyBorder="1" applyAlignment="1">
      <alignment horizontal="center" vertical="center"/>
    </xf>
    <xf numFmtId="2" fontId="5" fillId="39" borderId="25" xfId="0" applyNumberFormat="1" applyFont="1" applyFill="1" applyBorder="1" applyAlignment="1">
      <alignment horizontal="center" vertical="center"/>
    </xf>
    <xf numFmtId="2" fontId="5" fillId="41" borderId="17" xfId="0" applyNumberFormat="1" applyFont="1" applyFill="1" applyBorder="1" applyAlignment="1">
      <alignment horizontal="center" vertical="center"/>
    </xf>
    <xf numFmtId="2" fontId="4" fillId="38" borderId="31" xfId="0" applyNumberFormat="1" applyFont="1" applyFill="1" applyBorder="1" applyAlignment="1">
      <alignment horizontal="center"/>
    </xf>
    <xf numFmtId="1" fontId="4" fillId="38" borderId="32" xfId="0" applyNumberFormat="1" applyFont="1" applyFill="1" applyBorder="1" applyAlignment="1">
      <alignment horizontal="left"/>
    </xf>
    <xf numFmtId="2" fontId="4" fillId="38" borderId="32" xfId="0" applyNumberFormat="1" applyFont="1" applyFill="1" applyBorder="1" applyAlignment="1">
      <alignment horizontal="center"/>
    </xf>
    <xf numFmtId="1" fontId="4" fillId="0" borderId="32" xfId="0" applyNumberFormat="1" applyFont="1" applyFill="1" applyBorder="1" applyAlignment="1">
      <alignment horizontal="left"/>
    </xf>
    <xf numFmtId="1" fontId="4" fillId="0" borderId="33" xfId="0" applyNumberFormat="1" applyFont="1" applyFill="1" applyBorder="1" applyAlignment="1">
      <alignment horizontal="left"/>
    </xf>
    <xf numFmtId="1" fontId="4" fillId="38" borderId="13" xfId="0" applyNumberFormat="1" applyFont="1" applyFill="1" applyBorder="1" applyAlignment="1">
      <alignment horizontal="left"/>
    </xf>
    <xf numFmtId="1" fontId="4" fillId="38" borderId="22" xfId="0" applyNumberFormat="1" applyFont="1" applyFill="1" applyBorder="1" applyAlignment="1">
      <alignment horizontal="left"/>
    </xf>
    <xf numFmtId="1" fontId="4" fillId="0" borderId="18" xfId="0" applyNumberFormat="1" applyFont="1" applyFill="1" applyBorder="1" applyAlignment="1">
      <alignment horizontal="center"/>
    </xf>
    <xf numFmtId="1" fontId="4" fillId="38" borderId="34" xfId="0" applyNumberFormat="1" applyFont="1" applyFill="1" applyBorder="1" applyAlignment="1">
      <alignment horizontal="left"/>
    </xf>
    <xf numFmtId="1" fontId="4" fillId="38" borderId="35" xfId="0" applyNumberFormat="1" applyFont="1" applyFill="1" applyBorder="1" applyAlignment="1">
      <alignment horizontal="left"/>
    </xf>
    <xf numFmtId="1" fontId="4" fillId="38" borderId="20" xfId="0" applyNumberFormat="1" applyFont="1" applyFill="1" applyBorder="1" applyAlignment="1">
      <alignment horizontal="left"/>
    </xf>
    <xf numFmtId="1" fontId="5" fillId="42" borderId="13" xfId="0" applyNumberFormat="1" applyFont="1" applyFill="1" applyBorder="1" applyAlignment="1">
      <alignment horizontal="left"/>
    </xf>
    <xf numFmtId="1" fontId="5" fillId="42" borderId="18" xfId="0" applyNumberFormat="1" applyFont="1" applyFill="1" applyBorder="1" applyAlignment="1">
      <alignment horizontal="left"/>
    </xf>
    <xf numFmtId="1" fontId="4" fillId="42" borderId="18" xfId="0" applyNumberFormat="1" applyFont="1" applyFill="1" applyBorder="1" applyAlignment="1">
      <alignment horizontal="left"/>
    </xf>
    <xf numFmtId="2" fontId="4" fillId="32" borderId="18" xfId="0" applyNumberFormat="1" applyFont="1" applyFill="1" applyBorder="1" applyAlignment="1">
      <alignment horizontal="center"/>
    </xf>
    <xf numFmtId="1" fontId="4" fillId="42" borderId="26" xfId="0" applyNumberFormat="1" applyFont="1" applyFill="1" applyBorder="1" applyAlignment="1">
      <alignment horizontal="left"/>
    </xf>
    <xf numFmtId="0" fontId="7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4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179" fontId="6" fillId="33" borderId="10" xfId="0" applyNumberFormat="1" applyFont="1" applyFill="1" applyBorder="1" applyAlignment="1">
      <alignment horizontal="center" vertical="center" wrapText="1"/>
    </xf>
    <xf numFmtId="2" fontId="5" fillId="43" borderId="36" xfId="0" applyNumberFormat="1" applyFont="1" applyFill="1" applyBorder="1" applyAlignment="1">
      <alignment horizontal="center"/>
    </xf>
    <xf numFmtId="0" fontId="4" fillId="0" borderId="37" xfId="0" applyFont="1" applyFill="1" applyBorder="1" applyAlignment="1">
      <alignment horizontal="left"/>
    </xf>
    <xf numFmtId="0" fontId="5" fillId="1" borderId="36" xfId="0" applyNumberFormat="1" applyFont="1" applyFill="1" applyBorder="1" applyAlignment="1">
      <alignment horizontal="left" vertical="center" wrapText="1"/>
    </xf>
    <xf numFmtId="0" fontId="5" fillId="1" borderId="37" xfId="0" applyNumberFormat="1" applyFont="1" applyFill="1" applyBorder="1" applyAlignment="1">
      <alignment horizontal="left" vertical="center" wrapText="1"/>
    </xf>
    <xf numFmtId="0" fontId="5" fillId="1" borderId="38" xfId="0" applyNumberFormat="1" applyFont="1" applyFill="1" applyBorder="1" applyAlignment="1">
      <alignment horizontal="left" vertical="center" wrapText="1"/>
    </xf>
    <xf numFmtId="0" fontId="5" fillId="1" borderId="39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N245"/>
  <sheetViews>
    <sheetView showGridLines="0" tabSelected="1" zoomScale="75" zoomScaleNormal="75" zoomScalePageLayoutView="50" workbookViewId="0" topLeftCell="A1">
      <pane xSplit="2" ySplit="4" topLeftCell="K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P6" sqref="P6"/>
    </sheetView>
  </sheetViews>
  <sheetFormatPr defaultColWidth="11.421875" defaultRowHeight="12.75"/>
  <cols>
    <col min="1" max="1" width="5.28125" style="8" bestFit="1" customWidth="1"/>
    <col min="2" max="2" width="10.140625" style="2" bestFit="1" customWidth="1"/>
    <col min="3" max="3" width="9.57421875" style="10" customWidth="1"/>
    <col min="4" max="4" width="9.57421875" style="3" customWidth="1"/>
    <col min="5" max="5" width="8.421875" style="3" customWidth="1"/>
    <col min="6" max="6" width="8.00390625" style="2" customWidth="1"/>
    <col min="7" max="7" width="13.57421875" style="9" customWidth="1"/>
    <col min="8" max="8" width="8.8515625" style="4" customWidth="1"/>
    <col min="9" max="9" width="7.8515625" style="1" customWidth="1"/>
    <col min="10" max="10" width="14.00390625" style="9" customWidth="1"/>
    <col min="11" max="11" width="8.8515625" style="9" customWidth="1"/>
    <col min="12" max="12" width="20.8515625" style="9" customWidth="1"/>
    <col min="13" max="13" width="9.140625" style="4" customWidth="1"/>
    <col min="14" max="14" width="9.421875" style="11" customWidth="1"/>
    <col min="15" max="15" width="22.00390625" style="7" customWidth="1"/>
    <col min="16" max="16" width="6.7109375" style="7" customWidth="1"/>
    <col min="17" max="17" width="7.140625" style="7" bestFit="1" customWidth="1"/>
    <col min="18" max="18" width="6.7109375" style="7" customWidth="1"/>
    <col min="19" max="19" width="7.57421875" style="7" bestFit="1" customWidth="1"/>
    <col min="20" max="20" width="11.00390625" style="7" customWidth="1"/>
    <col min="21" max="21" width="21.8515625" style="7" customWidth="1"/>
    <col min="22" max="22" width="12.57421875" style="2" customWidth="1"/>
    <col min="23" max="23" width="20.140625" style="2" customWidth="1"/>
    <col min="24" max="16384" width="11.421875" style="2" customWidth="1"/>
  </cols>
  <sheetData>
    <row r="1" spans="1:21" ht="56.25" customHeight="1">
      <c r="A1" s="15"/>
      <c r="B1" s="104" t="s">
        <v>174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 t="s">
        <v>175</v>
      </c>
      <c r="N1" s="104"/>
      <c r="O1" s="104"/>
      <c r="P1" s="99" t="s">
        <v>96</v>
      </c>
      <c r="Q1" s="99"/>
      <c r="R1" s="99"/>
      <c r="S1" s="99"/>
      <c r="T1" s="99"/>
      <c r="U1" s="99"/>
    </row>
    <row r="2" spans="1:23" s="5" customFormat="1" ht="57.75" customHeight="1">
      <c r="A2" s="15"/>
      <c r="B2" s="105" t="s">
        <v>84</v>
      </c>
      <c r="C2" s="100" t="s">
        <v>90</v>
      </c>
      <c r="D2" s="100"/>
      <c r="E2" s="100"/>
      <c r="F2" s="100"/>
      <c r="G2" s="100" t="s">
        <v>90</v>
      </c>
      <c r="H2" s="100" t="s">
        <v>91</v>
      </c>
      <c r="I2" s="100"/>
      <c r="J2" s="100" t="s">
        <v>92</v>
      </c>
      <c r="K2" s="100" t="s">
        <v>80</v>
      </c>
      <c r="L2" s="100" t="s">
        <v>88</v>
      </c>
      <c r="M2" s="100" t="s">
        <v>94</v>
      </c>
      <c r="N2" s="100"/>
      <c r="O2" s="100" t="s">
        <v>88</v>
      </c>
      <c r="P2" s="100" t="s">
        <v>97</v>
      </c>
      <c r="Q2" s="100"/>
      <c r="R2" s="100" t="s">
        <v>95</v>
      </c>
      <c r="S2" s="100"/>
      <c r="T2" s="103" t="s">
        <v>186</v>
      </c>
      <c r="U2" s="100" t="s">
        <v>87</v>
      </c>
      <c r="V2" s="103" t="s">
        <v>192</v>
      </c>
      <c r="W2" s="100" t="s">
        <v>87</v>
      </c>
    </row>
    <row r="3" spans="1:23" s="5" customFormat="1" ht="69" customHeight="1">
      <c r="A3" s="15"/>
      <c r="B3" s="105"/>
      <c r="C3" s="100" t="s">
        <v>176</v>
      </c>
      <c r="D3" s="100"/>
      <c r="E3" s="100" t="s">
        <v>177</v>
      </c>
      <c r="F3" s="101"/>
      <c r="G3" s="100"/>
      <c r="H3" s="16" t="s">
        <v>178</v>
      </c>
      <c r="I3" s="16" t="s">
        <v>179</v>
      </c>
      <c r="J3" s="100"/>
      <c r="K3" s="100"/>
      <c r="L3" s="100"/>
      <c r="M3" s="14" t="s">
        <v>93</v>
      </c>
      <c r="N3" s="102" t="s">
        <v>180</v>
      </c>
      <c r="O3" s="100"/>
      <c r="P3" s="100" t="s">
        <v>187</v>
      </c>
      <c r="Q3" s="100"/>
      <c r="R3" s="100" t="s">
        <v>188</v>
      </c>
      <c r="S3" s="100"/>
      <c r="T3" s="103"/>
      <c r="U3" s="100"/>
      <c r="V3" s="103"/>
      <c r="W3" s="100"/>
    </row>
    <row r="4" spans="1:23" s="6" customFormat="1" ht="22.5">
      <c r="A4" s="19"/>
      <c r="B4" s="105"/>
      <c r="C4" s="17" t="s">
        <v>89</v>
      </c>
      <c r="D4" s="17" t="s">
        <v>181</v>
      </c>
      <c r="E4" s="17" t="s">
        <v>182</v>
      </c>
      <c r="F4" s="17" t="s">
        <v>183</v>
      </c>
      <c r="G4" s="17" t="s">
        <v>86</v>
      </c>
      <c r="H4" s="18" t="s">
        <v>85</v>
      </c>
      <c r="I4" s="18" t="s">
        <v>85</v>
      </c>
      <c r="J4" s="17" t="s">
        <v>86</v>
      </c>
      <c r="K4" s="100"/>
      <c r="L4" s="100"/>
      <c r="M4" s="14" t="s">
        <v>85</v>
      </c>
      <c r="N4" s="102"/>
      <c r="O4" s="100"/>
      <c r="P4" s="14" t="s">
        <v>85</v>
      </c>
      <c r="Q4" s="14" t="s">
        <v>184</v>
      </c>
      <c r="R4" s="14" t="s">
        <v>85</v>
      </c>
      <c r="S4" s="14" t="s">
        <v>185</v>
      </c>
      <c r="T4" s="103"/>
      <c r="U4" s="100"/>
      <c r="V4" s="103"/>
      <c r="W4" s="100"/>
    </row>
    <row r="5" spans="1:144" ht="13.5">
      <c r="A5" s="1"/>
      <c r="B5" s="20" t="s">
        <v>127</v>
      </c>
      <c r="C5" s="21">
        <v>5</v>
      </c>
      <c r="D5" s="22">
        <f>+C5*0.65</f>
        <v>3.25</v>
      </c>
      <c r="E5" s="23">
        <v>5</v>
      </c>
      <c r="F5" s="22">
        <f>+E5*0.35</f>
        <v>1.75</v>
      </c>
      <c r="G5" s="24">
        <f>+(D5+F5)*0.4</f>
        <v>2</v>
      </c>
      <c r="H5" s="25">
        <v>10</v>
      </c>
      <c r="I5" s="26">
        <v>10</v>
      </c>
      <c r="J5" s="27">
        <f>((H5*0.8)+(I5*0.2))*0.6</f>
        <v>6</v>
      </c>
      <c r="K5" s="28">
        <f>(G5+J5)*0.3</f>
        <v>2.4</v>
      </c>
      <c r="L5" s="22" t="s">
        <v>81</v>
      </c>
      <c r="M5" s="29"/>
      <c r="N5" s="30"/>
      <c r="O5" s="83"/>
      <c r="P5" s="72"/>
      <c r="Q5" s="94"/>
      <c r="R5" s="78"/>
      <c r="S5" s="94"/>
      <c r="T5" s="80"/>
      <c r="U5" s="88"/>
      <c r="V5" s="108"/>
      <c r="W5" s="109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</row>
    <row r="6" spans="1:144" ht="13.5">
      <c r="A6" s="7"/>
      <c r="B6" s="31" t="s">
        <v>126</v>
      </c>
      <c r="C6" s="32"/>
      <c r="D6" s="33"/>
      <c r="E6" s="34"/>
      <c r="F6" s="33"/>
      <c r="G6" s="35"/>
      <c r="H6" s="36"/>
      <c r="I6" s="37"/>
      <c r="J6" s="38"/>
      <c r="K6" s="39"/>
      <c r="L6" s="33"/>
      <c r="M6" s="40"/>
      <c r="N6" s="41"/>
      <c r="O6" s="84"/>
      <c r="P6" s="73"/>
      <c r="Q6" s="95"/>
      <c r="R6" s="69"/>
      <c r="S6" s="95"/>
      <c r="T6" s="39"/>
      <c r="U6" s="75"/>
      <c r="V6" s="108"/>
      <c r="W6" s="109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</row>
    <row r="7" spans="1:144" ht="13.5">
      <c r="A7" s="1"/>
      <c r="B7" s="31" t="s">
        <v>125</v>
      </c>
      <c r="C7" s="42">
        <v>5</v>
      </c>
      <c r="D7" s="43">
        <f>+C7*0.65</f>
        <v>3.25</v>
      </c>
      <c r="E7" s="44">
        <v>25</v>
      </c>
      <c r="F7" s="43">
        <f>+E7*0.35</f>
        <v>8.75</v>
      </c>
      <c r="G7" s="45">
        <f>+(D7+F7)*0.4</f>
        <v>4.800000000000001</v>
      </c>
      <c r="H7" s="46">
        <v>10</v>
      </c>
      <c r="I7" s="47">
        <v>10</v>
      </c>
      <c r="J7" s="48">
        <f>((H7*0.8)+(I7*0.2))*0.6</f>
        <v>6</v>
      </c>
      <c r="K7" s="49">
        <f>(G7+J7)*0.3</f>
        <v>3.24</v>
      </c>
      <c r="L7" s="43" t="s">
        <v>81</v>
      </c>
      <c r="M7" s="40"/>
      <c r="N7" s="41"/>
      <c r="O7" s="84"/>
      <c r="P7" s="73"/>
      <c r="Q7" s="95"/>
      <c r="R7" s="69"/>
      <c r="S7" s="95"/>
      <c r="T7" s="39"/>
      <c r="U7" s="75"/>
      <c r="V7" s="108"/>
      <c r="W7" s="109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</row>
    <row r="8" spans="1:144" ht="13.5">
      <c r="A8" s="1"/>
      <c r="B8" s="31" t="s">
        <v>124</v>
      </c>
      <c r="C8" s="42">
        <v>75</v>
      </c>
      <c r="D8" s="43">
        <f>+C8*0.65</f>
        <v>48.75</v>
      </c>
      <c r="E8" s="44">
        <v>25</v>
      </c>
      <c r="F8" s="43">
        <f>+E8*0.35</f>
        <v>8.75</v>
      </c>
      <c r="G8" s="45">
        <f>+(D8+F8)*0.4</f>
        <v>23</v>
      </c>
      <c r="H8" s="46">
        <v>25</v>
      </c>
      <c r="I8" s="47">
        <v>10</v>
      </c>
      <c r="J8" s="48">
        <f>((H8*0.8)+(I8*0.2))*0.6</f>
        <v>13.2</v>
      </c>
      <c r="K8" s="49">
        <f>(G8+J8)*0.3</f>
        <v>10.860000000000001</v>
      </c>
      <c r="L8" s="43" t="s">
        <v>81</v>
      </c>
      <c r="M8" s="40"/>
      <c r="N8" s="41"/>
      <c r="O8" s="85"/>
      <c r="P8" s="73"/>
      <c r="Q8" s="95"/>
      <c r="R8" s="69"/>
      <c r="S8" s="95"/>
      <c r="T8" s="39"/>
      <c r="U8" s="75"/>
      <c r="V8" s="108"/>
      <c r="W8" s="109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</row>
    <row r="9" spans="1:144" ht="13.5">
      <c r="A9" s="7"/>
      <c r="B9" s="31" t="s">
        <v>123</v>
      </c>
      <c r="C9" s="32"/>
      <c r="D9" s="33"/>
      <c r="E9" s="34"/>
      <c r="F9" s="33"/>
      <c r="G9" s="35"/>
      <c r="H9" s="36"/>
      <c r="I9" s="37"/>
      <c r="J9" s="38"/>
      <c r="K9" s="39"/>
      <c r="L9" s="33"/>
      <c r="M9" s="50"/>
      <c r="N9" s="51"/>
      <c r="O9" s="84"/>
      <c r="P9" s="73"/>
      <c r="Q9" s="95"/>
      <c r="R9" s="69"/>
      <c r="S9" s="95"/>
      <c r="T9" s="39"/>
      <c r="U9" s="75"/>
      <c r="V9" s="108"/>
      <c r="W9" s="109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</row>
    <row r="10" spans="1:144" ht="13.5">
      <c r="A10" s="1"/>
      <c r="B10" s="31" t="s">
        <v>122</v>
      </c>
      <c r="C10" s="42">
        <v>5</v>
      </c>
      <c r="D10" s="43">
        <f>+C10*0.65</f>
        <v>3.25</v>
      </c>
      <c r="E10" s="44">
        <v>50</v>
      </c>
      <c r="F10" s="43">
        <f>+E10*0.35</f>
        <v>17.5</v>
      </c>
      <c r="G10" s="45">
        <f>+(D10+F10)*0.4</f>
        <v>8.3</v>
      </c>
      <c r="H10" s="46">
        <v>75</v>
      </c>
      <c r="I10" s="47">
        <v>75</v>
      </c>
      <c r="J10" s="48">
        <f>((H10*0.8)+(I10*0.2))*0.6</f>
        <v>45</v>
      </c>
      <c r="K10" s="49">
        <f>(G10+J10)*0.3</f>
        <v>15.989999999999998</v>
      </c>
      <c r="L10" s="43" t="s">
        <v>82</v>
      </c>
      <c r="M10" s="52" t="s">
        <v>22</v>
      </c>
      <c r="N10" s="41"/>
      <c r="O10" s="84"/>
      <c r="P10" s="73"/>
      <c r="Q10" s="95"/>
      <c r="R10" s="69"/>
      <c r="S10" s="95"/>
      <c r="T10" s="39"/>
      <c r="U10" s="75"/>
      <c r="V10" s="108"/>
      <c r="W10" s="109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</row>
    <row r="11" spans="1:144" ht="13.5">
      <c r="A11" s="1"/>
      <c r="B11" s="31" t="s">
        <v>121</v>
      </c>
      <c r="C11" s="42">
        <v>5</v>
      </c>
      <c r="D11" s="43">
        <f>+C11*0.65</f>
        <v>3.25</v>
      </c>
      <c r="E11" s="44">
        <v>25</v>
      </c>
      <c r="F11" s="43">
        <f>+E11*0.35</f>
        <v>8.75</v>
      </c>
      <c r="G11" s="45">
        <f>+(D11+F11)*0.4</f>
        <v>4.800000000000001</v>
      </c>
      <c r="H11" s="46">
        <v>25</v>
      </c>
      <c r="I11" s="47">
        <v>50</v>
      </c>
      <c r="J11" s="48">
        <f>((H11*0.8)+(I11*0.2))*0.6</f>
        <v>18</v>
      </c>
      <c r="K11" s="49">
        <f>(G11+J11)*0.3</f>
        <v>6.84</v>
      </c>
      <c r="L11" s="43" t="s">
        <v>81</v>
      </c>
      <c r="M11" s="40"/>
      <c r="N11" s="41"/>
      <c r="O11" s="84"/>
      <c r="P11" s="73"/>
      <c r="Q11" s="95"/>
      <c r="R11" s="69"/>
      <c r="S11" s="95"/>
      <c r="T11" s="39"/>
      <c r="U11" s="75"/>
      <c r="V11" s="108"/>
      <c r="W11" s="109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</row>
    <row r="12" spans="1:144" ht="13.5">
      <c r="A12" s="1"/>
      <c r="B12" s="31" t="s">
        <v>120</v>
      </c>
      <c r="C12" s="42">
        <v>5</v>
      </c>
      <c r="D12" s="43">
        <f>+C12*0.65</f>
        <v>3.25</v>
      </c>
      <c r="E12" s="44">
        <v>5</v>
      </c>
      <c r="F12" s="43">
        <f>+E12*0.35</f>
        <v>1.75</v>
      </c>
      <c r="G12" s="45">
        <f>+(D12+F12)*0.4</f>
        <v>2</v>
      </c>
      <c r="H12" s="46">
        <v>10</v>
      </c>
      <c r="I12" s="47">
        <v>50</v>
      </c>
      <c r="J12" s="48">
        <f>((H12*0.8)+(I12*0.2))*0.6</f>
        <v>10.799999999999999</v>
      </c>
      <c r="K12" s="49">
        <f>(G12+J12)*0.3</f>
        <v>3.8399999999999994</v>
      </c>
      <c r="L12" s="43" t="s">
        <v>81</v>
      </c>
      <c r="M12" s="40"/>
      <c r="N12" s="41"/>
      <c r="O12" s="84"/>
      <c r="P12" s="73"/>
      <c r="Q12" s="95"/>
      <c r="R12" s="69"/>
      <c r="S12" s="95"/>
      <c r="T12" s="39"/>
      <c r="U12" s="75"/>
      <c r="V12" s="108"/>
      <c r="W12" s="109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</row>
    <row r="13" spans="1:144" ht="13.5">
      <c r="A13" s="1"/>
      <c r="B13" s="31" t="s">
        <v>119</v>
      </c>
      <c r="C13" s="42">
        <v>5</v>
      </c>
      <c r="D13" s="43">
        <f>+C13*0.65</f>
        <v>3.25</v>
      </c>
      <c r="E13" s="44">
        <v>5</v>
      </c>
      <c r="F13" s="43">
        <f>+E13*0.35</f>
        <v>1.75</v>
      </c>
      <c r="G13" s="45">
        <f>+(D13+F13)*0.4</f>
        <v>2</v>
      </c>
      <c r="H13" s="46">
        <v>10</v>
      </c>
      <c r="I13" s="47">
        <v>10</v>
      </c>
      <c r="J13" s="48">
        <f>((H13*0.8)+(I13*0.2))*0.6</f>
        <v>6</v>
      </c>
      <c r="K13" s="49">
        <f>(G13+J13)*0.3</f>
        <v>2.4</v>
      </c>
      <c r="L13" s="43" t="s">
        <v>81</v>
      </c>
      <c r="M13" s="40"/>
      <c r="N13" s="41"/>
      <c r="O13" s="84"/>
      <c r="P13" s="73"/>
      <c r="Q13" s="95"/>
      <c r="R13" s="69"/>
      <c r="S13" s="95"/>
      <c r="T13" s="39"/>
      <c r="U13" s="75"/>
      <c r="V13" s="108"/>
      <c r="W13" s="109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</row>
    <row r="14" spans="1:144" ht="13.5">
      <c r="A14" s="1"/>
      <c r="B14" s="31" t="s">
        <v>118</v>
      </c>
      <c r="C14" s="42">
        <v>75</v>
      </c>
      <c r="D14" s="43">
        <f>+C14*0.65</f>
        <v>48.75</v>
      </c>
      <c r="E14" s="44">
        <v>5</v>
      </c>
      <c r="F14" s="43">
        <f>+E14*0.35</f>
        <v>1.75</v>
      </c>
      <c r="G14" s="45">
        <f>+(D14+F14)*0.4</f>
        <v>20.200000000000003</v>
      </c>
      <c r="H14" s="46">
        <v>10</v>
      </c>
      <c r="I14" s="47">
        <v>10</v>
      </c>
      <c r="J14" s="48">
        <f>((H14*0.8)+(I14*0.2))*0.6</f>
        <v>6</v>
      </c>
      <c r="K14" s="49">
        <f>(G14+J14)*0.3</f>
        <v>7.86</v>
      </c>
      <c r="L14" s="43" t="s">
        <v>81</v>
      </c>
      <c r="M14" s="40"/>
      <c r="N14" s="41"/>
      <c r="O14" s="84"/>
      <c r="P14" s="73"/>
      <c r="Q14" s="95"/>
      <c r="R14" s="69"/>
      <c r="S14" s="95"/>
      <c r="T14" s="39"/>
      <c r="U14" s="75"/>
      <c r="V14" s="108"/>
      <c r="W14" s="109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</row>
    <row r="15" spans="1:144" ht="13.5">
      <c r="A15" s="7"/>
      <c r="B15" s="31" t="s">
        <v>117</v>
      </c>
      <c r="C15" s="32"/>
      <c r="D15" s="33"/>
      <c r="E15" s="34"/>
      <c r="F15" s="33"/>
      <c r="G15" s="35"/>
      <c r="H15" s="36"/>
      <c r="I15" s="37"/>
      <c r="J15" s="38"/>
      <c r="K15" s="39"/>
      <c r="L15" s="33"/>
      <c r="M15" s="50"/>
      <c r="N15" s="51"/>
      <c r="O15" s="84"/>
      <c r="P15" s="73"/>
      <c r="Q15" s="95"/>
      <c r="R15" s="69"/>
      <c r="S15" s="95"/>
      <c r="T15" s="39"/>
      <c r="U15" s="75"/>
      <c r="V15" s="108"/>
      <c r="W15" s="109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</row>
    <row r="16" spans="1:144" ht="13.5">
      <c r="A16" s="1"/>
      <c r="B16" s="31" t="s">
        <v>116</v>
      </c>
      <c r="C16" s="42">
        <v>50</v>
      </c>
      <c r="D16" s="43">
        <f>+C16*0.65</f>
        <v>32.5</v>
      </c>
      <c r="E16" s="44">
        <v>50</v>
      </c>
      <c r="F16" s="43">
        <f>+E16*0.35</f>
        <v>17.5</v>
      </c>
      <c r="G16" s="45">
        <f>+(D16+F16)*0.4</f>
        <v>20</v>
      </c>
      <c r="H16" s="46">
        <v>100</v>
      </c>
      <c r="I16" s="47">
        <v>10</v>
      </c>
      <c r="J16" s="48">
        <f>((H16*0.8)+(I16*0.2))*0.6</f>
        <v>49.199999999999996</v>
      </c>
      <c r="K16" s="49">
        <f>(G16+J16)*0.3</f>
        <v>20.759999999999994</v>
      </c>
      <c r="L16" s="43" t="s">
        <v>82</v>
      </c>
      <c r="M16" s="52" t="s">
        <v>22</v>
      </c>
      <c r="N16" s="41"/>
      <c r="O16" s="84"/>
      <c r="P16" s="73"/>
      <c r="Q16" s="95"/>
      <c r="R16" s="69"/>
      <c r="S16" s="95"/>
      <c r="T16" s="39"/>
      <c r="U16" s="75"/>
      <c r="V16" s="108"/>
      <c r="W16" s="109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</row>
    <row r="17" spans="1:144" ht="13.5">
      <c r="A17" s="1"/>
      <c r="B17" s="31" t="s">
        <v>115</v>
      </c>
      <c r="C17" s="42">
        <v>5</v>
      </c>
      <c r="D17" s="43">
        <f>+C17*0.65</f>
        <v>3.25</v>
      </c>
      <c r="E17" s="44">
        <v>5</v>
      </c>
      <c r="F17" s="43">
        <f>+E17*0.35</f>
        <v>1.75</v>
      </c>
      <c r="G17" s="45">
        <f>+(D17+F17)*0.4</f>
        <v>2</v>
      </c>
      <c r="H17" s="46">
        <v>10</v>
      </c>
      <c r="I17" s="47">
        <v>10</v>
      </c>
      <c r="J17" s="48">
        <f>((H17*0.8)+(I17*0.2))*0.6</f>
        <v>6</v>
      </c>
      <c r="K17" s="49">
        <f>(G17+J17)*0.3</f>
        <v>2.4</v>
      </c>
      <c r="L17" s="43" t="s">
        <v>81</v>
      </c>
      <c r="M17" s="40"/>
      <c r="N17" s="41"/>
      <c r="O17" s="84"/>
      <c r="P17" s="73"/>
      <c r="Q17" s="95"/>
      <c r="R17" s="69"/>
      <c r="S17" s="95"/>
      <c r="T17" s="39"/>
      <c r="U17" s="75"/>
      <c r="V17" s="108"/>
      <c r="W17" s="109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</row>
    <row r="18" spans="1:144" ht="13.5">
      <c r="A18" s="1"/>
      <c r="B18" s="31" t="s">
        <v>114</v>
      </c>
      <c r="C18" s="42">
        <v>5</v>
      </c>
      <c r="D18" s="43">
        <f>+C18*0.65</f>
        <v>3.25</v>
      </c>
      <c r="E18" s="44">
        <v>5</v>
      </c>
      <c r="F18" s="43">
        <f>+E18*0.35</f>
        <v>1.75</v>
      </c>
      <c r="G18" s="45">
        <f>+(D18+F18)*0.4</f>
        <v>2</v>
      </c>
      <c r="H18" s="46">
        <v>50</v>
      </c>
      <c r="I18" s="47">
        <v>10</v>
      </c>
      <c r="J18" s="48">
        <f>((H18*0.8)+(I18*0.2))*0.6</f>
        <v>25.2</v>
      </c>
      <c r="K18" s="49">
        <f>(G18+J18)*0.3</f>
        <v>8.16</v>
      </c>
      <c r="L18" s="43" t="s">
        <v>81</v>
      </c>
      <c r="M18" s="40"/>
      <c r="N18" s="41"/>
      <c r="O18" s="84"/>
      <c r="P18" s="73"/>
      <c r="Q18" s="95"/>
      <c r="R18" s="69"/>
      <c r="S18" s="95"/>
      <c r="T18" s="39"/>
      <c r="U18" s="75"/>
      <c r="V18" s="108"/>
      <c r="W18" s="109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</row>
    <row r="19" spans="1:144" ht="13.5">
      <c r="A19" s="7"/>
      <c r="B19" s="31" t="s">
        <v>113</v>
      </c>
      <c r="C19" s="32"/>
      <c r="D19" s="33"/>
      <c r="E19" s="34"/>
      <c r="F19" s="33"/>
      <c r="G19" s="35"/>
      <c r="H19" s="36"/>
      <c r="I19" s="37"/>
      <c r="J19" s="38"/>
      <c r="K19" s="39"/>
      <c r="L19" s="33"/>
      <c r="M19" s="50"/>
      <c r="N19" s="51"/>
      <c r="O19" s="84"/>
      <c r="P19" s="73"/>
      <c r="Q19" s="95"/>
      <c r="R19" s="69"/>
      <c r="S19" s="95"/>
      <c r="T19" s="39"/>
      <c r="U19" s="75"/>
      <c r="V19" s="108"/>
      <c r="W19" s="109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</row>
    <row r="20" spans="1:144" ht="13.5">
      <c r="A20" s="1"/>
      <c r="B20" s="31" t="s">
        <v>112</v>
      </c>
      <c r="C20" s="42">
        <v>5</v>
      </c>
      <c r="D20" s="43">
        <f aca="true" t="shared" si="0" ref="D20:D34">+C20*0.65</f>
        <v>3.25</v>
      </c>
      <c r="E20" s="44">
        <v>5</v>
      </c>
      <c r="F20" s="43">
        <f aca="true" t="shared" si="1" ref="F20:F34">+E20*0.35</f>
        <v>1.75</v>
      </c>
      <c r="G20" s="45">
        <f aca="true" t="shared" si="2" ref="G20:G34">+(D20+F20)*0.4</f>
        <v>2</v>
      </c>
      <c r="H20" s="46">
        <v>50</v>
      </c>
      <c r="I20" s="47">
        <v>10</v>
      </c>
      <c r="J20" s="48">
        <f aca="true" t="shared" si="3" ref="J20:J34">((H20*0.8)+(I20*0.2))*0.6</f>
        <v>25.2</v>
      </c>
      <c r="K20" s="49">
        <f aca="true" t="shared" si="4" ref="K20:K34">(G20+J20)*0.3</f>
        <v>8.16</v>
      </c>
      <c r="L20" s="43" t="s">
        <v>81</v>
      </c>
      <c r="M20" s="40"/>
      <c r="N20" s="41"/>
      <c r="O20" s="84"/>
      <c r="P20" s="74"/>
      <c r="Q20" s="96"/>
      <c r="R20" s="70"/>
      <c r="S20" s="96"/>
      <c r="T20" s="39"/>
      <c r="U20" s="75"/>
      <c r="V20" s="108"/>
      <c r="W20" s="109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</row>
    <row r="21" spans="1:144" ht="13.5">
      <c r="A21" s="1"/>
      <c r="B21" s="31" t="s">
        <v>111</v>
      </c>
      <c r="C21" s="42">
        <v>5</v>
      </c>
      <c r="D21" s="43">
        <f t="shared" si="0"/>
        <v>3.25</v>
      </c>
      <c r="E21" s="44">
        <v>25</v>
      </c>
      <c r="F21" s="43">
        <f t="shared" si="1"/>
        <v>8.75</v>
      </c>
      <c r="G21" s="45">
        <f t="shared" si="2"/>
        <v>4.800000000000001</v>
      </c>
      <c r="H21" s="46">
        <v>10</v>
      </c>
      <c r="I21" s="47">
        <v>10</v>
      </c>
      <c r="J21" s="48">
        <f t="shared" si="3"/>
        <v>6</v>
      </c>
      <c r="K21" s="49">
        <f t="shared" si="4"/>
        <v>3.24</v>
      </c>
      <c r="L21" s="43" t="s">
        <v>81</v>
      </c>
      <c r="M21" s="40"/>
      <c r="N21" s="41"/>
      <c r="O21" s="84"/>
      <c r="P21" s="74"/>
      <c r="Q21" s="96"/>
      <c r="R21" s="70"/>
      <c r="S21" s="96"/>
      <c r="T21" s="39"/>
      <c r="U21" s="75"/>
      <c r="V21" s="108"/>
      <c r="W21" s="109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</row>
    <row r="22" spans="1:144" ht="13.5">
      <c r="A22" s="1"/>
      <c r="B22" s="31" t="s">
        <v>110</v>
      </c>
      <c r="C22" s="42">
        <v>100</v>
      </c>
      <c r="D22" s="43">
        <f t="shared" si="0"/>
        <v>65</v>
      </c>
      <c r="E22" s="44">
        <v>100</v>
      </c>
      <c r="F22" s="43">
        <f t="shared" si="1"/>
        <v>35</v>
      </c>
      <c r="G22" s="45">
        <f t="shared" si="2"/>
        <v>40</v>
      </c>
      <c r="H22" s="46">
        <v>100</v>
      </c>
      <c r="I22" s="47">
        <v>10</v>
      </c>
      <c r="J22" s="48">
        <f t="shared" si="3"/>
        <v>49.199999999999996</v>
      </c>
      <c r="K22" s="49">
        <f t="shared" si="4"/>
        <v>26.759999999999994</v>
      </c>
      <c r="L22" s="43" t="s">
        <v>82</v>
      </c>
      <c r="M22" s="52" t="s">
        <v>22</v>
      </c>
      <c r="N22" s="41"/>
      <c r="O22" s="84"/>
      <c r="P22" s="74"/>
      <c r="Q22" s="96"/>
      <c r="R22" s="70"/>
      <c r="S22" s="96"/>
      <c r="T22" s="39"/>
      <c r="U22" s="75"/>
      <c r="V22" s="108"/>
      <c r="W22" s="109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</row>
    <row r="23" spans="1:144" ht="13.5">
      <c r="A23" s="1"/>
      <c r="B23" s="31" t="s">
        <v>109</v>
      </c>
      <c r="C23" s="42">
        <v>5</v>
      </c>
      <c r="D23" s="43">
        <f t="shared" si="0"/>
        <v>3.25</v>
      </c>
      <c r="E23" s="44">
        <v>5</v>
      </c>
      <c r="F23" s="43">
        <f t="shared" si="1"/>
        <v>1.75</v>
      </c>
      <c r="G23" s="45">
        <f t="shared" si="2"/>
        <v>2</v>
      </c>
      <c r="H23" s="46">
        <v>75</v>
      </c>
      <c r="I23" s="47">
        <v>10</v>
      </c>
      <c r="J23" s="48">
        <f t="shared" si="3"/>
        <v>37.199999999999996</v>
      </c>
      <c r="K23" s="49">
        <f t="shared" si="4"/>
        <v>11.759999999999998</v>
      </c>
      <c r="L23" s="43" t="s">
        <v>81</v>
      </c>
      <c r="M23" s="40"/>
      <c r="N23" s="41"/>
      <c r="O23" s="84"/>
      <c r="P23" s="74"/>
      <c r="Q23" s="96"/>
      <c r="R23" s="70"/>
      <c r="S23" s="96"/>
      <c r="T23" s="39"/>
      <c r="U23" s="75"/>
      <c r="V23" s="108"/>
      <c r="W23" s="109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</row>
    <row r="24" spans="1:144" ht="13.5">
      <c r="A24" s="1"/>
      <c r="B24" s="31" t="s">
        <v>108</v>
      </c>
      <c r="C24" s="42">
        <v>5</v>
      </c>
      <c r="D24" s="43">
        <f t="shared" si="0"/>
        <v>3.25</v>
      </c>
      <c r="E24" s="44">
        <v>75</v>
      </c>
      <c r="F24" s="43">
        <f t="shared" si="1"/>
        <v>26.25</v>
      </c>
      <c r="G24" s="45">
        <f t="shared" si="2"/>
        <v>11.8</v>
      </c>
      <c r="H24" s="46">
        <v>10</v>
      </c>
      <c r="I24" s="47">
        <v>10</v>
      </c>
      <c r="J24" s="48">
        <f t="shared" si="3"/>
        <v>6</v>
      </c>
      <c r="K24" s="49">
        <f t="shared" si="4"/>
        <v>5.34</v>
      </c>
      <c r="L24" s="43" t="s">
        <v>81</v>
      </c>
      <c r="M24" s="40"/>
      <c r="N24" s="41"/>
      <c r="O24" s="84"/>
      <c r="P24" s="74"/>
      <c r="Q24" s="96"/>
      <c r="R24" s="70"/>
      <c r="S24" s="96"/>
      <c r="T24" s="39"/>
      <c r="U24" s="75"/>
      <c r="V24" s="108"/>
      <c r="W24" s="109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</row>
    <row r="25" spans="1:144" ht="13.5">
      <c r="A25" s="1"/>
      <c r="B25" s="31" t="s">
        <v>107</v>
      </c>
      <c r="C25" s="42">
        <v>100</v>
      </c>
      <c r="D25" s="43">
        <f t="shared" si="0"/>
        <v>65</v>
      </c>
      <c r="E25" s="44">
        <v>25</v>
      </c>
      <c r="F25" s="43">
        <f t="shared" si="1"/>
        <v>8.75</v>
      </c>
      <c r="G25" s="45">
        <f t="shared" si="2"/>
        <v>29.5</v>
      </c>
      <c r="H25" s="46">
        <v>10</v>
      </c>
      <c r="I25" s="47">
        <v>10</v>
      </c>
      <c r="J25" s="48">
        <f t="shared" si="3"/>
        <v>6</v>
      </c>
      <c r="K25" s="49">
        <f t="shared" si="4"/>
        <v>10.65</v>
      </c>
      <c r="L25" s="43" t="s">
        <v>81</v>
      </c>
      <c r="M25" s="40"/>
      <c r="N25" s="41"/>
      <c r="O25" s="84"/>
      <c r="P25" s="74"/>
      <c r="Q25" s="96"/>
      <c r="R25" s="70"/>
      <c r="S25" s="96"/>
      <c r="T25" s="39"/>
      <c r="U25" s="75"/>
      <c r="V25" s="108"/>
      <c r="W25" s="109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</row>
    <row r="26" spans="1:144" ht="13.5">
      <c r="A26" s="1"/>
      <c r="B26" s="31" t="s">
        <v>106</v>
      </c>
      <c r="C26" s="42">
        <v>100</v>
      </c>
      <c r="D26" s="43">
        <f t="shared" si="0"/>
        <v>65</v>
      </c>
      <c r="E26" s="44">
        <v>100</v>
      </c>
      <c r="F26" s="43">
        <f t="shared" si="1"/>
        <v>35</v>
      </c>
      <c r="G26" s="45">
        <f t="shared" si="2"/>
        <v>40</v>
      </c>
      <c r="H26" s="46">
        <v>10</v>
      </c>
      <c r="I26" s="47">
        <v>10</v>
      </c>
      <c r="J26" s="48">
        <f t="shared" si="3"/>
        <v>6</v>
      </c>
      <c r="K26" s="49">
        <f t="shared" si="4"/>
        <v>13.799999999999999</v>
      </c>
      <c r="L26" s="43" t="s">
        <v>81</v>
      </c>
      <c r="M26" s="40"/>
      <c r="N26" s="41"/>
      <c r="O26" s="84"/>
      <c r="P26" s="74"/>
      <c r="Q26" s="96"/>
      <c r="R26" s="70"/>
      <c r="S26" s="96"/>
      <c r="T26" s="39"/>
      <c r="U26" s="89"/>
      <c r="V26" s="108"/>
      <c r="W26" s="109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</row>
    <row r="27" spans="1:23" ht="13.5">
      <c r="A27" s="1"/>
      <c r="B27" s="31" t="s">
        <v>105</v>
      </c>
      <c r="C27" s="42">
        <v>100</v>
      </c>
      <c r="D27" s="43">
        <f t="shared" si="0"/>
        <v>65</v>
      </c>
      <c r="E27" s="44">
        <v>100</v>
      </c>
      <c r="F27" s="43">
        <f t="shared" si="1"/>
        <v>35</v>
      </c>
      <c r="G27" s="45">
        <f t="shared" si="2"/>
        <v>40</v>
      </c>
      <c r="H27" s="46">
        <v>50</v>
      </c>
      <c r="I27" s="47">
        <v>50</v>
      </c>
      <c r="J27" s="48">
        <f t="shared" si="3"/>
        <v>30</v>
      </c>
      <c r="K27" s="49">
        <f t="shared" si="4"/>
        <v>21</v>
      </c>
      <c r="L27" s="43" t="s">
        <v>82</v>
      </c>
      <c r="M27" s="52">
        <v>75</v>
      </c>
      <c r="N27" s="53">
        <f>+M27*0.1</f>
        <v>7.5</v>
      </c>
      <c r="O27" s="86" t="s">
        <v>23</v>
      </c>
      <c r="P27" s="52">
        <v>100</v>
      </c>
      <c r="Q27" s="97">
        <v>35</v>
      </c>
      <c r="R27" s="71">
        <v>100</v>
      </c>
      <c r="S27" s="97">
        <v>65</v>
      </c>
      <c r="T27" s="82">
        <v>60</v>
      </c>
      <c r="U27" s="90" t="s">
        <v>189</v>
      </c>
      <c r="V27" s="106">
        <f>+K27+N27+T27</f>
        <v>88.5</v>
      </c>
      <c r="W27" s="107" t="s">
        <v>191</v>
      </c>
    </row>
    <row r="28" spans="1:23" ht="13.5">
      <c r="A28" s="1"/>
      <c r="B28" s="31" t="s">
        <v>104</v>
      </c>
      <c r="C28" s="42">
        <v>5</v>
      </c>
      <c r="D28" s="43">
        <f t="shared" si="0"/>
        <v>3.25</v>
      </c>
      <c r="E28" s="44">
        <v>5</v>
      </c>
      <c r="F28" s="43">
        <f t="shared" si="1"/>
        <v>1.75</v>
      </c>
      <c r="G28" s="45">
        <f t="shared" si="2"/>
        <v>2</v>
      </c>
      <c r="H28" s="46">
        <v>10</v>
      </c>
      <c r="I28" s="47">
        <v>10</v>
      </c>
      <c r="J28" s="48">
        <f t="shared" si="3"/>
        <v>6</v>
      </c>
      <c r="K28" s="49">
        <f t="shared" si="4"/>
        <v>2.4</v>
      </c>
      <c r="L28" s="43" t="s">
        <v>81</v>
      </c>
      <c r="M28" s="40"/>
      <c r="N28" s="41"/>
      <c r="O28" s="84"/>
      <c r="P28" s="74"/>
      <c r="Q28" s="96"/>
      <c r="R28" s="70"/>
      <c r="S28" s="96"/>
      <c r="T28" s="39"/>
      <c r="U28" s="91"/>
      <c r="V28" s="108"/>
      <c r="W28" s="109"/>
    </row>
    <row r="29" spans="1:23" ht="13.5">
      <c r="A29" s="1"/>
      <c r="B29" s="31" t="s">
        <v>103</v>
      </c>
      <c r="C29" s="42">
        <v>100</v>
      </c>
      <c r="D29" s="43">
        <f t="shared" si="0"/>
        <v>65</v>
      </c>
      <c r="E29" s="44">
        <v>5</v>
      </c>
      <c r="F29" s="43">
        <f t="shared" si="1"/>
        <v>1.75</v>
      </c>
      <c r="G29" s="45">
        <f t="shared" si="2"/>
        <v>26.700000000000003</v>
      </c>
      <c r="H29" s="46">
        <v>100</v>
      </c>
      <c r="I29" s="47">
        <v>100</v>
      </c>
      <c r="J29" s="48">
        <f t="shared" si="3"/>
        <v>60</v>
      </c>
      <c r="K29" s="49">
        <f t="shared" si="4"/>
        <v>26.01</v>
      </c>
      <c r="L29" s="43" t="s">
        <v>82</v>
      </c>
      <c r="M29" s="52">
        <v>50</v>
      </c>
      <c r="N29" s="53">
        <f>+M29*0.1</f>
        <v>5</v>
      </c>
      <c r="O29" s="86" t="s">
        <v>24</v>
      </c>
      <c r="P29" s="74"/>
      <c r="Q29" s="96"/>
      <c r="R29" s="70"/>
      <c r="S29" s="96"/>
      <c r="T29" s="39"/>
      <c r="U29" s="75"/>
      <c r="V29" s="108"/>
      <c r="W29" s="109"/>
    </row>
    <row r="30" spans="1:23" ht="13.5">
      <c r="A30" s="1"/>
      <c r="B30" s="31" t="s">
        <v>102</v>
      </c>
      <c r="C30" s="42">
        <v>5</v>
      </c>
      <c r="D30" s="43">
        <f t="shared" si="0"/>
        <v>3.25</v>
      </c>
      <c r="E30" s="44">
        <v>5</v>
      </c>
      <c r="F30" s="43">
        <f t="shared" si="1"/>
        <v>1.75</v>
      </c>
      <c r="G30" s="45">
        <f t="shared" si="2"/>
        <v>2</v>
      </c>
      <c r="H30" s="46">
        <v>75</v>
      </c>
      <c r="I30" s="47">
        <v>10</v>
      </c>
      <c r="J30" s="48">
        <f t="shared" si="3"/>
        <v>37.199999999999996</v>
      </c>
      <c r="K30" s="49">
        <f t="shared" si="4"/>
        <v>11.759999999999998</v>
      </c>
      <c r="L30" s="43" t="s">
        <v>81</v>
      </c>
      <c r="M30" s="40"/>
      <c r="N30" s="41"/>
      <c r="O30" s="84"/>
      <c r="P30" s="74"/>
      <c r="Q30" s="96"/>
      <c r="R30" s="70"/>
      <c r="S30" s="96"/>
      <c r="T30" s="39"/>
      <c r="U30" s="75"/>
      <c r="V30" s="108"/>
      <c r="W30" s="109"/>
    </row>
    <row r="31" spans="1:23" ht="13.5">
      <c r="A31" s="1"/>
      <c r="B31" s="31" t="s">
        <v>101</v>
      </c>
      <c r="C31" s="42">
        <v>100</v>
      </c>
      <c r="D31" s="43">
        <f t="shared" si="0"/>
        <v>65</v>
      </c>
      <c r="E31" s="44">
        <v>75</v>
      </c>
      <c r="F31" s="43">
        <f t="shared" si="1"/>
        <v>26.25</v>
      </c>
      <c r="G31" s="45">
        <f t="shared" si="2"/>
        <v>36.5</v>
      </c>
      <c r="H31" s="46">
        <v>10</v>
      </c>
      <c r="I31" s="47">
        <v>75</v>
      </c>
      <c r="J31" s="48">
        <f t="shared" si="3"/>
        <v>13.799999999999999</v>
      </c>
      <c r="K31" s="49">
        <f t="shared" si="4"/>
        <v>15.089999999999998</v>
      </c>
      <c r="L31" s="43" t="s">
        <v>82</v>
      </c>
      <c r="M31" s="52" t="s">
        <v>22</v>
      </c>
      <c r="N31" s="41"/>
      <c r="O31" s="84"/>
      <c r="P31" s="74"/>
      <c r="Q31" s="96"/>
      <c r="R31" s="70"/>
      <c r="S31" s="96"/>
      <c r="T31" s="39"/>
      <c r="U31" s="89"/>
      <c r="V31" s="108"/>
      <c r="W31" s="109"/>
    </row>
    <row r="32" spans="1:23" ht="13.5">
      <c r="A32" s="1"/>
      <c r="B32" s="31" t="s">
        <v>100</v>
      </c>
      <c r="C32" s="42">
        <v>100</v>
      </c>
      <c r="D32" s="43">
        <f t="shared" si="0"/>
        <v>65</v>
      </c>
      <c r="E32" s="44">
        <v>5</v>
      </c>
      <c r="F32" s="43">
        <f t="shared" si="1"/>
        <v>1.75</v>
      </c>
      <c r="G32" s="45">
        <f t="shared" si="2"/>
        <v>26.700000000000003</v>
      </c>
      <c r="H32" s="46">
        <v>50</v>
      </c>
      <c r="I32" s="47">
        <v>25</v>
      </c>
      <c r="J32" s="48">
        <f t="shared" si="3"/>
        <v>27</v>
      </c>
      <c r="K32" s="49">
        <f t="shared" si="4"/>
        <v>16.11</v>
      </c>
      <c r="L32" s="43" t="s">
        <v>82</v>
      </c>
      <c r="M32" s="52">
        <v>100</v>
      </c>
      <c r="N32" s="53">
        <f>+M32*0.1</f>
        <v>10</v>
      </c>
      <c r="O32" s="86" t="s">
        <v>23</v>
      </c>
      <c r="P32" s="52">
        <v>100</v>
      </c>
      <c r="Q32" s="97">
        <v>35</v>
      </c>
      <c r="R32" s="71">
        <v>100</v>
      </c>
      <c r="S32" s="97">
        <v>65</v>
      </c>
      <c r="T32" s="82">
        <v>60</v>
      </c>
      <c r="U32" s="90" t="s">
        <v>189</v>
      </c>
      <c r="V32" s="106">
        <f>+K32+N32+T32</f>
        <v>86.11</v>
      </c>
      <c r="W32" s="107" t="s">
        <v>191</v>
      </c>
    </row>
    <row r="33" spans="1:23" ht="13.5">
      <c r="A33" s="1"/>
      <c r="B33" s="31" t="s">
        <v>99</v>
      </c>
      <c r="C33" s="42">
        <v>5</v>
      </c>
      <c r="D33" s="43">
        <f t="shared" si="0"/>
        <v>3.25</v>
      </c>
      <c r="E33" s="44">
        <v>5</v>
      </c>
      <c r="F33" s="43">
        <f t="shared" si="1"/>
        <v>1.75</v>
      </c>
      <c r="G33" s="45">
        <f t="shared" si="2"/>
        <v>2</v>
      </c>
      <c r="H33" s="46">
        <v>10</v>
      </c>
      <c r="I33" s="47">
        <v>10</v>
      </c>
      <c r="J33" s="48">
        <f t="shared" si="3"/>
        <v>6</v>
      </c>
      <c r="K33" s="49">
        <f t="shared" si="4"/>
        <v>2.4</v>
      </c>
      <c r="L33" s="43" t="s">
        <v>81</v>
      </c>
      <c r="M33" s="40"/>
      <c r="N33" s="41"/>
      <c r="O33" s="84"/>
      <c r="P33" s="74"/>
      <c r="Q33" s="96"/>
      <c r="R33" s="70"/>
      <c r="S33" s="96"/>
      <c r="T33" s="39"/>
      <c r="U33" s="92"/>
      <c r="V33" s="108"/>
      <c r="W33" s="109"/>
    </row>
    <row r="34" spans="1:23" ht="13.5">
      <c r="A34" s="1"/>
      <c r="B34" s="31" t="s">
        <v>98</v>
      </c>
      <c r="C34" s="42">
        <v>25</v>
      </c>
      <c r="D34" s="43">
        <f t="shared" si="0"/>
        <v>16.25</v>
      </c>
      <c r="E34" s="44">
        <v>50</v>
      </c>
      <c r="F34" s="43">
        <f t="shared" si="1"/>
        <v>17.5</v>
      </c>
      <c r="G34" s="45">
        <f t="shared" si="2"/>
        <v>13.5</v>
      </c>
      <c r="H34" s="46">
        <v>100</v>
      </c>
      <c r="I34" s="47">
        <v>75</v>
      </c>
      <c r="J34" s="48">
        <f t="shared" si="3"/>
        <v>57</v>
      </c>
      <c r="K34" s="49">
        <f t="shared" si="4"/>
        <v>21.15</v>
      </c>
      <c r="L34" s="43" t="s">
        <v>82</v>
      </c>
      <c r="M34" s="52">
        <v>75</v>
      </c>
      <c r="N34" s="53">
        <f>+M34*0.1</f>
        <v>7.5</v>
      </c>
      <c r="O34" s="86" t="s">
        <v>23</v>
      </c>
      <c r="P34" s="52">
        <v>50</v>
      </c>
      <c r="Q34" s="97">
        <v>17.5</v>
      </c>
      <c r="R34" s="71">
        <v>45</v>
      </c>
      <c r="S34" s="97">
        <v>29.25</v>
      </c>
      <c r="T34" s="82">
        <v>28.05</v>
      </c>
      <c r="U34" s="90" t="s">
        <v>190</v>
      </c>
      <c r="V34" s="108"/>
      <c r="W34" s="109"/>
    </row>
    <row r="35" spans="1:23" ht="13.5">
      <c r="A35" s="7"/>
      <c r="B35" s="31" t="s">
        <v>9</v>
      </c>
      <c r="C35" s="32"/>
      <c r="D35" s="33"/>
      <c r="E35" s="34"/>
      <c r="F35" s="33"/>
      <c r="G35" s="35"/>
      <c r="H35" s="36"/>
      <c r="I35" s="37"/>
      <c r="J35" s="38"/>
      <c r="K35" s="39"/>
      <c r="L35" s="33"/>
      <c r="M35" s="50"/>
      <c r="N35" s="51"/>
      <c r="O35" s="84"/>
      <c r="P35" s="74"/>
      <c r="Q35" s="96"/>
      <c r="R35" s="70"/>
      <c r="S35" s="96"/>
      <c r="T35" s="39"/>
      <c r="U35" s="91"/>
      <c r="V35" s="108"/>
      <c r="W35" s="109"/>
    </row>
    <row r="36" spans="1:23" ht="13.5">
      <c r="A36" s="1"/>
      <c r="B36" s="31" t="s">
        <v>10</v>
      </c>
      <c r="C36" s="42">
        <v>5</v>
      </c>
      <c r="D36" s="43">
        <f aca="true" t="shared" si="5" ref="D36:D69">+C36*0.65</f>
        <v>3.25</v>
      </c>
      <c r="E36" s="44">
        <v>5</v>
      </c>
      <c r="F36" s="43">
        <f aca="true" t="shared" si="6" ref="F36:F69">+E36*0.35</f>
        <v>1.75</v>
      </c>
      <c r="G36" s="45">
        <f aca="true" t="shared" si="7" ref="G36:G69">+(D36+F36)*0.4</f>
        <v>2</v>
      </c>
      <c r="H36" s="46">
        <v>10</v>
      </c>
      <c r="I36" s="47">
        <v>10</v>
      </c>
      <c r="J36" s="48">
        <f aca="true" t="shared" si="8" ref="J36:J69">((H36*0.8)+(I36*0.2))*0.6</f>
        <v>6</v>
      </c>
      <c r="K36" s="49">
        <f aca="true" t="shared" si="9" ref="K36:K69">(G36+J36)*0.3</f>
        <v>2.4</v>
      </c>
      <c r="L36" s="43" t="s">
        <v>81</v>
      </c>
      <c r="M36" s="40"/>
      <c r="N36" s="41"/>
      <c r="O36" s="84"/>
      <c r="P36" s="74"/>
      <c r="Q36" s="96"/>
      <c r="R36" s="70"/>
      <c r="S36" s="96"/>
      <c r="T36" s="39"/>
      <c r="U36" s="75"/>
      <c r="V36" s="108"/>
      <c r="W36" s="109"/>
    </row>
    <row r="37" spans="1:23" ht="13.5">
      <c r="A37" s="1"/>
      <c r="B37" s="31" t="s">
        <v>11</v>
      </c>
      <c r="C37" s="42">
        <v>5</v>
      </c>
      <c r="D37" s="43">
        <f t="shared" si="5"/>
        <v>3.25</v>
      </c>
      <c r="E37" s="44">
        <v>5</v>
      </c>
      <c r="F37" s="43">
        <f t="shared" si="6"/>
        <v>1.75</v>
      </c>
      <c r="G37" s="45">
        <f t="shared" si="7"/>
        <v>2</v>
      </c>
      <c r="H37" s="46">
        <v>10</v>
      </c>
      <c r="I37" s="47">
        <v>10</v>
      </c>
      <c r="J37" s="48">
        <f t="shared" si="8"/>
        <v>6</v>
      </c>
      <c r="K37" s="49">
        <f t="shared" si="9"/>
        <v>2.4</v>
      </c>
      <c r="L37" s="43" t="s">
        <v>81</v>
      </c>
      <c r="M37" s="40"/>
      <c r="N37" s="41"/>
      <c r="O37" s="84"/>
      <c r="P37" s="74"/>
      <c r="Q37" s="96"/>
      <c r="R37" s="70"/>
      <c r="S37" s="96"/>
      <c r="T37" s="39"/>
      <c r="U37" s="75"/>
      <c r="V37" s="108"/>
      <c r="W37" s="109"/>
    </row>
    <row r="38" spans="1:23" ht="13.5">
      <c r="A38" s="1"/>
      <c r="B38" s="31" t="s">
        <v>12</v>
      </c>
      <c r="C38" s="42">
        <v>75</v>
      </c>
      <c r="D38" s="43">
        <f t="shared" si="5"/>
        <v>48.75</v>
      </c>
      <c r="E38" s="44">
        <v>5</v>
      </c>
      <c r="F38" s="43">
        <f t="shared" si="6"/>
        <v>1.75</v>
      </c>
      <c r="G38" s="45">
        <f t="shared" si="7"/>
        <v>20.200000000000003</v>
      </c>
      <c r="H38" s="46">
        <v>10</v>
      </c>
      <c r="I38" s="47">
        <v>10</v>
      </c>
      <c r="J38" s="48">
        <f t="shared" si="8"/>
        <v>6</v>
      </c>
      <c r="K38" s="49">
        <f t="shared" si="9"/>
        <v>7.86</v>
      </c>
      <c r="L38" s="43" t="s">
        <v>81</v>
      </c>
      <c r="M38" s="40"/>
      <c r="N38" s="41"/>
      <c r="O38" s="84"/>
      <c r="P38" s="74"/>
      <c r="Q38" s="96"/>
      <c r="R38" s="70"/>
      <c r="S38" s="96"/>
      <c r="T38" s="39"/>
      <c r="U38" s="75"/>
      <c r="V38" s="108"/>
      <c r="W38" s="109"/>
    </row>
    <row r="39" spans="1:23" ht="13.5">
      <c r="A39" s="1"/>
      <c r="B39" s="31" t="s">
        <v>13</v>
      </c>
      <c r="C39" s="42">
        <v>5</v>
      </c>
      <c r="D39" s="43">
        <f t="shared" si="5"/>
        <v>3.25</v>
      </c>
      <c r="E39" s="44">
        <v>25</v>
      </c>
      <c r="F39" s="43">
        <f t="shared" si="6"/>
        <v>8.75</v>
      </c>
      <c r="G39" s="45">
        <f t="shared" si="7"/>
        <v>4.800000000000001</v>
      </c>
      <c r="H39" s="46">
        <v>10</v>
      </c>
      <c r="I39" s="47">
        <v>10</v>
      </c>
      <c r="J39" s="48">
        <f t="shared" si="8"/>
        <v>6</v>
      </c>
      <c r="K39" s="49">
        <f t="shared" si="9"/>
        <v>3.24</v>
      </c>
      <c r="L39" s="43" t="s">
        <v>81</v>
      </c>
      <c r="M39" s="40"/>
      <c r="N39" s="41"/>
      <c r="O39" s="84"/>
      <c r="P39" s="74"/>
      <c r="Q39" s="96"/>
      <c r="R39" s="70"/>
      <c r="S39" s="96"/>
      <c r="T39" s="39"/>
      <c r="U39" s="75"/>
      <c r="V39" s="108"/>
      <c r="W39" s="109"/>
    </row>
    <row r="40" spans="1:23" ht="13.5">
      <c r="A40" s="1"/>
      <c r="B40" s="31" t="s">
        <v>14</v>
      </c>
      <c r="C40" s="42">
        <v>5</v>
      </c>
      <c r="D40" s="43">
        <f t="shared" si="5"/>
        <v>3.25</v>
      </c>
      <c r="E40" s="44">
        <v>5</v>
      </c>
      <c r="F40" s="43">
        <f t="shared" si="6"/>
        <v>1.75</v>
      </c>
      <c r="G40" s="45">
        <f t="shared" si="7"/>
        <v>2</v>
      </c>
      <c r="H40" s="46">
        <v>10</v>
      </c>
      <c r="I40" s="47">
        <v>10</v>
      </c>
      <c r="J40" s="48">
        <f t="shared" si="8"/>
        <v>6</v>
      </c>
      <c r="K40" s="49">
        <f t="shared" si="9"/>
        <v>2.4</v>
      </c>
      <c r="L40" s="43" t="s">
        <v>81</v>
      </c>
      <c r="M40" s="40"/>
      <c r="N40" s="41"/>
      <c r="O40" s="84"/>
      <c r="P40" s="74"/>
      <c r="Q40" s="96"/>
      <c r="R40" s="70"/>
      <c r="S40" s="96"/>
      <c r="T40" s="39"/>
      <c r="U40" s="75"/>
      <c r="V40" s="108"/>
      <c r="W40" s="109"/>
    </row>
    <row r="41" spans="1:23" ht="13.5">
      <c r="A41" s="1"/>
      <c r="B41" s="31" t="s">
        <v>15</v>
      </c>
      <c r="C41" s="42">
        <v>100</v>
      </c>
      <c r="D41" s="43">
        <f t="shared" si="5"/>
        <v>65</v>
      </c>
      <c r="E41" s="44">
        <v>25</v>
      </c>
      <c r="F41" s="43">
        <f t="shared" si="6"/>
        <v>8.75</v>
      </c>
      <c r="G41" s="45">
        <f t="shared" si="7"/>
        <v>29.5</v>
      </c>
      <c r="H41" s="46">
        <v>10</v>
      </c>
      <c r="I41" s="47">
        <v>75</v>
      </c>
      <c r="J41" s="48">
        <f t="shared" si="8"/>
        <v>13.799999999999999</v>
      </c>
      <c r="K41" s="49">
        <f t="shared" si="9"/>
        <v>12.989999999999998</v>
      </c>
      <c r="L41" s="43" t="s">
        <v>81</v>
      </c>
      <c r="M41" s="40"/>
      <c r="N41" s="41"/>
      <c r="O41" s="84"/>
      <c r="P41" s="74"/>
      <c r="Q41" s="96"/>
      <c r="R41" s="70"/>
      <c r="S41" s="96"/>
      <c r="T41" s="39"/>
      <c r="U41" s="75"/>
      <c r="V41" s="108"/>
      <c r="W41" s="109"/>
    </row>
    <row r="42" spans="1:23" ht="13.5">
      <c r="A42" s="1"/>
      <c r="B42" s="54" t="s">
        <v>16</v>
      </c>
      <c r="C42" s="42">
        <v>5</v>
      </c>
      <c r="D42" s="43">
        <f t="shared" si="5"/>
        <v>3.25</v>
      </c>
      <c r="E42" s="44">
        <v>50</v>
      </c>
      <c r="F42" s="43">
        <f t="shared" si="6"/>
        <v>17.5</v>
      </c>
      <c r="G42" s="45">
        <f t="shared" si="7"/>
        <v>8.3</v>
      </c>
      <c r="H42" s="46">
        <v>50</v>
      </c>
      <c r="I42" s="47">
        <v>10</v>
      </c>
      <c r="J42" s="48">
        <f t="shared" si="8"/>
        <v>25.2</v>
      </c>
      <c r="K42" s="49">
        <f t="shared" si="9"/>
        <v>10.049999999999999</v>
      </c>
      <c r="L42" s="43" t="s">
        <v>81</v>
      </c>
      <c r="M42" s="40"/>
      <c r="N42" s="41"/>
      <c r="O42" s="84"/>
      <c r="P42" s="74"/>
      <c r="Q42" s="96"/>
      <c r="R42" s="70"/>
      <c r="S42" s="96"/>
      <c r="T42" s="39"/>
      <c r="U42" s="75"/>
      <c r="V42" s="108"/>
      <c r="W42" s="109"/>
    </row>
    <row r="43" spans="1:23" ht="13.5">
      <c r="A43" s="1"/>
      <c r="B43" s="31" t="s">
        <v>17</v>
      </c>
      <c r="C43" s="42">
        <v>5</v>
      </c>
      <c r="D43" s="43">
        <f t="shared" si="5"/>
        <v>3.25</v>
      </c>
      <c r="E43" s="44">
        <v>5</v>
      </c>
      <c r="F43" s="43">
        <f t="shared" si="6"/>
        <v>1.75</v>
      </c>
      <c r="G43" s="45">
        <f t="shared" si="7"/>
        <v>2</v>
      </c>
      <c r="H43" s="46">
        <v>10</v>
      </c>
      <c r="I43" s="47">
        <v>10</v>
      </c>
      <c r="J43" s="48">
        <f t="shared" si="8"/>
        <v>6</v>
      </c>
      <c r="K43" s="49">
        <f t="shared" si="9"/>
        <v>2.4</v>
      </c>
      <c r="L43" s="43" t="s">
        <v>81</v>
      </c>
      <c r="M43" s="40"/>
      <c r="N43" s="41"/>
      <c r="O43" s="84"/>
      <c r="P43" s="74"/>
      <c r="Q43" s="96"/>
      <c r="R43" s="70"/>
      <c r="S43" s="96"/>
      <c r="T43" s="39"/>
      <c r="U43" s="75"/>
      <c r="V43" s="108"/>
      <c r="W43" s="109"/>
    </row>
    <row r="44" spans="1:23" ht="13.5">
      <c r="A44" s="1"/>
      <c r="B44" s="31" t="s">
        <v>18</v>
      </c>
      <c r="C44" s="42">
        <v>5</v>
      </c>
      <c r="D44" s="43">
        <f t="shared" si="5"/>
        <v>3.25</v>
      </c>
      <c r="E44" s="44">
        <v>5</v>
      </c>
      <c r="F44" s="43">
        <f t="shared" si="6"/>
        <v>1.75</v>
      </c>
      <c r="G44" s="45">
        <f t="shared" si="7"/>
        <v>2</v>
      </c>
      <c r="H44" s="46">
        <v>10</v>
      </c>
      <c r="I44" s="47">
        <v>10</v>
      </c>
      <c r="J44" s="48">
        <f t="shared" si="8"/>
        <v>6</v>
      </c>
      <c r="K44" s="49">
        <f t="shared" si="9"/>
        <v>2.4</v>
      </c>
      <c r="L44" s="43" t="s">
        <v>81</v>
      </c>
      <c r="M44" s="40"/>
      <c r="N44" s="41"/>
      <c r="O44" s="84"/>
      <c r="P44" s="74"/>
      <c r="Q44" s="96"/>
      <c r="R44" s="70"/>
      <c r="S44" s="96"/>
      <c r="T44" s="39"/>
      <c r="U44" s="75"/>
      <c r="V44" s="108"/>
      <c r="W44" s="109"/>
    </row>
    <row r="45" spans="1:23" ht="13.5">
      <c r="A45" s="1"/>
      <c r="B45" s="31" t="s">
        <v>19</v>
      </c>
      <c r="C45" s="42">
        <v>5</v>
      </c>
      <c r="D45" s="43">
        <f t="shared" si="5"/>
        <v>3.25</v>
      </c>
      <c r="E45" s="44">
        <v>5</v>
      </c>
      <c r="F45" s="43">
        <f t="shared" si="6"/>
        <v>1.75</v>
      </c>
      <c r="G45" s="45">
        <f t="shared" si="7"/>
        <v>2</v>
      </c>
      <c r="H45" s="46">
        <v>10</v>
      </c>
      <c r="I45" s="47">
        <v>10</v>
      </c>
      <c r="J45" s="48">
        <f t="shared" si="8"/>
        <v>6</v>
      </c>
      <c r="K45" s="49">
        <f t="shared" si="9"/>
        <v>2.4</v>
      </c>
      <c r="L45" s="43" t="s">
        <v>81</v>
      </c>
      <c r="M45" s="40"/>
      <c r="N45" s="41"/>
      <c r="O45" s="84"/>
      <c r="P45" s="74"/>
      <c r="Q45" s="96"/>
      <c r="R45" s="70"/>
      <c r="S45" s="96"/>
      <c r="T45" s="39"/>
      <c r="U45" s="75"/>
      <c r="V45" s="108"/>
      <c r="W45" s="109"/>
    </row>
    <row r="46" spans="1:23" ht="13.5">
      <c r="A46" s="1"/>
      <c r="B46" s="31" t="s">
        <v>20</v>
      </c>
      <c r="C46" s="42">
        <v>100</v>
      </c>
      <c r="D46" s="43">
        <f t="shared" si="5"/>
        <v>65</v>
      </c>
      <c r="E46" s="44">
        <v>25</v>
      </c>
      <c r="F46" s="43">
        <f t="shared" si="6"/>
        <v>8.75</v>
      </c>
      <c r="G46" s="45">
        <f t="shared" si="7"/>
        <v>29.5</v>
      </c>
      <c r="H46" s="46">
        <v>25</v>
      </c>
      <c r="I46" s="47">
        <v>50</v>
      </c>
      <c r="J46" s="48">
        <f t="shared" si="8"/>
        <v>18</v>
      </c>
      <c r="K46" s="49">
        <f t="shared" si="9"/>
        <v>14.25</v>
      </c>
      <c r="L46" s="43" t="s">
        <v>81</v>
      </c>
      <c r="M46" s="40"/>
      <c r="N46" s="41"/>
      <c r="O46" s="84"/>
      <c r="P46" s="74"/>
      <c r="Q46" s="96"/>
      <c r="R46" s="70"/>
      <c r="S46" s="96"/>
      <c r="T46" s="39"/>
      <c r="U46" s="75"/>
      <c r="V46" s="108"/>
      <c r="W46" s="109"/>
    </row>
    <row r="47" spans="1:23" ht="13.5">
      <c r="A47" s="1"/>
      <c r="B47" s="31" t="s">
        <v>25</v>
      </c>
      <c r="C47" s="42">
        <v>75</v>
      </c>
      <c r="D47" s="43">
        <f t="shared" si="5"/>
        <v>48.75</v>
      </c>
      <c r="E47" s="44">
        <v>75</v>
      </c>
      <c r="F47" s="43">
        <f t="shared" si="6"/>
        <v>26.25</v>
      </c>
      <c r="G47" s="45">
        <f t="shared" si="7"/>
        <v>30</v>
      </c>
      <c r="H47" s="46">
        <v>100</v>
      </c>
      <c r="I47" s="47">
        <v>100</v>
      </c>
      <c r="J47" s="48">
        <f t="shared" si="8"/>
        <v>60</v>
      </c>
      <c r="K47" s="49">
        <f t="shared" si="9"/>
        <v>27</v>
      </c>
      <c r="L47" s="43" t="s">
        <v>82</v>
      </c>
      <c r="M47" s="52">
        <v>50</v>
      </c>
      <c r="N47" s="53">
        <f>+M47*0.1</f>
        <v>5</v>
      </c>
      <c r="O47" s="86" t="s">
        <v>24</v>
      </c>
      <c r="P47" s="74"/>
      <c r="Q47" s="96"/>
      <c r="R47" s="70"/>
      <c r="S47" s="96"/>
      <c r="T47" s="39"/>
      <c r="U47" s="75"/>
      <c r="V47" s="108"/>
      <c r="W47" s="109"/>
    </row>
    <row r="48" spans="1:23" ht="13.5">
      <c r="A48" s="1"/>
      <c r="B48" s="31" t="s">
        <v>26</v>
      </c>
      <c r="C48" s="42">
        <v>5</v>
      </c>
      <c r="D48" s="43">
        <f t="shared" si="5"/>
        <v>3.25</v>
      </c>
      <c r="E48" s="44">
        <v>25</v>
      </c>
      <c r="F48" s="43">
        <f t="shared" si="6"/>
        <v>8.75</v>
      </c>
      <c r="G48" s="45">
        <f t="shared" si="7"/>
        <v>4.800000000000001</v>
      </c>
      <c r="H48" s="46">
        <v>10</v>
      </c>
      <c r="I48" s="47">
        <v>100</v>
      </c>
      <c r="J48" s="48">
        <f t="shared" si="8"/>
        <v>16.8</v>
      </c>
      <c r="K48" s="49">
        <f t="shared" si="9"/>
        <v>6.48</v>
      </c>
      <c r="L48" s="43" t="s">
        <v>81</v>
      </c>
      <c r="M48" s="40"/>
      <c r="N48" s="41"/>
      <c r="O48" s="84"/>
      <c r="P48" s="74"/>
      <c r="Q48" s="96"/>
      <c r="R48" s="70"/>
      <c r="S48" s="96"/>
      <c r="T48" s="39"/>
      <c r="U48" s="89"/>
      <c r="V48" s="108"/>
      <c r="W48" s="109"/>
    </row>
    <row r="49" spans="1:23" ht="13.5">
      <c r="A49" s="1"/>
      <c r="B49" s="31" t="s">
        <v>27</v>
      </c>
      <c r="C49" s="42">
        <v>100</v>
      </c>
      <c r="D49" s="43">
        <f t="shared" si="5"/>
        <v>65</v>
      </c>
      <c r="E49" s="44">
        <v>50</v>
      </c>
      <c r="F49" s="43">
        <f t="shared" si="6"/>
        <v>17.5</v>
      </c>
      <c r="G49" s="45">
        <f t="shared" si="7"/>
        <v>33</v>
      </c>
      <c r="H49" s="46">
        <v>75</v>
      </c>
      <c r="I49" s="47">
        <v>50</v>
      </c>
      <c r="J49" s="48">
        <f t="shared" si="8"/>
        <v>42</v>
      </c>
      <c r="K49" s="49">
        <f t="shared" si="9"/>
        <v>22.5</v>
      </c>
      <c r="L49" s="43" t="s">
        <v>82</v>
      </c>
      <c r="M49" s="52">
        <v>75</v>
      </c>
      <c r="N49" s="53">
        <f>+M49*0.1</f>
        <v>7.5</v>
      </c>
      <c r="O49" s="86" t="s">
        <v>23</v>
      </c>
      <c r="P49" s="52">
        <v>100</v>
      </c>
      <c r="Q49" s="97">
        <v>35</v>
      </c>
      <c r="R49" s="71">
        <v>100</v>
      </c>
      <c r="S49" s="97">
        <v>65</v>
      </c>
      <c r="T49" s="82">
        <v>60</v>
      </c>
      <c r="U49" s="90" t="s">
        <v>189</v>
      </c>
      <c r="V49" s="106">
        <f>+K49+N49+T49</f>
        <v>90</v>
      </c>
      <c r="W49" s="107" t="s">
        <v>191</v>
      </c>
    </row>
    <row r="50" spans="1:23" ht="13.5">
      <c r="A50" s="1"/>
      <c r="B50" s="31" t="s">
        <v>28</v>
      </c>
      <c r="C50" s="42">
        <v>75</v>
      </c>
      <c r="D50" s="43">
        <f t="shared" si="5"/>
        <v>48.75</v>
      </c>
      <c r="E50" s="44">
        <v>100</v>
      </c>
      <c r="F50" s="43">
        <f t="shared" si="6"/>
        <v>35</v>
      </c>
      <c r="G50" s="45">
        <f t="shared" si="7"/>
        <v>33.5</v>
      </c>
      <c r="H50" s="46">
        <v>100</v>
      </c>
      <c r="I50" s="47">
        <v>50</v>
      </c>
      <c r="J50" s="48">
        <f t="shared" si="8"/>
        <v>54</v>
      </c>
      <c r="K50" s="49">
        <f t="shared" si="9"/>
        <v>26.25</v>
      </c>
      <c r="L50" s="43" t="s">
        <v>82</v>
      </c>
      <c r="M50" s="52">
        <v>75</v>
      </c>
      <c r="N50" s="53">
        <f>+M50*0.1</f>
        <v>7.5</v>
      </c>
      <c r="O50" s="86" t="s">
        <v>23</v>
      </c>
      <c r="P50" s="52">
        <v>50</v>
      </c>
      <c r="Q50" s="97">
        <v>17.5</v>
      </c>
      <c r="R50" s="71">
        <v>0</v>
      </c>
      <c r="S50" s="97">
        <v>0</v>
      </c>
      <c r="T50" s="82">
        <v>10.5</v>
      </c>
      <c r="U50" s="90" t="s">
        <v>190</v>
      </c>
      <c r="V50" s="108"/>
      <c r="W50" s="109"/>
    </row>
    <row r="51" spans="1:23" ht="13.5">
      <c r="A51" s="1"/>
      <c r="B51" s="31" t="s">
        <v>29</v>
      </c>
      <c r="C51" s="42">
        <v>5</v>
      </c>
      <c r="D51" s="43">
        <f t="shared" si="5"/>
        <v>3.25</v>
      </c>
      <c r="E51" s="44">
        <v>25</v>
      </c>
      <c r="F51" s="43">
        <f t="shared" si="6"/>
        <v>8.75</v>
      </c>
      <c r="G51" s="45">
        <f t="shared" si="7"/>
        <v>4.800000000000001</v>
      </c>
      <c r="H51" s="46">
        <v>25</v>
      </c>
      <c r="I51" s="47">
        <v>10</v>
      </c>
      <c r="J51" s="48">
        <f t="shared" si="8"/>
        <v>13.2</v>
      </c>
      <c r="K51" s="49">
        <f t="shared" si="9"/>
        <v>5.3999999999999995</v>
      </c>
      <c r="L51" s="43" t="s">
        <v>81</v>
      </c>
      <c r="M51" s="40"/>
      <c r="N51" s="41"/>
      <c r="O51" s="84"/>
      <c r="P51" s="74"/>
      <c r="Q51" s="96"/>
      <c r="R51" s="70"/>
      <c r="S51" s="96"/>
      <c r="T51" s="39"/>
      <c r="U51" s="91"/>
      <c r="V51" s="108"/>
      <c r="W51" s="109"/>
    </row>
    <row r="52" spans="1:23" ht="13.5">
      <c r="A52" s="1"/>
      <c r="B52" s="31" t="s">
        <v>30</v>
      </c>
      <c r="C52" s="42">
        <v>100</v>
      </c>
      <c r="D52" s="43">
        <f t="shared" si="5"/>
        <v>65</v>
      </c>
      <c r="E52" s="44">
        <v>5</v>
      </c>
      <c r="F52" s="43">
        <f t="shared" si="6"/>
        <v>1.75</v>
      </c>
      <c r="G52" s="45">
        <f t="shared" si="7"/>
        <v>26.700000000000003</v>
      </c>
      <c r="H52" s="46">
        <v>10</v>
      </c>
      <c r="I52" s="47">
        <v>100</v>
      </c>
      <c r="J52" s="48">
        <f t="shared" si="8"/>
        <v>16.8</v>
      </c>
      <c r="K52" s="49">
        <f t="shared" si="9"/>
        <v>13.049999999999999</v>
      </c>
      <c r="L52" s="43" t="s">
        <v>81</v>
      </c>
      <c r="M52" s="40"/>
      <c r="N52" s="41"/>
      <c r="O52" s="84"/>
      <c r="P52" s="74"/>
      <c r="Q52" s="96"/>
      <c r="R52" s="70"/>
      <c r="S52" s="96"/>
      <c r="T52" s="39"/>
      <c r="U52" s="75"/>
      <c r="V52" s="108"/>
      <c r="W52" s="109"/>
    </row>
    <row r="53" spans="1:23" ht="13.5">
      <c r="A53" s="1"/>
      <c r="B53" s="31" t="s">
        <v>31</v>
      </c>
      <c r="C53" s="42">
        <v>5</v>
      </c>
      <c r="D53" s="43">
        <f t="shared" si="5"/>
        <v>3.25</v>
      </c>
      <c r="E53" s="44">
        <v>5</v>
      </c>
      <c r="F53" s="43">
        <f t="shared" si="6"/>
        <v>1.75</v>
      </c>
      <c r="G53" s="45">
        <f t="shared" si="7"/>
        <v>2</v>
      </c>
      <c r="H53" s="46">
        <v>50</v>
      </c>
      <c r="I53" s="47">
        <v>10</v>
      </c>
      <c r="J53" s="48">
        <f t="shared" si="8"/>
        <v>25.2</v>
      </c>
      <c r="K53" s="49">
        <f t="shared" si="9"/>
        <v>8.16</v>
      </c>
      <c r="L53" s="43" t="s">
        <v>81</v>
      </c>
      <c r="M53" s="40"/>
      <c r="N53" s="41"/>
      <c r="O53" s="84"/>
      <c r="P53" s="74"/>
      <c r="Q53" s="96"/>
      <c r="R53" s="70"/>
      <c r="S53" s="96"/>
      <c r="T53" s="39"/>
      <c r="U53" s="75"/>
      <c r="V53" s="108"/>
      <c r="W53" s="109"/>
    </row>
    <row r="54" spans="1:23" ht="13.5">
      <c r="A54" s="1"/>
      <c r="B54" s="31" t="s">
        <v>32</v>
      </c>
      <c r="C54" s="42">
        <v>5</v>
      </c>
      <c r="D54" s="43">
        <f t="shared" si="5"/>
        <v>3.25</v>
      </c>
      <c r="E54" s="44">
        <v>5</v>
      </c>
      <c r="F54" s="43">
        <f t="shared" si="6"/>
        <v>1.75</v>
      </c>
      <c r="G54" s="45">
        <f t="shared" si="7"/>
        <v>2</v>
      </c>
      <c r="H54" s="46">
        <v>10</v>
      </c>
      <c r="I54" s="47">
        <v>50</v>
      </c>
      <c r="J54" s="48">
        <f t="shared" si="8"/>
        <v>10.799999999999999</v>
      </c>
      <c r="K54" s="49">
        <f t="shared" si="9"/>
        <v>3.8399999999999994</v>
      </c>
      <c r="L54" s="43" t="s">
        <v>81</v>
      </c>
      <c r="M54" s="40"/>
      <c r="N54" s="41"/>
      <c r="O54" s="84"/>
      <c r="P54" s="74"/>
      <c r="Q54" s="96"/>
      <c r="R54" s="70"/>
      <c r="S54" s="96"/>
      <c r="T54" s="39"/>
      <c r="U54" s="75"/>
      <c r="V54" s="108"/>
      <c r="W54" s="109"/>
    </row>
    <row r="55" spans="1:23" ht="13.5">
      <c r="A55" s="1"/>
      <c r="B55" s="31" t="s">
        <v>33</v>
      </c>
      <c r="C55" s="42">
        <v>5</v>
      </c>
      <c r="D55" s="43">
        <f t="shared" si="5"/>
        <v>3.25</v>
      </c>
      <c r="E55" s="44">
        <v>5</v>
      </c>
      <c r="F55" s="43">
        <f t="shared" si="6"/>
        <v>1.75</v>
      </c>
      <c r="G55" s="45">
        <f t="shared" si="7"/>
        <v>2</v>
      </c>
      <c r="H55" s="46">
        <v>10</v>
      </c>
      <c r="I55" s="47">
        <v>50</v>
      </c>
      <c r="J55" s="48">
        <f t="shared" si="8"/>
        <v>10.799999999999999</v>
      </c>
      <c r="K55" s="49">
        <f t="shared" si="9"/>
        <v>3.8399999999999994</v>
      </c>
      <c r="L55" s="43" t="s">
        <v>81</v>
      </c>
      <c r="M55" s="40"/>
      <c r="N55" s="41"/>
      <c r="O55" s="84"/>
      <c r="P55" s="74"/>
      <c r="Q55" s="96"/>
      <c r="R55" s="70"/>
      <c r="S55" s="96"/>
      <c r="T55" s="39"/>
      <c r="U55" s="75"/>
      <c r="V55" s="108"/>
      <c r="W55" s="109"/>
    </row>
    <row r="56" spans="1:23" ht="13.5">
      <c r="A56" s="1"/>
      <c r="B56" s="31" t="s">
        <v>34</v>
      </c>
      <c r="C56" s="42">
        <v>5</v>
      </c>
      <c r="D56" s="43">
        <f t="shared" si="5"/>
        <v>3.25</v>
      </c>
      <c r="E56" s="44">
        <v>5</v>
      </c>
      <c r="F56" s="43">
        <f t="shared" si="6"/>
        <v>1.75</v>
      </c>
      <c r="G56" s="45">
        <f t="shared" si="7"/>
        <v>2</v>
      </c>
      <c r="H56" s="46">
        <v>10</v>
      </c>
      <c r="I56" s="47">
        <v>50</v>
      </c>
      <c r="J56" s="48">
        <f t="shared" si="8"/>
        <v>10.799999999999999</v>
      </c>
      <c r="K56" s="49">
        <f t="shared" si="9"/>
        <v>3.8399999999999994</v>
      </c>
      <c r="L56" s="43" t="s">
        <v>81</v>
      </c>
      <c r="M56" s="40"/>
      <c r="N56" s="41"/>
      <c r="O56" s="84"/>
      <c r="P56" s="74"/>
      <c r="Q56" s="96"/>
      <c r="R56" s="70"/>
      <c r="S56" s="96"/>
      <c r="T56" s="39"/>
      <c r="U56" s="75"/>
      <c r="V56" s="108"/>
      <c r="W56" s="109"/>
    </row>
    <row r="57" spans="1:23" ht="13.5">
      <c r="A57" s="1"/>
      <c r="B57" s="31" t="s">
        <v>35</v>
      </c>
      <c r="C57" s="42">
        <v>5</v>
      </c>
      <c r="D57" s="43">
        <f t="shared" si="5"/>
        <v>3.25</v>
      </c>
      <c r="E57" s="44">
        <v>25</v>
      </c>
      <c r="F57" s="43">
        <f t="shared" si="6"/>
        <v>8.75</v>
      </c>
      <c r="G57" s="45">
        <f t="shared" si="7"/>
        <v>4.800000000000001</v>
      </c>
      <c r="H57" s="46">
        <v>10</v>
      </c>
      <c r="I57" s="47">
        <v>10</v>
      </c>
      <c r="J57" s="48">
        <f t="shared" si="8"/>
        <v>6</v>
      </c>
      <c r="K57" s="49">
        <f t="shared" si="9"/>
        <v>3.24</v>
      </c>
      <c r="L57" s="43" t="s">
        <v>81</v>
      </c>
      <c r="M57" s="40"/>
      <c r="N57" s="41"/>
      <c r="O57" s="84"/>
      <c r="P57" s="74"/>
      <c r="Q57" s="96"/>
      <c r="R57" s="70"/>
      <c r="S57" s="96"/>
      <c r="T57" s="39"/>
      <c r="U57" s="89"/>
      <c r="V57" s="108"/>
      <c r="W57" s="109"/>
    </row>
    <row r="58" spans="1:23" ht="13.5">
      <c r="A58" s="1"/>
      <c r="B58" s="31" t="s">
        <v>36</v>
      </c>
      <c r="C58" s="42">
        <v>5</v>
      </c>
      <c r="D58" s="43">
        <f t="shared" si="5"/>
        <v>3.25</v>
      </c>
      <c r="E58" s="44">
        <v>5</v>
      </c>
      <c r="F58" s="43">
        <f t="shared" si="6"/>
        <v>1.75</v>
      </c>
      <c r="G58" s="45">
        <f t="shared" si="7"/>
        <v>2</v>
      </c>
      <c r="H58" s="46">
        <v>100</v>
      </c>
      <c r="I58" s="47">
        <v>10</v>
      </c>
      <c r="J58" s="48">
        <f t="shared" si="8"/>
        <v>49.199999999999996</v>
      </c>
      <c r="K58" s="49">
        <f t="shared" si="9"/>
        <v>15.359999999999998</v>
      </c>
      <c r="L58" s="43" t="s">
        <v>82</v>
      </c>
      <c r="M58" s="52">
        <v>75</v>
      </c>
      <c r="N58" s="53">
        <f>+M58*0.1</f>
        <v>7.5</v>
      </c>
      <c r="O58" s="86" t="s">
        <v>23</v>
      </c>
      <c r="P58" s="52">
        <v>65</v>
      </c>
      <c r="Q58" s="97">
        <v>22.75</v>
      </c>
      <c r="R58" s="71">
        <v>45</v>
      </c>
      <c r="S58" s="97">
        <v>29.25</v>
      </c>
      <c r="T58" s="82">
        <v>31.2</v>
      </c>
      <c r="U58" s="90" t="s">
        <v>190</v>
      </c>
      <c r="V58" s="108"/>
      <c r="W58" s="109"/>
    </row>
    <row r="59" spans="1:23" ht="13.5">
      <c r="A59" s="1"/>
      <c r="B59" s="31" t="s">
        <v>37</v>
      </c>
      <c r="C59" s="42">
        <v>100</v>
      </c>
      <c r="D59" s="43">
        <f t="shared" si="5"/>
        <v>65</v>
      </c>
      <c r="E59" s="44">
        <v>5</v>
      </c>
      <c r="F59" s="43">
        <f t="shared" si="6"/>
        <v>1.75</v>
      </c>
      <c r="G59" s="45">
        <f t="shared" si="7"/>
        <v>26.700000000000003</v>
      </c>
      <c r="H59" s="46">
        <v>10</v>
      </c>
      <c r="I59" s="47">
        <v>25</v>
      </c>
      <c r="J59" s="48">
        <f t="shared" si="8"/>
        <v>7.8</v>
      </c>
      <c r="K59" s="49">
        <f t="shared" si="9"/>
        <v>10.35</v>
      </c>
      <c r="L59" s="43" t="s">
        <v>81</v>
      </c>
      <c r="M59" s="40"/>
      <c r="N59" s="41"/>
      <c r="O59" s="84"/>
      <c r="P59" s="74"/>
      <c r="Q59" s="96"/>
      <c r="R59" s="70"/>
      <c r="S59" s="96"/>
      <c r="T59" s="39"/>
      <c r="U59" s="91"/>
      <c r="V59" s="108"/>
      <c r="W59" s="109"/>
    </row>
    <row r="60" spans="1:23" ht="13.5">
      <c r="A60" s="1"/>
      <c r="B60" s="31" t="s">
        <v>38</v>
      </c>
      <c r="C60" s="42">
        <v>5</v>
      </c>
      <c r="D60" s="43">
        <f t="shared" si="5"/>
        <v>3.25</v>
      </c>
      <c r="E60" s="44">
        <v>25</v>
      </c>
      <c r="F60" s="43">
        <f t="shared" si="6"/>
        <v>8.75</v>
      </c>
      <c r="G60" s="45">
        <f t="shared" si="7"/>
        <v>4.800000000000001</v>
      </c>
      <c r="H60" s="46">
        <v>10</v>
      </c>
      <c r="I60" s="47">
        <v>75</v>
      </c>
      <c r="J60" s="48">
        <f t="shared" si="8"/>
        <v>13.799999999999999</v>
      </c>
      <c r="K60" s="49">
        <f t="shared" si="9"/>
        <v>5.58</v>
      </c>
      <c r="L60" s="43" t="s">
        <v>81</v>
      </c>
      <c r="M60" s="40"/>
      <c r="N60" s="41"/>
      <c r="O60" s="84"/>
      <c r="P60" s="74"/>
      <c r="Q60" s="96"/>
      <c r="R60" s="70"/>
      <c r="S60" s="96"/>
      <c r="T60" s="39"/>
      <c r="U60" s="75"/>
      <c r="V60" s="108"/>
      <c r="W60" s="109"/>
    </row>
    <row r="61" spans="1:23" ht="13.5">
      <c r="A61" s="1"/>
      <c r="B61" s="31" t="s">
        <v>39</v>
      </c>
      <c r="C61" s="42">
        <v>5</v>
      </c>
      <c r="D61" s="43">
        <f t="shared" si="5"/>
        <v>3.25</v>
      </c>
      <c r="E61" s="44">
        <v>5</v>
      </c>
      <c r="F61" s="43">
        <f t="shared" si="6"/>
        <v>1.75</v>
      </c>
      <c r="G61" s="45">
        <f t="shared" si="7"/>
        <v>2</v>
      </c>
      <c r="H61" s="46">
        <v>10</v>
      </c>
      <c r="I61" s="47">
        <v>50</v>
      </c>
      <c r="J61" s="48">
        <f t="shared" si="8"/>
        <v>10.799999999999999</v>
      </c>
      <c r="K61" s="49">
        <f t="shared" si="9"/>
        <v>3.8399999999999994</v>
      </c>
      <c r="L61" s="43" t="s">
        <v>81</v>
      </c>
      <c r="M61" s="40"/>
      <c r="N61" s="41"/>
      <c r="O61" s="84"/>
      <c r="P61" s="74"/>
      <c r="Q61" s="96"/>
      <c r="R61" s="70"/>
      <c r="S61" s="96"/>
      <c r="T61" s="39"/>
      <c r="U61" s="75"/>
      <c r="V61" s="108"/>
      <c r="W61" s="109"/>
    </row>
    <row r="62" spans="1:23" ht="13.5">
      <c r="A62" s="1"/>
      <c r="B62" s="31" t="s">
        <v>40</v>
      </c>
      <c r="C62" s="42">
        <v>100</v>
      </c>
      <c r="D62" s="43">
        <f t="shared" si="5"/>
        <v>65</v>
      </c>
      <c r="E62" s="44">
        <v>5</v>
      </c>
      <c r="F62" s="43">
        <f t="shared" si="6"/>
        <v>1.75</v>
      </c>
      <c r="G62" s="45">
        <f t="shared" si="7"/>
        <v>26.700000000000003</v>
      </c>
      <c r="H62" s="46">
        <v>10</v>
      </c>
      <c r="I62" s="47">
        <v>25</v>
      </c>
      <c r="J62" s="48">
        <f t="shared" si="8"/>
        <v>7.8</v>
      </c>
      <c r="K62" s="49">
        <f t="shared" si="9"/>
        <v>10.35</v>
      </c>
      <c r="L62" s="43" t="s">
        <v>81</v>
      </c>
      <c r="M62" s="40"/>
      <c r="N62" s="41"/>
      <c r="O62" s="84"/>
      <c r="P62" s="74"/>
      <c r="Q62" s="96"/>
      <c r="R62" s="70"/>
      <c r="S62" s="96"/>
      <c r="T62" s="39"/>
      <c r="U62" s="89"/>
      <c r="V62" s="108"/>
      <c r="W62" s="109"/>
    </row>
    <row r="63" spans="1:23" ht="13.5">
      <c r="A63" s="1"/>
      <c r="B63" s="31" t="s">
        <v>41</v>
      </c>
      <c r="C63" s="42">
        <v>100</v>
      </c>
      <c r="D63" s="43">
        <f t="shared" si="5"/>
        <v>65</v>
      </c>
      <c r="E63" s="44">
        <v>100</v>
      </c>
      <c r="F63" s="43">
        <f t="shared" si="6"/>
        <v>35</v>
      </c>
      <c r="G63" s="45">
        <f t="shared" si="7"/>
        <v>40</v>
      </c>
      <c r="H63" s="46">
        <v>100</v>
      </c>
      <c r="I63" s="47">
        <v>100</v>
      </c>
      <c r="J63" s="48">
        <f t="shared" si="8"/>
        <v>60</v>
      </c>
      <c r="K63" s="49">
        <f t="shared" si="9"/>
        <v>30</v>
      </c>
      <c r="L63" s="43" t="s">
        <v>82</v>
      </c>
      <c r="M63" s="52">
        <v>75</v>
      </c>
      <c r="N63" s="53">
        <f>+M63*0.1</f>
        <v>7.5</v>
      </c>
      <c r="O63" s="86" t="s">
        <v>23</v>
      </c>
      <c r="P63" s="52">
        <v>90</v>
      </c>
      <c r="Q63" s="97">
        <v>31.499999999999996</v>
      </c>
      <c r="R63" s="71">
        <v>100</v>
      </c>
      <c r="S63" s="97">
        <v>65</v>
      </c>
      <c r="T63" s="82">
        <v>57.9</v>
      </c>
      <c r="U63" s="90" t="s">
        <v>189</v>
      </c>
      <c r="V63" s="106">
        <f>+K63+N63+T63</f>
        <v>95.4</v>
      </c>
      <c r="W63" s="107" t="s">
        <v>191</v>
      </c>
    </row>
    <row r="64" spans="1:23" ht="13.5">
      <c r="A64" s="1"/>
      <c r="B64" s="31" t="s">
        <v>42</v>
      </c>
      <c r="C64" s="42">
        <v>100</v>
      </c>
      <c r="D64" s="43">
        <f t="shared" si="5"/>
        <v>65</v>
      </c>
      <c r="E64" s="44">
        <v>5</v>
      </c>
      <c r="F64" s="43">
        <f t="shared" si="6"/>
        <v>1.75</v>
      </c>
      <c r="G64" s="45">
        <f t="shared" si="7"/>
        <v>26.700000000000003</v>
      </c>
      <c r="H64" s="46">
        <v>50</v>
      </c>
      <c r="I64" s="47">
        <v>75</v>
      </c>
      <c r="J64" s="48">
        <f t="shared" si="8"/>
        <v>33</v>
      </c>
      <c r="K64" s="49">
        <f t="shared" si="9"/>
        <v>17.91</v>
      </c>
      <c r="L64" s="43" t="s">
        <v>82</v>
      </c>
      <c r="M64" s="52">
        <v>75</v>
      </c>
      <c r="N64" s="53">
        <f>+M64*0.1</f>
        <v>7.5</v>
      </c>
      <c r="O64" s="86" t="s">
        <v>23</v>
      </c>
      <c r="P64" s="52" t="s">
        <v>22</v>
      </c>
      <c r="Q64" s="97">
        <v>0</v>
      </c>
      <c r="R64" s="71" t="s">
        <v>22</v>
      </c>
      <c r="S64" s="97">
        <v>0</v>
      </c>
      <c r="T64" s="39"/>
      <c r="U64" s="93"/>
      <c r="V64" s="108"/>
      <c r="W64" s="109"/>
    </row>
    <row r="65" spans="1:23" ht="13.5">
      <c r="A65" s="1"/>
      <c r="B65" s="31" t="s">
        <v>43</v>
      </c>
      <c r="C65" s="42">
        <v>5</v>
      </c>
      <c r="D65" s="43">
        <f t="shared" si="5"/>
        <v>3.25</v>
      </c>
      <c r="E65" s="44">
        <v>25</v>
      </c>
      <c r="F65" s="43">
        <f t="shared" si="6"/>
        <v>8.75</v>
      </c>
      <c r="G65" s="45">
        <f t="shared" si="7"/>
        <v>4.800000000000001</v>
      </c>
      <c r="H65" s="46">
        <v>25</v>
      </c>
      <c r="I65" s="47">
        <v>10</v>
      </c>
      <c r="J65" s="48">
        <f t="shared" si="8"/>
        <v>13.2</v>
      </c>
      <c r="K65" s="49">
        <f t="shared" si="9"/>
        <v>5.3999999999999995</v>
      </c>
      <c r="L65" s="43" t="s">
        <v>81</v>
      </c>
      <c r="M65" s="40"/>
      <c r="N65" s="41"/>
      <c r="O65" s="84"/>
      <c r="P65" s="74"/>
      <c r="Q65" s="96"/>
      <c r="R65" s="70"/>
      <c r="S65" s="96"/>
      <c r="T65" s="39"/>
      <c r="U65" s="91"/>
      <c r="V65" s="108"/>
      <c r="W65" s="109"/>
    </row>
    <row r="66" spans="1:23" ht="13.5">
      <c r="A66" s="1"/>
      <c r="B66" s="31" t="s">
        <v>44</v>
      </c>
      <c r="C66" s="42">
        <v>100</v>
      </c>
      <c r="D66" s="43">
        <f t="shared" si="5"/>
        <v>65</v>
      </c>
      <c r="E66" s="44">
        <v>5</v>
      </c>
      <c r="F66" s="43">
        <f t="shared" si="6"/>
        <v>1.75</v>
      </c>
      <c r="G66" s="45">
        <f t="shared" si="7"/>
        <v>26.700000000000003</v>
      </c>
      <c r="H66" s="46">
        <v>75</v>
      </c>
      <c r="I66" s="47">
        <v>75</v>
      </c>
      <c r="J66" s="48">
        <f t="shared" si="8"/>
        <v>45</v>
      </c>
      <c r="K66" s="49">
        <f t="shared" si="9"/>
        <v>21.51</v>
      </c>
      <c r="L66" s="43" t="s">
        <v>82</v>
      </c>
      <c r="M66" s="52" t="s">
        <v>22</v>
      </c>
      <c r="N66" s="41"/>
      <c r="O66" s="84"/>
      <c r="P66" s="74"/>
      <c r="Q66" s="96"/>
      <c r="R66" s="70"/>
      <c r="S66" s="96"/>
      <c r="T66" s="39"/>
      <c r="U66" s="75"/>
      <c r="V66" s="108"/>
      <c r="W66" s="109"/>
    </row>
    <row r="67" spans="1:23" ht="13.5">
      <c r="A67" s="1"/>
      <c r="B67" s="31" t="s">
        <v>45</v>
      </c>
      <c r="C67" s="42">
        <v>25</v>
      </c>
      <c r="D67" s="43">
        <f t="shared" si="5"/>
        <v>16.25</v>
      </c>
      <c r="E67" s="44">
        <v>25</v>
      </c>
      <c r="F67" s="43">
        <f t="shared" si="6"/>
        <v>8.75</v>
      </c>
      <c r="G67" s="45">
        <f t="shared" si="7"/>
        <v>10</v>
      </c>
      <c r="H67" s="46">
        <v>10</v>
      </c>
      <c r="I67" s="47">
        <v>50</v>
      </c>
      <c r="J67" s="48">
        <f t="shared" si="8"/>
        <v>10.799999999999999</v>
      </c>
      <c r="K67" s="49">
        <f t="shared" si="9"/>
        <v>6.239999999999999</v>
      </c>
      <c r="L67" s="43" t="s">
        <v>81</v>
      </c>
      <c r="M67" s="40"/>
      <c r="N67" s="41"/>
      <c r="O67" s="84"/>
      <c r="P67" s="74"/>
      <c r="Q67" s="96"/>
      <c r="R67" s="70"/>
      <c r="S67" s="96"/>
      <c r="T67" s="39"/>
      <c r="U67" s="89"/>
      <c r="V67" s="108"/>
      <c r="W67" s="109"/>
    </row>
    <row r="68" spans="1:23" ht="13.5">
      <c r="A68" s="1"/>
      <c r="B68" s="31" t="s">
        <v>46</v>
      </c>
      <c r="C68" s="42">
        <v>5</v>
      </c>
      <c r="D68" s="43">
        <f t="shared" si="5"/>
        <v>3.25</v>
      </c>
      <c r="E68" s="44">
        <v>25</v>
      </c>
      <c r="F68" s="43">
        <f t="shared" si="6"/>
        <v>8.75</v>
      </c>
      <c r="G68" s="45">
        <f t="shared" si="7"/>
        <v>4.800000000000001</v>
      </c>
      <c r="H68" s="46">
        <v>100</v>
      </c>
      <c r="I68" s="47">
        <v>10</v>
      </c>
      <c r="J68" s="48">
        <f t="shared" si="8"/>
        <v>49.199999999999996</v>
      </c>
      <c r="K68" s="49">
        <f t="shared" si="9"/>
        <v>16.2</v>
      </c>
      <c r="L68" s="43" t="s">
        <v>82</v>
      </c>
      <c r="M68" s="52">
        <v>75</v>
      </c>
      <c r="N68" s="53">
        <f>+M68*0.1</f>
        <v>7.5</v>
      </c>
      <c r="O68" s="86" t="s">
        <v>23</v>
      </c>
      <c r="P68" s="52">
        <v>65</v>
      </c>
      <c r="Q68" s="97">
        <v>22.75</v>
      </c>
      <c r="R68" s="71">
        <v>50</v>
      </c>
      <c r="S68" s="97">
        <v>32.5</v>
      </c>
      <c r="T68" s="82">
        <v>33.15</v>
      </c>
      <c r="U68" s="90" t="s">
        <v>190</v>
      </c>
      <c r="V68" s="108"/>
      <c r="W68" s="109"/>
    </row>
    <row r="69" spans="1:23" ht="13.5">
      <c r="A69" s="1"/>
      <c r="B69" s="31" t="s">
        <v>47</v>
      </c>
      <c r="C69" s="42">
        <v>5</v>
      </c>
      <c r="D69" s="43">
        <f t="shared" si="5"/>
        <v>3.25</v>
      </c>
      <c r="E69" s="44">
        <v>25</v>
      </c>
      <c r="F69" s="43">
        <f t="shared" si="6"/>
        <v>8.75</v>
      </c>
      <c r="G69" s="45">
        <f t="shared" si="7"/>
        <v>4.800000000000001</v>
      </c>
      <c r="H69" s="46">
        <v>75</v>
      </c>
      <c r="I69" s="47">
        <v>10</v>
      </c>
      <c r="J69" s="48">
        <f t="shared" si="8"/>
        <v>37.199999999999996</v>
      </c>
      <c r="K69" s="49">
        <f t="shared" si="9"/>
        <v>12.6</v>
      </c>
      <c r="L69" s="43" t="s">
        <v>81</v>
      </c>
      <c r="M69" s="40"/>
      <c r="N69" s="41"/>
      <c r="O69" s="84"/>
      <c r="P69" s="74"/>
      <c r="Q69" s="96"/>
      <c r="R69" s="70"/>
      <c r="S69" s="96"/>
      <c r="T69" s="39"/>
      <c r="U69" s="91"/>
      <c r="V69" s="108"/>
      <c r="W69" s="109"/>
    </row>
    <row r="70" spans="1:23" ht="13.5">
      <c r="A70" s="7"/>
      <c r="B70" s="31" t="s">
        <v>48</v>
      </c>
      <c r="C70" s="32"/>
      <c r="D70" s="33"/>
      <c r="E70" s="34"/>
      <c r="F70" s="33"/>
      <c r="G70" s="35"/>
      <c r="H70" s="36"/>
      <c r="I70" s="37"/>
      <c r="J70" s="38"/>
      <c r="K70" s="39"/>
      <c r="L70" s="33"/>
      <c r="M70" s="50"/>
      <c r="N70" s="51"/>
      <c r="O70" s="84"/>
      <c r="P70" s="74"/>
      <c r="Q70" s="96"/>
      <c r="R70" s="70"/>
      <c r="S70" s="96"/>
      <c r="T70" s="39"/>
      <c r="U70" s="75"/>
      <c r="V70" s="108"/>
      <c r="W70" s="109"/>
    </row>
    <row r="71" spans="1:23" ht="13.5">
      <c r="A71" s="1"/>
      <c r="B71" s="31" t="s">
        <v>49</v>
      </c>
      <c r="C71" s="42">
        <v>25</v>
      </c>
      <c r="D71" s="43">
        <f>+C71*0.65</f>
        <v>16.25</v>
      </c>
      <c r="E71" s="44">
        <v>5</v>
      </c>
      <c r="F71" s="43">
        <f>+E71*0.35</f>
        <v>1.75</v>
      </c>
      <c r="G71" s="45">
        <f>+(D71+F71)*0.4</f>
        <v>7.2</v>
      </c>
      <c r="H71" s="46">
        <v>75</v>
      </c>
      <c r="I71" s="47">
        <v>10</v>
      </c>
      <c r="J71" s="48">
        <f>((H71*0.8)+(I71*0.2))*0.6</f>
        <v>37.199999999999996</v>
      </c>
      <c r="K71" s="49">
        <f>(G71+J71)*0.3</f>
        <v>13.319999999999999</v>
      </c>
      <c r="L71" s="43" t="s">
        <v>81</v>
      </c>
      <c r="M71" s="40"/>
      <c r="N71" s="41"/>
      <c r="O71" s="84"/>
      <c r="P71" s="74"/>
      <c r="Q71" s="96"/>
      <c r="R71" s="70"/>
      <c r="S71" s="96"/>
      <c r="T71" s="39"/>
      <c r="U71" s="89"/>
      <c r="V71" s="108"/>
      <c r="W71" s="109"/>
    </row>
    <row r="72" spans="1:24" ht="13.5">
      <c r="A72" s="1"/>
      <c r="B72" s="31" t="s">
        <v>50</v>
      </c>
      <c r="C72" s="42">
        <v>100</v>
      </c>
      <c r="D72" s="43">
        <f>+C72*0.65</f>
        <v>65</v>
      </c>
      <c r="E72" s="44">
        <v>5</v>
      </c>
      <c r="F72" s="43">
        <f>+E72*0.35</f>
        <v>1.75</v>
      </c>
      <c r="G72" s="45">
        <f>+(D72+F72)*0.4</f>
        <v>26.700000000000003</v>
      </c>
      <c r="H72" s="46">
        <v>75</v>
      </c>
      <c r="I72" s="47">
        <v>75</v>
      </c>
      <c r="J72" s="48">
        <f>((H72*0.8)+(I72*0.2))*0.6</f>
        <v>45</v>
      </c>
      <c r="K72" s="49">
        <f>(G72+J72)*0.3</f>
        <v>21.51</v>
      </c>
      <c r="L72" s="43" t="s">
        <v>82</v>
      </c>
      <c r="M72" s="52">
        <v>75</v>
      </c>
      <c r="N72" s="53">
        <f>+M72*0.1</f>
        <v>7.5</v>
      </c>
      <c r="O72" s="86" t="s">
        <v>23</v>
      </c>
      <c r="P72" s="52">
        <v>100</v>
      </c>
      <c r="Q72" s="97">
        <v>35</v>
      </c>
      <c r="R72" s="71">
        <v>100</v>
      </c>
      <c r="S72" s="97">
        <v>65</v>
      </c>
      <c r="T72" s="82">
        <v>60</v>
      </c>
      <c r="U72" s="90" t="s">
        <v>189</v>
      </c>
      <c r="V72" s="106">
        <f>+K72+N72+T72</f>
        <v>89.01</v>
      </c>
      <c r="W72" s="107" t="s">
        <v>191</v>
      </c>
      <c r="X72" s="2" t="s">
        <v>193</v>
      </c>
    </row>
    <row r="73" spans="1:23" ht="13.5">
      <c r="A73" s="7"/>
      <c r="B73" s="31" t="s">
        <v>51</v>
      </c>
      <c r="C73" s="32"/>
      <c r="D73" s="33"/>
      <c r="E73" s="34"/>
      <c r="F73" s="33"/>
      <c r="G73" s="35"/>
      <c r="H73" s="36"/>
      <c r="I73" s="37"/>
      <c r="J73" s="38"/>
      <c r="K73" s="39"/>
      <c r="L73" s="33"/>
      <c r="M73" s="50"/>
      <c r="N73" s="51"/>
      <c r="O73" s="84"/>
      <c r="P73" s="74"/>
      <c r="Q73" s="96"/>
      <c r="R73" s="70"/>
      <c r="S73" s="96"/>
      <c r="T73" s="39"/>
      <c r="U73" s="91"/>
      <c r="V73" s="108"/>
      <c r="W73" s="109"/>
    </row>
    <row r="74" spans="1:23" ht="13.5">
      <c r="A74" s="1"/>
      <c r="B74" s="31" t="s">
        <v>52</v>
      </c>
      <c r="C74" s="42">
        <v>5</v>
      </c>
      <c r="D74" s="43">
        <f aca="true" t="shared" si="10" ref="D74:D91">+C74*0.65</f>
        <v>3.25</v>
      </c>
      <c r="E74" s="44">
        <v>75</v>
      </c>
      <c r="F74" s="43">
        <f aca="true" t="shared" si="11" ref="F74:F91">+E74*0.35</f>
        <v>26.25</v>
      </c>
      <c r="G74" s="45">
        <f aca="true" t="shared" si="12" ref="G74:G91">+(D74+F74)*0.4</f>
        <v>11.8</v>
      </c>
      <c r="H74" s="46">
        <v>10</v>
      </c>
      <c r="I74" s="47">
        <v>100</v>
      </c>
      <c r="J74" s="48">
        <f aca="true" t="shared" si="13" ref="J74:J91">((H74*0.8)+(I74*0.2))*0.6</f>
        <v>16.8</v>
      </c>
      <c r="K74" s="49">
        <f aca="true" t="shared" si="14" ref="K74:K91">(G74+J74)*0.3</f>
        <v>8.58</v>
      </c>
      <c r="L74" s="43" t="s">
        <v>81</v>
      </c>
      <c r="M74" s="40"/>
      <c r="N74" s="41"/>
      <c r="O74" s="84"/>
      <c r="P74" s="74"/>
      <c r="Q74" s="96"/>
      <c r="R74" s="70"/>
      <c r="S74" s="96"/>
      <c r="T74" s="39"/>
      <c r="U74" s="75"/>
      <c r="V74" s="108"/>
      <c r="W74" s="109"/>
    </row>
    <row r="75" spans="1:23" ht="13.5">
      <c r="A75" s="1"/>
      <c r="B75" s="31" t="s">
        <v>53</v>
      </c>
      <c r="C75" s="42">
        <v>100</v>
      </c>
      <c r="D75" s="43">
        <f t="shared" si="10"/>
        <v>65</v>
      </c>
      <c r="E75" s="44">
        <v>50</v>
      </c>
      <c r="F75" s="43">
        <f t="shared" si="11"/>
        <v>17.5</v>
      </c>
      <c r="G75" s="45">
        <f t="shared" si="12"/>
        <v>33</v>
      </c>
      <c r="H75" s="46">
        <v>10</v>
      </c>
      <c r="I75" s="47">
        <v>50</v>
      </c>
      <c r="J75" s="48">
        <f t="shared" si="13"/>
        <v>10.799999999999999</v>
      </c>
      <c r="K75" s="49">
        <f t="shared" si="14"/>
        <v>13.139999999999999</v>
      </c>
      <c r="L75" s="43" t="s">
        <v>81</v>
      </c>
      <c r="M75" s="40"/>
      <c r="N75" s="41"/>
      <c r="O75" s="84"/>
      <c r="P75" s="74"/>
      <c r="Q75" s="96"/>
      <c r="R75" s="70"/>
      <c r="S75" s="96"/>
      <c r="T75" s="39"/>
      <c r="U75" s="89"/>
      <c r="V75" s="108"/>
      <c r="W75" s="109"/>
    </row>
    <row r="76" spans="1:23" ht="13.5">
      <c r="A76" s="1"/>
      <c r="B76" s="31" t="s">
        <v>54</v>
      </c>
      <c r="C76" s="42">
        <v>5</v>
      </c>
      <c r="D76" s="43">
        <f t="shared" si="10"/>
        <v>3.25</v>
      </c>
      <c r="E76" s="44">
        <v>25</v>
      </c>
      <c r="F76" s="43">
        <f t="shared" si="11"/>
        <v>8.75</v>
      </c>
      <c r="G76" s="45">
        <f t="shared" si="12"/>
        <v>4.800000000000001</v>
      </c>
      <c r="H76" s="46">
        <v>100</v>
      </c>
      <c r="I76" s="55">
        <v>100</v>
      </c>
      <c r="J76" s="48">
        <f t="shared" si="13"/>
        <v>60</v>
      </c>
      <c r="K76" s="49">
        <f t="shared" si="14"/>
        <v>19.439999999999998</v>
      </c>
      <c r="L76" s="43" t="s">
        <v>82</v>
      </c>
      <c r="M76" s="52">
        <v>75</v>
      </c>
      <c r="N76" s="53">
        <f>+M76*0.1</f>
        <v>7.5</v>
      </c>
      <c r="O76" s="86" t="s">
        <v>23</v>
      </c>
      <c r="P76" s="52">
        <v>90</v>
      </c>
      <c r="Q76" s="97">
        <v>31.499999999999996</v>
      </c>
      <c r="R76" s="71">
        <v>90</v>
      </c>
      <c r="S76" s="97">
        <v>58.5</v>
      </c>
      <c r="T76" s="82">
        <v>54</v>
      </c>
      <c r="U76" s="90" t="s">
        <v>189</v>
      </c>
      <c r="V76" s="106">
        <f>+K76+N76+T76</f>
        <v>80.94</v>
      </c>
      <c r="W76" s="107" t="s">
        <v>191</v>
      </c>
    </row>
    <row r="77" spans="1:23" ht="13.5">
      <c r="A77" s="1"/>
      <c r="B77" s="31" t="s">
        <v>55</v>
      </c>
      <c r="C77" s="42">
        <v>5</v>
      </c>
      <c r="D77" s="43">
        <f t="shared" si="10"/>
        <v>3.25</v>
      </c>
      <c r="E77" s="44">
        <v>5</v>
      </c>
      <c r="F77" s="43">
        <f t="shared" si="11"/>
        <v>1.75</v>
      </c>
      <c r="G77" s="45">
        <f t="shared" si="12"/>
        <v>2</v>
      </c>
      <c r="H77" s="46">
        <v>10</v>
      </c>
      <c r="I77" s="47">
        <v>50</v>
      </c>
      <c r="J77" s="48">
        <f t="shared" si="13"/>
        <v>10.799999999999999</v>
      </c>
      <c r="K77" s="49">
        <f t="shared" si="14"/>
        <v>3.8399999999999994</v>
      </c>
      <c r="L77" s="43" t="s">
        <v>81</v>
      </c>
      <c r="M77" s="40"/>
      <c r="N77" s="41"/>
      <c r="O77" s="84"/>
      <c r="P77" s="74"/>
      <c r="Q77" s="96"/>
      <c r="R77" s="70"/>
      <c r="S77" s="96"/>
      <c r="T77" s="39"/>
      <c r="U77" s="91"/>
      <c r="V77" s="108"/>
      <c r="W77" s="109"/>
    </row>
    <row r="78" spans="1:23" ht="13.5">
      <c r="A78" s="1"/>
      <c r="B78" s="31" t="s">
        <v>56</v>
      </c>
      <c r="C78" s="42">
        <v>25</v>
      </c>
      <c r="D78" s="43">
        <f t="shared" si="10"/>
        <v>16.25</v>
      </c>
      <c r="E78" s="44">
        <v>5</v>
      </c>
      <c r="F78" s="43">
        <f t="shared" si="11"/>
        <v>1.75</v>
      </c>
      <c r="G78" s="45">
        <f t="shared" si="12"/>
        <v>7.2</v>
      </c>
      <c r="H78" s="46">
        <v>10</v>
      </c>
      <c r="I78" s="47">
        <v>50</v>
      </c>
      <c r="J78" s="48">
        <f t="shared" si="13"/>
        <v>10.799999999999999</v>
      </c>
      <c r="K78" s="49">
        <f t="shared" si="14"/>
        <v>5.3999999999999995</v>
      </c>
      <c r="L78" s="43" t="s">
        <v>81</v>
      </c>
      <c r="M78" s="40"/>
      <c r="N78" s="41"/>
      <c r="O78" s="84"/>
      <c r="P78" s="74"/>
      <c r="Q78" s="96"/>
      <c r="R78" s="70"/>
      <c r="S78" s="96"/>
      <c r="T78" s="39"/>
      <c r="U78" s="75"/>
      <c r="V78" s="108"/>
      <c r="W78" s="109"/>
    </row>
    <row r="79" spans="1:23" ht="13.5">
      <c r="A79" s="1"/>
      <c r="B79" s="31" t="s">
        <v>57</v>
      </c>
      <c r="C79" s="42">
        <v>5</v>
      </c>
      <c r="D79" s="43">
        <f t="shared" si="10"/>
        <v>3.25</v>
      </c>
      <c r="E79" s="44">
        <v>5</v>
      </c>
      <c r="F79" s="43">
        <f t="shared" si="11"/>
        <v>1.75</v>
      </c>
      <c r="G79" s="45">
        <f t="shared" si="12"/>
        <v>2</v>
      </c>
      <c r="H79" s="46">
        <v>75</v>
      </c>
      <c r="I79" s="47">
        <v>50</v>
      </c>
      <c r="J79" s="48">
        <f t="shared" si="13"/>
        <v>42</v>
      </c>
      <c r="K79" s="49">
        <f t="shared" si="14"/>
        <v>13.2</v>
      </c>
      <c r="L79" s="43" t="s">
        <v>81</v>
      </c>
      <c r="M79" s="40"/>
      <c r="N79" s="41"/>
      <c r="O79" s="84"/>
      <c r="P79" s="74"/>
      <c r="Q79" s="96"/>
      <c r="R79" s="70"/>
      <c r="S79" s="96"/>
      <c r="T79" s="39"/>
      <c r="U79" s="75"/>
      <c r="V79" s="108"/>
      <c r="W79" s="109"/>
    </row>
    <row r="80" spans="1:23" ht="13.5">
      <c r="A80" s="1"/>
      <c r="B80" s="31" t="s">
        <v>58</v>
      </c>
      <c r="C80" s="42">
        <v>5</v>
      </c>
      <c r="D80" s="43">
        <f t="shared" si="10"/>
        <v>3.25</v>
      </c>
      <c r="E80" s="44">
        <v>25</v>
      </c>
      <c r="F80" s="43">
        <f t="shared" si="11"/>
        <v>8.75</v>
      </c>
      <c r="G80" s="45">
        <f t="shared" si="12"/>
        <v>4.800000000000001</v>
      </c>
      <c r="H80" s="46">
        <v>10</v>
      </c>
      <c r="I80" s="47">
        <v>10</v>
      </c>
      <c r="J80" s="48">
        <f t="shared" si="13"/>
        <v>6</v>
      </c>
      <c r="K80" s="49">
        <f t="shared" si="14"/>
        <v>3.24</v>
      </c>
      <c r="L80" s="43" t="s">
        <v>81</v>
      </c>
      <c r="M80" s="40"/>
      <c r="N80" s="41"/>
      <c r="O80" s="84"/>
      <c r="P80" s="74"/>
      <c r="Q80" s="96"/>
      <c r="R80" s="70"/>
      <c r="S80" s="96"/>
      <c r="T80" s="39"/>
      <c r="U80" s="75"/>
      <c r="V80" s="108"/>
      <c r="W80" s="109"/>
    </row>
    <row r="81" spans="1:23" ht="13.5">
      <c r="A81" s="1"/>
      <c r="B81" s="31" t="s">
        <v>59</v>
      </c>
      <c r="C81" s="42">
        <v>75</v>
      </c>
      <c r="D81" s="43">
        <f t="shared" si="10"/>
        <v>48.75</v>
      </c>
      <c r="E81" s="44">
        <v>5</v>
      </c>
      <c r="F81" s="43">
        <f t="shared" si="11"/>
        <v>1.75</v>
      </c>
      <c r="G81" s="45">
        <f t="shared" si="12"/>
        <v>20.200000000000003</v>
      </c>
      <c r="H81" s="46">
        <v>50</v>
      </c>
      <c r="I81" s="47">
        <v>10</v>
      </c>
      <c r="J81" s="48">
        <f t="shared" si="13"/>
        <v>25.2</v>
      </c>
      <c r="K81" s="49">
        <f t="shared" si="14"/>
        <v>13.620000000000001</v>
      </c>
      <c r="L81" s="43" t="s">
        <v>81</v>
      </c>
      <c r="M81" s="40"/>
      <c r="N81" s="41"/>
      <c r="O81" s="84"/>
      <c r="P81" s="74"/>
      <c r="Q81" s="96"/>
      <c r="R81" s="70"/>
      <c r="S81" s="96"/>
      <c r="T81" s="39"/>
      <c r="U81" s="75"/>
      <c r="V81" s="108"/>
      <c r="W81" s="109"/>
    </row>
    <row r="82" spans="1:23" ht="13.5">
      <c r="A82" s="1"/>
      <c r="B82" s="31" t="s">
        <v>60</v>
      </c>
      <c r="C82" s="42">
        <v>5</v>
      </c>
      <c r="D82" s="43">
        <f t="shared" si="10"/>
        <v>3.25</v>
      </c>
      <c r="E82" s="44">
        <v>5</v>
      </c>
      <c r="F82" s="43">
        <f t="shared" si="11"/>
        <v>1.75</v>
      </c>
      <c r="G82" s="45">
        <f t="shared" si="12"/>
        <v>2</v>
      </c>
      <c r="H82" s="46">
        <v>50</v>
      </c>
      <c r="I82" s="47">
        <v>10</v>
      </c>
      <c r="J82" s="48">
        <f t="shared" si="13"/>
        <v>25.2</v>
      </c>
      <c r="K82" s="49">
        <f t="shared" si="14"/>
        <v>8.16</v>
      </c>
      <c r="L82" s="43" t="s">
        <v>81</v>
      </c>
      <c r="M82" s="40"/>
      <c r="N82" s="41"/>
      <c r="O82" s="84"/>
      <c r="P82" s="74"/>
      <c r="Q82" s="96"/>
      <c r="R82" s="70"/>
      <c r="S82" s="96"/>
      <c r="T82" s="39"/>
      <c r="U82" s="75"/>
      <c r="V82" s="108"/>
      <c r="W82" s="109"/>
    </row>
    <row r="83" spans="1:23" ht="13.5">
      <c r="A83" s="1"/>
      <c r="B83" s="31" t="s">
        <v>61</v>
      </c>
      <c r="C83" s="42">
        <v>25</v>
      </c>
      <c r="D83" s="43">
        <f t="shared" si="10"/>
        <v>16.25</v>
      </c>
      <c r="E83" s="44">
        <v>50</v>
      </c>
      <c r="F83" s="43">
        <f t="shared" si="11"/>
        <v>17.5</v>
      </c>
      <c r="G83" s="45">
        <f t="shared" si="12"/>
        <v>13.5</v>
      </c>
      <c r="H83" s="46">
        <v>50</v>
      </c>
      <c r="I83" s="47">
        <v>10</v>
      </c>
      <c r="J83" s="48">
        <f t="shared" si="13"/>
        <v>25.2</v>
      </c>
      <c r="K83" s="49">
        <f t="shared" si="14"/>
        <v>11.610000000000001</v>
      </c>
      <c r="L83" s="43" t="s">
        <v>81</v>
      </c>
      <c r="M83" s="40"/>
      <c r="N83" s="41"/>
      <c r="O83" s="84"/>
      <c r="P83" s="74"/>
      <c r="Q83" s="96"/>
      <c r="R83" s="70"/>
      <c r="S83" s="96"/>
      <c r="T83" s="39"/>
      <c r="U83" s="89"/>
      <c r="V83" s="108"/>
      <c r="W83" s="109"/>
    </row>
    <row r="84" spans="1:23" ht="13.5">
      <c r="A84" s="1"/>
      <c r="B84" s="31" t="s">
        <v>62</v>
      </c>
      <c r="C84" s="42">
        <v>100</v>
      </c>
      <c r="D84" s="43">
        <f t="shared" si="10"/>
        <v>65</v>
      </c>
      <c r="E84" s="44">
        <v>5</v>
      </c>
      <c r="F84" s="43">
        <f t="shared" si="11"/>
        <v>1.75</v>
      </c>
      <c r="G84" s="45">
        <f t="shared" si="12"/>
        <v>26.700000000000003</v>
      </c>
      <c r="H84" s="46">
        <v>100</v>
      </c>
      <c r="I84" s="47">
        <v>100</v>
      </c>
      <c r="J84" s="48">
        <f t="shared" si="13"/>
        <v>60</v>
      </c>
      <c r="K84" s="49">
        <f t="shared" si="14"/>
        <v>26.01</v>
      </c>
      <c r="L84" s="43" t="s">
        <v>82</v>
      </c>
      <c r="M84" s="52">
        <v>100</v>
      </c>
      <c r="N84" s="53">
        <f>+M84*0.1</f>
        <v>10</v>
      </c>
      <c r="O84" s="86" t="s">
        <v>23</v>
      </c>
      <c r="P84" s="52" t="s">
        <v>22</v>
      </c>
      <c r="Q84" s="97">
        <v>0</v>
      </c>
      <c r="R84" s="71" t="s">
        <v>22</v>
      </c>
      <c r="S84" s="97">
        <v>0</v>
      </c>
      <c r="T84" s="39"/>
      <c r="U84" s="93"/>
      <c r="V84" s="108"/>
      <c r="W84" s="109"/>
    </row>
    <row r="85" spans="1:23" ht="13.5">
      <c r="A85" s="1"/>
      <c r="B85" s="31" t="s">
        <v>63</v>
      </c>
      <c r="C85" s="42">
        <v>5</v>
      </c>
      <c r="D85" s="43">
        <f t="shared" si="10"/>
        <v>3.25</v>
      </c>
      <c r="E85" s="44">
        <v>75</v>
      </c>
      <c r="F85" s="43">
        <f t="shared" si="11"/>
        <v>26.25</v>
      </c>
      <c r="G85" s="45">
        <f t="shared" si="12"/>
        <v>11.8</v>
      </c>
      <c r="H85" s="46">
        <v>10</v>
      </c>
      <c r="I85" s="47">
        <v>10</v>
      </c>
      <c r="J85" s="48">
        <f t="shared" si="13"/>
        <v>6</v>
      </c>
      <c r="K85" s="49">
        <f t="shared" si="14"/>
        <v>5.34</v>
      </c>
      <c r="L85" s="43" t="s">
        <v>81</v>
      </c>
      <c r="M85" s="40"/>
      <c r="N85" s="41"/>
      <c r="O85" s="84"/>
      <c r="P85" s="74"/>
      <c r="Q85" s="96"/>
      <c r="R85" s="70"/>
      <c r="S85" s="96"/>
      <c r="T85" s="39"/>
      <c r="U85" s="92"/>
      <c r="V85" s="108"/>
      <c r="W85" s="109"/>
    </row>
    <row r="86" spans="1:23" ht="13.5">
      <c r="A86" s="1"/>
      <c r="B86" s="31" t="s">
        <v>64</v>
      </c>
      <c r="C86" s="42">
        <v>100</v>
      </c>
      <c r="D86" s="43">
        <f t="shared" si="10"/>
        <v>65</v>
      </c>
      <c r="E86" s="44">
        <v>75</v>
      </c>
      <c r="F86" s="43">
        <f t="shared" si="11"/>
        <v>26.25</v>
      </c>
      <c r="G86" s="45">
        <f t="shared" si="12"/>
        <v>36.5</v>
      </c>
      <c r="H86" s="46">
        <v>100</v>
      </c>
      <c r="I86" s="47">
        <v>100</v>
      </c>
      <c r="J86" s="48">
        <f t="shared" si="13"/>
        <v>60</v>
      </c>
      <c r="K86" s="49">
        <f t="shared" si="14"/>
        <v>28.95</v>
      </c>
      <c r="L86" s="43" t="s">
        <v>82</v>
      </c>
      <c r="M86" s="52">
        <v>75</v>
      </c>
      <c r="N86" s="53">
        <f>+M86*0.1</f>
        <v>7.5</v>
      </c>
      <c r="O86" s="86" t="s">
        <v>23</v>
      </c>
      <c r="P86" s="52">
        <v>100</v>
      </c>
      <c r="Q86" s="97">
        <v>35</v>
      </c>
      <c r="R86" s="71">
        <v>100</v>
      </c>
      <c r="S86" s="97">
        <v>65</v>
      </c>
      <c r="T86" s="82">
        <v>60</v>
      </c>
      <c r="U86" s="90" t="s">
        <v>189</v>
      </c>
      <c r="V86" s="106">
        <f>+K86+N86+T86</f>
        <v>96.45</v>
      </c>
      <c r="W86" s="107" t="s">
        <v>191</v>
      </c>
    </row>
    <row r="87" spans="1:144" s="5" customFormat="1" ht="13.5">
      <c r="A87" s="1"/>
      <c r="B87" s="31" t="s">
        <v>65</v>
      </c>
      <c r="C87" s="42">
        <v>5</v>
      </c>
      <c r="D87" s="43">
        <f t="shared" si="10"/>
        <v>3.25</v>
      </c>
      <c r="E87" s="44">
        <v>5</v>
      </c>
      <c r="F87" s="43">
        <f t="shared" si="11"/>
        <v>1.75</v>
      </c>
      <c r="G87" s="45">
        <f t="shared" si="12"/>
        <v>2</v>
      </c>
      <c r="H87" s="46">
        <v>10</v>
      </c>
      <c r="I87" s="47">
        <v>10</v>
      </c>
      <c r="J87" s="48">
        <f t="shared" si="13"/>
        <v>6</v>
      </c>
      <c r="K87" s="49">
        <f t="shared" si="14"/>
        <v>2.4</v>
      </c>
      <c r="L87" s="43" t="s">
        <v>81</v>
      </c>
      <c r="M87" s="40"/>
      <c r="N87" s="41"/>
      <c r="O87" s="84"/>
      <c r="P87" s="74"/>
      <c r="Q87" s="96"/>
      <c r="R87" s="70"/>
      <c r="S87" s="96"/>
      <c r="T87" s="39"/>
      <c r="U87" s="92"/>
      <c r="V87" s="108"/>
      <c r="W87" s="109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</row>
    <row r="88" spans="1:144" s="5" customFormat="1" ht="13.5">
      <c r="A88" s="1"/>
      <c r="B88" s="31" t="s">
        <v>66</v>
      </c>
      <c r="C88" s="42">
        <v>75</v>
      </c>
      <c r="D88" s="43">
        <f t="shared" si="10"/>
        <v>48.75</v>
      </c>
      <c r="E88" s="44">
        <v>5</v>
      </c>
      <c r="F88" s="43">
        <f t="shared" si="11"/>
        <v>1.75</v>
      </c>
      <c r="G88" s="45">
        <f t="shared" si="12"/>
        <v>20.200000000000003</v>
      </c>
      <c r="H88" s="46">
        <v>75</v>
      </c>
      <c r="I88" s="47">
        <v>10</v>
      </c>
      <c r="J88" s="48">
        <f t="shared" si="13"/>
        <v>37.199999999999996</v>
      </c>
      <c r="K88" s="49">
        <f t="shared" si="14"/>
        <v>17.22</v>
      </c>
      <c r="L88" s="43" t="s">
        <v>82</v>
      </c>
      <c r="M88" s="52">
        <v>75</v>
      </c>
      <c r="N88" s="53">
        <f>+M88*0.1</f>
        <v>7.5</v>
      </c>
      <c r="O88" s="86" t="s">
        <v>23</v>
      </c>
      <c r="P88" s="52">
        <v>90</v>
      </c>
      <c r="Q88" s="97">
        <v>31.499999999999996</v>
      </c>
      <c r="R88" s="71">
        <v>80</v>
      </c>
      <c r="S88" s="97">
        <v>52</v>
      </c>
      <c r="T88" s="82">
        <v>50.1</v>
      </c>
      <c r="U88" s="90" t="s">
        <v>189</v>
      </c>
      <c r="V88" s="106">
        <f>+K88+N88+T88</f>
        <v>74.82</v>
      </c>
      <c r="W88" s="107" t="s">
        <v>191</v>
      </c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</row>
    <row r="89" spans="1:144" s="5" customFormat="1" ht="13.5">
      <c r="A89" s="1"/>
      <c r="B89" s="31" t="s">
        <v>67</v>
      </c>
      <c r="C89" s="42">
        <v>100</v>
      </c>
      <c r="D89" s="43">
        <f t="shared" si="10"/>
        <v>65</v>
      </c>
      <c r="E89" s="44">
        <v>5</v>
      </c>
      <c r="F89" s="43">
        <f t="shared" si="11"/>
        <v>1.75</v>
      </c>
      <c r="G89" s="45">
        <f t="shared" si="12"/>
        <v>26.700000000000003</v>
      </c>
      <c r="H89" s="46">
        <v>100</v>
      </c>
      <c r="I89" s="47">
        <v>50</v>
      </c>
      <c r="J89" s="48">
        <f t="shared" si="13"/>
        <v>54</v>
      </c>
      <c r="K89" s="49">
        <f t="shared" si="14"/>
        <v>24.21</v>
      </c>
      <c r="L89" s="43" t="s">
        <v>82</v>
      </c>
      <c r="M89" s="52">
        <v>75</v>
      </c>
      <c r="N89" s="53">
        <f>+M89*0.1</f>
        <v>7.5</v>
      </c>
      <c r="O89" s="86" t="s">
        <v>23</v>
      </c>
      <c r="P89" s="52">
        <v>90</v>
      </c>
      <c r="Q89" s="97">
        <v>31.499999999999996</v>
      </c>
      <c r="R89" s="71">
        <v>100</v>
      </c>
      <c r="S89" s="97">
        <v>65</v>
      </c>
      <c r="T89" s="82">
        <v>57.9</v>
      </c>
      <c r="U89" s="90" t="s">
        <v>189</v>
      </c>
      <c r="V89" s="106">
        <f>+K89+N89+T89</f>
        <v>89.61</v>
      </c>
      <c r="W89" s="107" t="s">
        <v>191</v>
      </c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</row>
    <row r="90" spans="1:144" s="5" customFormat="1" ht="13.5">
      <c r="A90" s="1"/>
      <c r="B90" s="31" t="s">
        <v>68</v>
      </c>
      <c r="C90" s="42">
        <v>75</v>
      </c>
      <c r="D90" s="43">
        <f t="shared" si="10"/>
        <v>48.75</v>
      </c>
      <c r="E90" s="44">
        <v>25</v>
      </c>
      <c r="F90" s="43">
        <f t="shared" si="11"/>
        <v>8.75</v>
      </c>
      <c r="G90" s="45">
        <f t="shared" si="12"/>
        <v>23</v>
      </c>
      <c r="H90" s="46">
        <v>50</v>
      </c>
      <c r="I90" s="47">
        <v>50</v>
      </c>
      <c r="J90" s="48">
        <f t="shared" si="13"/>
        <v>30</v>
      </c>
      <c r="K90" s="49">
        <f t="shared" si="14"/>
        <v>15.899999999999999</v>
      </c>
      <c r="L90" s="43" t="s">
        <v>82</v>
      </c>
      <c r="M90" s="52">
        <v>10</v>
      </c>
      <c r="N90" s="53">
        <f>+M90*0.1</f>
        <v>1</v>
      </c>
      <c r="O90" s="86" t="s">
        <v>24</v>
      </c>
      <c r="P90" s="74"/>
      <c r="Q90" s="96"/>
      <c r="R90" s="70"/>
      <c r="S90" s="96"/>
      <c r="T90" s="39"/>
      <c r="U90" s="91"/>
      <c r="V90" s="108"/>
      <c r="W90" s="109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</row>
    <row r="91" spans="1:144" s="5" customFormat="1" ht="13.5">
      <c r="A91" s="1"/>
      <c r="B91" s="31" t="s">
        <v>69</v>
      </c>
      <c r="C91" s="42">
        <v>5</v>
      </c>
      <c r="D91" s="43">
        <f t="shared" si="10"/>
        <v>3.25</v>
      </c>
      <c r="E91" s="44">
        <v>100</v>
      </c>
      <c r="F91" s="43">
        <f t="shared" si="11"/>
        <v>35</v>
      </c>
      <c r="G91" s="45">
        <f t="shared" si="12"/>
        <v>15.3</v>
      </c>
      <c r="H91" s="46">
        <v>10</v>
      </c>
      <c r="I91" s="47">
        <v>50</v>
      </c>
      <c r="J91" s="48">
        <f t="shared" si="13"/>
        <v>10.799999999999999</v>
      </c>
      <c r="K91" s="49">
        <f t="shared" si="14"/>
        <v>7.83</v>
      </c>
      <c r="L91" s="43" t="s">
        <v>81</v>
      </c>
      <c r="M91" s="40"/>
      <c r="N91" s="41"/>
      <c r="O91" s="84"/>
      <c r="P91" s="74"/>
      <c r="Q91" s="96"/>
      <c r="R91" s="70"/>
      <c r="S91" s="96"/>
      <c r="T91" s="39"/>
      <c r="U91" s="75"/>
      <c r="V91" s="108"/>
      <c r="W91" s="109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</row>
    <row r="92" spans="1:144" s="5" customFormat="1" ht="13.5">
      <c r="A92" s="7"/>
      <c r="B92" s="31" t="s">
        <v>71</v>
      </c>
      <c r="C92" s="32"/>
      <c r="D92" s="33"/>
      <c r="E92" s="34"/>
      <c r="F92" s="33"/>
      <c r="G92" s="35"/>
      <c r="H92" s="36"/>
      <c r="I92" s="37"/>
      <c r="J92" s="38"/>
      <c r="K92" s="39"/>
      <c r="L92" s="33"/>
      <c r="M92" s="50"/>
      <c r="N92" s="51"/>
      <c r="O92" s="84"/>
      <c r="P92" s="74"/>
      <c r="Q92" s="96"/>
      <c r="R92" s="70"/>
      <c r="S92" s="96"/>
      <c r="T92" s="39"/>
      <c r="U92" s="75"/>
      <c r="V92" s="108"/>
      <c r="W92" s="109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</row>
    <row r="93" spans="1:144" s="5" customFormat="1" ht="13.5">
      <c r="A93" s="1"/>
      <c r="B93" s="31" t="s">
        <v>72</v>
      </c>
      <c r="C93" s="42">
        <v>75</v>
      </c>
      <c r="D93" s="43">
        <f aca="true" t="shared" si="15" ref="D93:D99">+C93*0.65</f>
        <v>48.75</v>
      </c>
      <c r="E93" s="44">
        <v>5</v>
      </c>
      <c r="F93" s="43">
        <f aca="true" t="shared" si="16" ref="F93:F99">+E93*0.35</f>
        <v>1.75</v>
      </c>
      <c r="G93" s="45">
        <f aca="true" t="shared" si="17" ref="G93:G99">+(D93+F93)*0.4</f>
        <v>20.200000000000003</v>
      </c>
      <c r="H93" s="46">
        <v>100</v>
      </c>
      <c r="I93" s="47">
        <v>10</v>
      </c>
      <c r="J93" s="48">
        <f aca="true" t="shared" si="18" ref="J93:J99">((H93*0.8)+(I93*0.2))*0.6</f>
        <v>49.199999999999996</v>
      </c>
      <c r="K93" s="49">
        <f aca="true" t="shared" si="19" ref="K93:K99">(G93+J93)*0.3</f>
        <v>20.82</v>
      </c>
      <c r="L93" s="43" t="s">
        <v>82</v>
      </c>
      <c r="M93" s="52" t="s">
        <v>22</v>
      </c>
      <c r="N93" s="41"/>
      <c r="O93" s="84"/>
      <c r="P93" s="74"/>
      <c r="Q93" s="96"/>
      <c r="R93" s="70"/>
      <c r="S93" s="96"/>
      <c r="T93" s="39"/>
      <c r="U93" s="75"/>
      <c r="V93" s="108"/>
      <c r="W93" s="109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</row>
    <row r="94" spans="1:144" s="5" customFormat="1" ht="13.5">
      <c r="A94" s="1"/>
      <c r="B94" s="31" t="s">
        <v>73</v>
      </c>
      <c r="C94" s="42">
        <v>5</v>
      </c>
      <c r="D94" s="43">
        <f t="shared" si="15"/>
        <v>3.25</v>
      </c>
      <c r="E94" s="44">
        <v>5</v>
      </c>
      <c r="F94" s="43">
        <f t="shared" si="16"/>
        <v>1.75</v>
      </c>
      <c r="G94" s="45">
        <f t="shared" si="17"/>
        <v>2</v>
      </c>
      <c r="H94" s="46">
        <v>50</v>
      </c>
      <c r="I94" s="47">
        <v>10</v>
      </c>
      <c r="J94" s="48">
        <f t="shared" si="18"/>
        <v>25.2</v>
      </c>
      <c r="K94" s="49">
        <f t="shared" si="19"/>
        <v>8.16</v>
      </c>
      <c r="L94" s="43" t="s">
        <v>81</v>
      </c>
      <c r="M94" s="40"/>
      <c r="N94" s="41"/>
      <c r="O94" s="84"/>
      <c r="P94" s="74"/>
      <c r="Q94" s="96"/>
      <c r="R94" s="70"/>
      <c r="S94" s="96"/>
      <c r="T94" s="39"/>
      <c r="U94" s="75"/>
      <c r="V94" s="108"/>
      <c r="W94" s="109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</row>
    <row r="95" spans="1:144" s="5" customFormat="1" ht="13.5">
      <c r="A95" s="1"/>
      <c r="B95" s="31" t="s">
        <v>153</v>
      </c>
      <c r="C95" s="42">
        <v>5</v>
      </c>
      <c r="D95" s="43">
        <f t="shared" si="15"/>
        <v>3.25</v>
      </c>
      <c r="E95" s="44">
        <v>5</v>
      </c>
      <c r="F95" s="43">
        <f t="shared" si="16"/>
        <v>1.75</v>
      </c>
      <c r="G95" s="45">
        <f t="shared" si="17"/>
        <v>2</v>
      </c>
      <c r="H95" s="46">
        <v>75</v>
      </c>
      <c r="I95" s="47">
        <v>10</v>
      </c>
      <c r="J95" s="48">
        <f t="shared" si="18"/>
        <v>37.199999999999996</v>
      </c>
      <c r="K95" s="49">
        <f t="shared" si="19"/>
        <v>11.759999999999998</v>
      </c>
      <c r="L95" s="43" t="s">
        <v>81</v>
      </c>
      <c r="M95" s="40"/>
      <c r="N95" s="41"/>
      <c r="O95" s="84"/>
      <c r="P95" s="74"/>
      <c r="Q95" s="96"/>
      <c r="R95" s="70"/>
      <c r="S95" s="96"/>
      <c r="T95" s="39"/>
      <c r="U95" s="75"/>
      <c r="V95" s="108"/>
      <c r="W95" s="109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</row>
    <row r="96" spans="1:144" s="5" customFormat="1" ht="13.5">
      <c r="A96" s="1"/>
      <c r="B96" s="31" t="s">
        <v>152</v>
      </c>
      <c r="C96" s="42">
        <v>5</v>
      </c>
      <c r="D96" s="43">
        <f t="shared" si="15"/>
        <v>3.25</v>
      </c>
      <c r="E96" s="44">
        <v>5</v>
      </c>
      <c r="F96" s="43">
        <f t="shared" si="16"/>
        <v>1.75</v>
      </c>
      <c r="G96" s="45">
        <f t="shared" si="17"/>
        <v>2</v>
      </c>
      <c r="H96" s="46">
        <v>25</v>
      </c>
      <c r="I96" s="47">
        <v>10</v>
      </c>
      <c r="J96" s="48">
        <f t="shared" si="18"/>
        <v>13.2</v>
      </c>
      <c r="K96" s="49">
        <f t="shared" si="19"/>
        <v>4.56</v>
      </c>
      <c r="L96" s="43" t="s">
        <v>81</v>
      </c>
      <c r="M96" s="40"/>
      <c r="N96" s="41"/>
      <c r="O96" s="84"/>
      <c r="P96" s="74"/>
      <c r="Q96" s="96"/>
      <c r="R96" s="70"/>
      <c r="S96" s="96"/>
      <c r="T96" s="39"/>
      <c r="U96" s="89"/>
      <c r="V96" s="108"/>
      <c r="W96" s="109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</row>
    <row r="97" spans="1:144" s="5" customFormat="1" ht="13.5">
      <c r="A97" s="1"/>
      <c r="B97" s="31" t="s">
        <v>70</v>
      </c>
      <c r="C97" s="42">
        <v>75</v>
      </c>
      <c r="D97" s="43">
        <f t="shared" si="15"/>
        <v>48.75</v>
      </c>
      <c r="E97" s="44">
        <v>25</v>
      </c>
      <c r="F97" s="43">
        <f t="shared" si="16"/>
        <v>8.75</v>
      </c>
      <c r="G97" s="45">
        <f t="shared" si="17"/>
        <v>23</v>
      </c>
      <c r="H97" s="46">
        <v>50</v>
      </c>
      <c r="I97" s="47">
        <v>75</v>
      </c>
      <c r="J97" s="48">
        <f t="shared" si="18"/>
        <v>33</v>
      </c>
      <c r="K97" s="49">
        <f t="shared" si="19"/>
        <v>16.8</v>
      </c>
      <c r="L97" s="43" t="s">
        <v>82</v>
      </c>
      <c r="M97" s="52">
        <v>75</v>
      </c>
      <c r="N97" s="53">
        <f>+M97*0.1</f>
        <v>7.5</v>
      </c>
      <c r="O97" s="86" t="s">
        <v>23</v>
      </c>
      <c r="P97" s="52">
        <v>65</v>
      </c>
      <c r="Q97" s="97">
        <v>22.75</v>
      </c>
      <c r="R97" s="71">
        <v>65</v>
      </c>
      <c r="S97" s="97">
        <v>42.25</v>
      </c>
      <c r="T97" s="82">
        <v>39</v>
      </c>
      <c r="U97" s="90" t="s">
        <v>189</v>
      </c>
      <c r="V97" s="106">
        <f>+K97+N97+T97</f>
        <v>63.3</v>
      </c>
      <c r="W97" s="107" t="s">
        <v>191</v>
      </c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</row>
    <row r="98" spans="1:144" s="5" customFormat="1" ht="13.5">
      <c r="A98" s="1"/>
      <c r="B98" s="31" t="s">
        <v>151</v>
      </c>
      <c r="C98" s="42">
        <v>75</v>
      </c>
      <c r="D98" s="43">
        <f t="shared" si="15"/>
        <v>48.75</v>
      </c>
      <c r="E98" s="44">
        <v>5</v>
      </c>
      <c r="F98" s="43">
        <f t="shared" si="16"/>
        <v>1.75</v>
      </c>
      <c r="G98" s="45">
        <f t="shared" si="17"/>
        <v>20.200000000000003</v>
      </c>
      <c r="H98" s="46">
        <v>10</v>
      </c>
      <c r="I98" s="47">
        <v>10</v>
      </c>
      <c r="J98" s="48">
        <f t="shared" si="18"/>
        <v>6</v>
      </c>
      <c r="K98" s="49">
        <f t="shared" si="19"/>
        <v>7.86</v>
      </c>
      <c r="L98" s="43" t="s">
        <v>81</v>
      </c>
      <c r="M98" s="40"/>
      <c r="N98" s="41"/>
      <c r="O98" s="84"/>
      <c r="P98" s="74"/>
      <c r="Q98" s="96"/>
      <c r="R98" s="70"/>
      <c r="S98" s="96"/>
      <c r="T98" s="39"/>
      <c r="U98" s="91"/>
      <c r="V98" s="108"/>
      <c r="W98" s="109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</row>
    <row r="99" spans="1:144" s="5" customFormat="1" ht="13.5">
      <c r="A99" s="1"/>
      <c r="B99" s="31" t="s">
        <v>150</v>
      </c>
      <c r="C99" s="42">
        <v>100</v>
      </c>
      <c r="D99" s="43">
        <f t="shared" si="15"/>
        <v>65</v>
      </c>
      <c r="E99" s="44">
        <v>5</v>
      </c>
      <c r="F99" s="43">
        <f t="shared" si="16"/>
        <v>1.75</v>
      </c>
      <c r="G99" s="45">
        <f t="shared" si="17"/>
        <v>26.700000000000003</v>
      </c>
      <c r="H99" s="46">
        <v>10</v>
      </c>
      <c r="I99" s="47">
        <v>75</v>
      </c>
      <c r="J99" s="48">
        <f t="shared" si="18"/>
        <v>13.799999999999999</v>
      </c>
      <c r="K99" s="49">
        <f t="shared" si="19"/>
        <v>12.15</v>
      </c>
      <c r="L99" s="43" t="s">
        <v>81</v>
      </c>
      <c r="M99" s="40"/>
      <c r="N99" s="41"/>
      <c r="O99" s="84"/>
      <c r="P99" s="74"/>
      <c r="Q99" s="96"/>
      <c r="R99" s="70"/>
      <c r="S99" s="96"/>
      <c r="T99" s="39"/>
      <c r="U99" s="75"/>
      <c r="V99" s="108"/>
      <c r="W99" s="109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</row>
    <row r="100" spans="1:144" s="5" customFormat="1" ht="13.5">
      <c r="A100" s="7"/>
      <c r="B100" s="31" t="s">
        <v>149</v>
      </c>
      <c r="C100" s="32"/>
      <c r="D100" s="33"/>
      <c r="E100" s="34"/>
      <c r="F100" s="33"/>
      <c r="G100" s="35"/>
      <c r="H100" s="36"/>
      <c r="I100" s="37"/>
      <c r="J100" s="38"/>
      <c r="K100" s="39"/>
      <c r="L100" s="33"/>
      <c r="M100" s="50"/>
      <c r="N100" s="51"/>
      <c r="O100" s="84"/>
      <c r="P100" s="74"/>
      <c r="Q100" s="96"/>
      <c r="R100" s="70"/>
      <c r="S100" s="96"/>
      <c r="T100" s="39"/>
      <c r="U100" s="75"/>
      <c r="V100" s="108"/>
      <c r="W100" s="109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</row>
    <row r="101" spans="1:144" s="5" customFormat="1" ht="13.5">
      <c r="A101" s="1"/>
      <c r="B101" s="31" t="s">
        <v>148</v>
      </c>
      <c r="C101" s="42">
        <v>5</v>
      </c>
      <c r="D101" s="43">
        <f>+C101*0.65</f>
        <v>3.25</v>
      </c>
      <c r="E101" s="44">
        <v>5</v>
      </c>
      <c r="F101" s="43">
        <f>+E101*0.35</f>
        <v>1.75</v>
      </c>
      <c r="G101" s="45">
        <f>+(D101+F101)*0.4</f>
        <v>2</v>
      </c>
      <c r="H101" s="46">
        <v>10</v>
      </c>
      <c r="I101" s="47">
        <v>10</v>
      </c>
      <c r="J101" s="48">
        <f>((H101*0.8)+(I101*0.2))*0.6</f>
        <v>6</v>
      </c>
      <c r="K101" s="49">
        <f>(G101+J101)*0.3</f>
        <v>2.4</v>
      </c>
      <c r="L101" s="43" t="s">
        <v>81</v>
      </c>
      <c r="M101" s="40"/>
      <c r="N101" s="41"/>
      <c r="O101" s="84"/>
      <c r="P101" s="74"/>
      <c r="Q101" s="96"/>
      <c r="R101" s="70"/>
      <c r="S101" s="96"/>
      <c r="T101" s="39"/>
      <c r="U101" s="75"/>
      <c r="V101" s="108"/>
      <c r="W101" s="109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</row>
    <row r="102" spans="1:144" s="5" customFormat="1" ht="13.5">
      <c r="A102" s="1"/>
      <c r="B102" s="31" t="s">
        <v>147</v>
      </c>
      <c r="C102" s="42">
        <v>5</v>
      </c>
      <c r="D102" s="43">
        <f>+C102*0.65</f>
        <v>3.25</v>
      </c>
      <c r="E102" s="44">
        <v>75</v>
      </c>
      <c r="F102" s="43">
        <f>+E102*0.35</f>
        <v>26.25</v>
      </c>
      <c r="G102" s="45">
        <f>+(D102+F102)*0.4</f>
        <v>11.8</v>
      </c>
      <c r="H102" s="46">
        <v>50</v>
      </c>
      <c r="I102" s="47">
        <v>50</v>
      </c>
      <c r="J102" s="48">
        <f>((H102*0.8)+(I102*0.2))*0.6</f>
        <v>30</v>
      </c>
      <c r="K102" s="49">
        <f>(G102+J102)*0.3</f>
        <v>12.54</v>
      </c>
      <c r="L102" s="43" t="s">
        <v>81</v>
      </c>
      <c r="M102" s="40"/>
      <c r="N102" s="41"/>
      <c r="O102" s="84"/>
      <c r="P102" s="74"/>
      <c r="Q102" s="96"/>
      <c r="R102" s="70"/>
      <c r="S102" s="96"/>
      <c r="T102" s="39"/>
      <c r="U102" s="75"/>
      <c r="V102" s="108"/>
      <c r="W102" s="109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</row>
    <row r="103" spans="1:144" s="5" customFormat="1" ht="13.5">
      <c r="A103" s="1"/>
      <c r="B103" s="31" t="s">
        <v>146</v>
      </c>
      <c r="C103" s="42">
        <v>75</v>
      </c>
      <c r="D103" s="43">
        <f>+C103*0.65</f>
        <v>48.75</v>
      </c>
      <c r="E103" s="44">
        <v>5</v>
      </c>
      <c r="F103" s="43">
        <f>+E103*0.35</f>
        <v>1.75</v>
      </c>
      <c r="G103" s="45">
        <f>+(D103+F103)*0.4</f>
        <v>20.200000000000003</v>
      </c>
      <c r="H103" s="46">
        <v>50</v>
      </c>
      <c r="I103" s="47">
        <v>10</v>
      </c>
      <c r="J103" s="48">
        <f>((H103*0.8)+(I103*0.2))*0.6</f>
        <v>25.2</v>
      </c>
      <c r="K103" s="49">
        <f>(G103+J103)*0.3</f>
        <v>13.620000000000001</v>
      </c>
      <c r="L103" s="43" t="s">
        <v>81</v>
      </c>
      <c r="M103" s="40"/>
      <c r="N103" s="41"/>
      <c r="O103" s="84"/>
      <c r="P103" s="74"/>
      <c r="Q103" s="96"/>
      <c r="R103" s="70"/>
      <c r="S103" s="96"/>
      <c r="T103" s="39"/>
      <c r="U103" s="75"/>
      <c r="V103" s="108"/>
      <c r="W103" s="109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</row>
    <row r="104" spans="1:144" s="5" customFormat="1" ht="13.5">
      <c r="A104" s="1"/>
      <c r="B104" s="31" t="s">
        <v>145</v>
      </c>
      <c r="C104" s="42">
        <v>100</v>
      </c>
      <c r="D104" s="43">
        <f>+C104*0.65</f>
        <v>65</v>
      </c>
      <c r="E104" s="44">
        <v>75</v>
      </c>
      <c r="F104" s="43">
        <f>+E104*0.35</f>
        <v>26.25</v>
      </c>
      <c r="G104" s="45">
        <f>+(D104+F104)*0.4</f>
        <v>36.5</v>
      </c>
      <c r="H104" s="46">
        <v>100</v>
      </c>
      <c r="I104" s="47">
        <v>10</v>
      </c>
      <c r="J104" s="48">
        <f>((H104*0.8)+(I104*0.2))*0.6</f>
        <v>49.199999999999996</v>
      </c>
      <c r="K104" s="49">
        <f>(G104+J104)*0.3</f>
        <v>25.709999999999997</v>
      </c>
      <c r="L104" s="43" t="s">
        <v>82</v>
      </c>
      <c r="M104" s="52">
        <v>50</v>
      </c>
      <c r="N104" s="53">
        <f>+M104*0.1</f>
        <v>5</v>
      </c>
      <c r="O104" s="86" t="s">
        <v>24</v>
      </c>
      <c r="P104" s="74"/>
      <c r="Q104" s="96"/>
      <c r="R104" s="70"/>
      <c r="S104" s="96"/>
      <c r="T104" s="39"/>
      <c r="U104" s="75"/>
      <c r="V104" s="108"/>
      <c r="W104" s="109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</row>
    <row r="105" spans="1:144" s="5" customFormat="1" ht="13.5">
      <c r="A105" s="1"/>
      <c r="B105" s="31" t="s">
        <v>144</v>
      </c>
      <c r="C105" s="42">
        <v>75</v>
      </c>
      <c r="D105" s="43">
        <f>+C105*0.65</f>
        <v>48.75</v>
      </c>
      <c r="E105" s="44">
        <v>5</v>
      </c>
      <c r="F105" s="43">
        <f>+E105*0.35</f>
        <v>1.75</v>
      </c>
      <c r="G105" s="45">
        <f>+(D105+F105)*0.4</f>
        <v>20.200000000000003</v>
      </c>
      <c r="H105" s="46">
        <v>10</v>
      </c>
      <c r="I105" s="47">
        <v>100</v>
      </c>
      <c r="J105" s="48">
        <f>((H105*0.8)+(I105*0.2))*0.6</f>
        <v>16.8</v>
      </c>
      <c r="K105" s="49">
        <f>(G105+J105)*0.3</f>
        <v>11.1</v>
      </c>
      <c r="L105" s="43" t="s">
        <v>81</v>
      </c>
      <c r="M105" s="40"/>
      <c r="N105" s="41"/>
      <c r="O105" s="84"/>
      <c r="P105" s="74"/>
      <c r="Q105" s="96"/>
      <c r="R105" s="70"/>
      <c r="S105" s="96"/>
      <c r="T105" s="39"/>
      <c r="U105" s="75"/>
      <c r="V105" s="108"/>
      <c r="W105" s="109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</row>
    <row r="106" spans="1:144" s="5" customFormat="1" ht="13.5">
      <c r="A106" s="7"/>
      <c r="B106" s="31" t="s">
        <v>142</v>
      </c>
      <c r="C106" s="32"/>
      <c r="D106" s="33"/>
      <c r="E106" s="34"/>
      <c r="F106" s="33"/>
      <c r="G106" s="35"/>
      <c r="H106" s="36"/>
      <c r="I106" s="37"/>
      <c r="J106" s="38"/>
      <c r="K106" s="39"/>
      <c r="L106" s="33"/>
      <c r="M106" s="50"/>
      <c r="N106" s="51"/>
      <c r="O106" s="84"/>
      <c r="P106" s="74"/>
      <c r="Q106" s="96"/>
      <c r="R106" s="70"/>
      <c r="S106" s="96"/>
      <c r="T106" s="39"/>
      <c r="U106" s="75"/>
      <c r="V106" s="108"/>
      <c r="W106" s="109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</row>
    <row r="107" spans="1:144" s="5" customFormat="1" ht="13.5">
      <c r="A107" s="1"/>
      <c r="B107" s="31" t="s">
        <v>143</v>
      </c>
      <c r="C107" s="42">
        <v>5</v>
      </c>
      <c r="D107" s="43">
        <f>+C107*0.65</f>
        <v>3.25</v>
      </c>
      <c r="E107" s="44">
        <v>50</v>
      </c>
      <c r="F107" s="43">
        <f>+E107*0.35</f>
        <v>17.5</v>
      </c>
      <c r="G107" s="45">
        <f>+(D107+F107)*0.4</f>
        <v>8.3</v>
      </c>
      <c r="H107" s="46">
        <v>10</v>
      </c>
      <c r="I107" s="47">
        <v>25</v>
      </c>
      <c r="J107" s="48">
        <f>((H107*0.8)+(I107*0.2))*0.6</f>
        <v>7.8</v>
      </c>
      <c r="K107" s="49">
        <f>(G107+J107)*0.3</f>
        <v>4.83</v>
      </c>
      <c r="L107" s="43" t="s">
        <v>81</v>
      </c>
      <c r="M107" s="40"/>
      <c r="N107" s="41"/>
      <c r="O107" s="84"/>
      <c r="P107" s="74"/>
      <c r="Q107" s="96"/>
      <c r="R107" s="70"/>
      <c r="S107" s="96"/>
      <c r="T107" s="39"/>
      <c r="U107" s="75"/>
      <c r="V107" s="108"/>
      <c r="W107" s="109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</row>
    <row r="108" spans="1:144" s="5" customFormat="1" ht="13.5">
      <c r="A108" s="1"/>
      <c r="B108" s="31" t="s">
        <v>141</v>
      </c>
      <c r="C108" s="42">
        <v>5</v>
      </c>
      <c r="D108" s="43">
        <f>+C108*0.65</f>
        <v>3.25</v>
      </c>
      <c r="E108" s="44">
        <v>5</v>
      </c>
      <c r="F108" s="43">
        <f>+E108*0.35</f>
        <v>1.75</v>
      </c>
      <c r="G108" s="45">
        <f>+(D108+F108)*0.4</f>
        <v>2</v>
      </c>
      <c r="H108" s="46">
        <v>25</v>
      </c>
      <c r="I108" s="47">
        <v>10</v>
      </c>
      <c r="J108" s="48">
        <f>((H108*0.8)+(I108*0.2))*0.6</f>
        <v>13.2</v>
      </c>
      <c r="K108" s="49">
        <f>(G108+J108)*0.3</f>
        <v>4.56</v>
      </c>
      <c r="L108" s="43" t="s">
        <v>81</v>
      </c>
      <c r="M108" s="40"/>
      <c r="N108" s="41"/>
      <c r="O108" s="84"/>
      <c r="P108" s="74"/>
      <c r="Q108" s="96"/>
      <c r="R108" s="70"/>
      <c r="S108" s="96"/>
      <c r="T108" s="39"/>
      <c r="U108" s="89"/>
      <c r="V108" s="108"/>
      <c r="W108" s="109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</row>
    <row r="109" spans="1:144" s="5" customFormat="1" ht="13.5">
      <c r="A109" s="1"/>
      <c r="B109" s="31" t="s">
        <v>140</v>
      </c>
      <c r="C109" s="42">
        <v>100</v>
      </c>
      <c r="D109" s="43">
        <f>+C109*0.65</f>
        <v>65</v>
      </c>
      <c r="E109" s="44">
        <v>25</v>
      </c>
      <c r="F109" s="43">
        <f>+E109*0.35</f>
        <v>8.75</v>
      </c>
      <c r="G109" s="45">
        <f>+(D109+F109)*0.4</f>
        <v>29.5</v>
      </c>
      <c r="H109" s="46">
        <v>50</v>
      </c>
      <c r="I109" s="47">
        <v>100</v>
      </c>
      <c r="J109" s="48">
        <f>((H109*0.8)+(I109*0.2))*0.6</f>
        <v>36</v>
      </c>
      <c r="K109" s="49">
        <f>(G109+J109)*0.3</f>
        <v>19.65</v>
      </c>
      <c r="L109" s="43" t="s">
        <v>82</v>
      </c>
      <c r="M109" s="52">
        <v>75</v>
      </c>
      <c r="N109" s="53">
        <f>+M109*0.1</f>
        <v>7.5</v>
      </c>
      <c r="O109" s="86" t="s">
        <v>23</v>
      </c>
      <c r="P109" s="52">
        <v>90</v>
      </c>
      <c r="Q109" s="97">
        <v>31.499999999999996</v>
      </c>
      <c r="R109" s="71">
        <v>100</v>
      </c>
      <c r="S109" s="97">
        <v>65</v>
      </c>
      <c r="T109" s="82">
        <v>57.9</v>
      </c>
      <c r="U109" s="90" t="s">
        <v>189</v>
      </c>
      <c r="V109" s="106">
        <f>+K109+N109+T109</f>
        <v>85.05</v>
      </c>
      <c r="W109" s="107" t="s">
        <v>191</v>
      </c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</row>
    <row r="110" spans="1:144" s="5" customFormat="1" ht="13.5">
      <c r="A110" s="1"/>
      <c r="B110" s="31" t="s">
        <v>139</v>
      </c>
      <c r="C110" s="42">
        <v>5</v>
      </c>
      <c r="D110" s="43">
        <f>+C110*0.65</f>
        <v>3.25</v>
      </c>
      <c r="E110" s="44">
        <v>100</v>
      </c>
      <c r="F110" s="43">
        <f>+E110*0.35</f>
        <v>35</v>
      </c>
      <c r="G110" s="45">
        <f>+(D110+F110)*0.4</f>
        <v>15.3</v>
      </c>
      <c r="H110" s="46">
        <v>10</v>
      </c>
      <c r="I110" s="47">
        <v>10</v>
      </c>
      <c r="J110" s="48">
        <f>((H110*0.8)+(I110*0.2))*0.6</f>
        <v>6</v>
      </c>
      <c r="K110" s="49">
        <f>(G110+J110)*0.3</f>
        <v>6.39</v>
      </c>
      <c r="L110" s="43" t="s">
        <v>81</v>
      </c>
      <c r="M110" s="40"/>
      <c r="N110" s="41"/>
      <c r="O110" s="84"/>
      <c r="P110" s="74"/>
      <c r="Q110" s="96"/>
      <c r="R110" s="70"/>
      <c r="S110" s="96"/>
      <c r="T110" s="39"/>
      <c r="U110" s="91"/>
      <c r="V110" s="108"/>
      <c r="W110" s="109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</row>
    <row r="111" spans="1:144" s="5" customFormat="1" ht="13.5">
      <c r="A111" s="1"/>
      <c r="B111" s="31" t="s">
        <v>138</v>
      </c>
      <c r="C111" s="42">
        <v>75</v>
      </c>
      <c r="D111" s="43">
        <f>+C111*0.65</f>
        <v>48.75</v>
      </c>
      <c r="E111" s="44">
        <v>5</v>
      </c>
      <c r="F111" s="43">
        <f>+E111*0.35</f>
        <v>1.75</v>
      </c>
      <c r="G111" s="45">
        <f>+(D111+F111)*0.4</f>
        <v>20.200000000000003</v>
      </c>
      <c r="H111" s="46">
        <v>50</v>
      </c>
      <c r="I111" s="47">
        <v>10</v>
      </c>
      <c r="J111" s="48">
        <f>((H111*0.8)+(I111*0.2))*0.6</f>
        <v>25.2</v>
      </c>
      <c r="K111" s="49">
        <f>(G111+J111)*0.3</f>
        <v>13.620000000000001</v>
      </c>
      <c r="L111" s="43" t="s">
        <v>81</v>
      </c>
      <c r="M111" s="40"/>
      <c r="N111" s="41"/>
      <c r="O111" s="84"/>
      <c r="P111" s="74"/>
      <c r="Q111" s="96"/>
      <c r="R111" s="70"/>
      <c r="S111" s="96"/>
      <c r="T111" s="39"/>
      <c r="U111" s="75"/>
      <c r="V111" s="108"/>
      <c r="W111" s="109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</row>
    <row r="112" spans="1:144" s="5" customFormat="1" ht="13.5">
      <c r="A112" s="7"/>
      <c r="B112" s="31" t="s">
        <v>137</v>
      </c>
      <c r="C112" s="32"/>
      <c r="D112" s="33"/>
      <c r="E112" s="34"/>
      <c r="F112" s="33"/>
      <c r="G112" s="35"/>
      <c r="H112" s="36"/>
      <c r="I112" s="37"/>
      <c r="J112" s="38"/>
      <c r="K112" s="39"/>
      <c r="L112" s="33"/>
      <c r="M112" s="50"/>
      <c r="N112" s="51"/>
      <c r="O112" s="84"/>
      <c r="P112" s="74"/>
      <c r="Q112" s="96"/>
      <c r="R112" s="70"/>
      <c r="S112" s="96"/>
      <c r="T112" s="39"/>
      <c r="U112" s="75"/>
      <c r="V112" s="108"/>
      <c r="W112" s="109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</row>
    <row r="113" spans="1:144" s="5" customFormat="1" ht="13.5">
      <c r="A113" s="7"/>
      <c r="B113" s="31" t="s">
        <v>136</v>
      </c>
      <c r="C113" s="32"/>
      <c r="D113" s="33"/>
      <c r="E113" s="34"/>
      <c r="F113" s="33"/>
      <c r="G113" s="35"/>
      <c r="H113" s="36"/>
      <c r="I113" s="37"/>
      <c r="J113" s="38"/>
      <c r="K113" s="39"/>
      <c r="L113" s="33"/>
      <c r="M113" s="50"/>
      <c r="N113" s="51"/>
      <c r="O113" s="84"/>
      <c r="P113" s="74"/>
      <c r="Q113" s="96"/>
      <c r="R113" s="70"/>
      <c r="S113" s="96"/>
      <c r="T113" s="39"/>
      <c r="U113" s="89"/>
      <c r="V113" s="108"/>
      <c r="W113" s="109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</row>
    <row r="114" spans="1:144" s="5" customFormat="1" ht="13.5">
      <c r="A114" s="1"/>
      <c r="B114" s="31" t="s">
        <v>135</v>
      </c>
      <c r="C114" s="42">
        <v>25</v>
      </c>
      <c r="D114" s="43">
        <f>+C114*0.65</f>
        <v>16.25</v>
      </c>
      <c r="E114" s="44">
        <v>100</v>
      </c>
      <c r="F114" s="43">
        <f>+E114*0.35</f>
        <v>35</v>
      </c>
      <c r="G114" s="45">
        <f>+(D114+F114)*0.4</f>
        <v>20.5</v>
      </c>
      <c r="H114" s="46">
        <v>100</v>
      </c>
      <c r="I114" s="47">
        <v>10</v>
      </c>
      <c r="J114" s="48">
        <f>((H114*0.8)+(I114*0.2))*0.6</f>
        <v>49.199999999999996</v>
      </c>
      <c r="K114" s="49">
        <f>(G114+J114)*0.3</f>
        <v>20.909999999999997</v>
      </c>
      <c r="L114" s="43" t="s">
        <v>82</v>
      </c>
      <c r="M114" s="52">
        <v>100</v>
      </c>
      <c r="N114" s="53">
        <f>+M114*0.1</f>
        <v>10</v>
      </c>
      <c r="O114" s="86" t="s">
        <v>23</v>
      </c>
      <c r="P114" s="52">
        <v>90</v>
      </c>
      <c r="Q114" s="97">
        <v>31.499999999999996</v>
      </c>
      <c r="R114" s="71">
        <v>65</v>
      </c>
      <c r="S114" s="97">
        <v>42.25</v>
      </c>
      <c r="T114" s="82">
        <v>44.25</v>
      </c>
      <c r="U114" s="90" t="s">
        <v>189</v>
      </c>
      <c r="V114" s="106">
        <f>+K114+N114+T114</f>
        <v>75.16</v>
      </c>
      <c r="W114" s="107" t="s">
        <v>191</v>
      </c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</row>
    <row r="115" spans="1:144" s="5" customFormat="1" ht="13.5">
      <c r="A115" s="1"/>
      <c r="B115" s="31" t="s">
        <v>134</v>
      </c>
      <c r="C115" s="42">
        <v>100</v>
      </c>
      <c r="D115" s="43">
        <f>+C115*0.65</f>
        <v>65</v>
      </c>
      <c r="E115" s="44">
        <v>25</v>
      </c>
      <c r="F115" s="43">
        <f>+E115*0.35</f>
        <v>8.75</v>
      </c>
      <c r="G115" s="45">
        <f>+(D115+F115)*0.4</f>
        <v>29.5</v>
      </c>
      <c r="H115" s="46">
        <v>10</v>
      </c>
      <c r="I115" s="47">
        <v>100</v>
      </c>
      <c r="J115" s="48">
        <f>((H115*0.8)+(I115*0.2))*0.6</f>
        <v>16.8</v>
      </c>
      <c r="K115" s="49">
        <f>(G115+J115)*0.3</f>
        <v>13.889999999999999</v>
      </c>
      <c r="L115" s="43" t="s">
        <v>81</v>
      </c>
      <c r="M115" s="40"/>
      <c r="N115" s="41"/>
      <c r="O115" s="84"/>
      <c r="P115" s="74"/>
      <c r="Q115" s="96"/>
      <c r="R115" s="70"/>
      <c r="S115" s="96"/>
      <c r="T115" s="39"/>
      <c r="U115" s="75"/>
      <c r="V115" s="108"/>
      <c r="W115" s="109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</row>
    <row r="116" spans="1:144" s="5" customFormat="1" ht="13.5">
      <c r="A116" s="7"/>
      <c r="B116" s="31" t="s">
        <v>133</v>
      </c>
      <c r="C116" s="32"/>
      <c r="D116" s="33"/>
      <c r="E116" s="34"/>
      <c r="F116" s="33"/>
      <c r="G116" s="35"/>
      <c r="H116" s="36"/>
      <c r="I116" s="37"/>
      <c r="J116" s="38"/>
      <c r="K116" s="39"/>
      <c r="L116" s="33"/>
      <c r="M116" s="50"/>
      <c r="N116" s="51"/>
      <c r="O116" s="84"/>
      <c r="P116" s="74"/>
      <c r="Q116" s="96"/>
      <c r="R116" s="70"/>
      <c r="S116" s="96"/>
      <c r="T116" s="39"/>
      <c r="U116" s="75"/>
      <c r="V116" s="108"/>
      <c r="W116" s="109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</row>
    <row r="117" spans="1:144" s="5" customFormat="1" ht="13.5">
      <c r="A117" s="1"/>
      <c r="B117" s="31" t="s">
        <v>132</v>
      </c>
      <c r="C117" s="42">
        <v>5</v>
      </c>
      <c r="D117" s="43">
        <f>+C117*0.65</f>
        <v>3.25</v>
      </c>
      <c r="E117" s="44">
        <v>25</v>
      </c>
      <c r="F117" s="43">
        <f>+E117*0.35</f>
        <v>8.75</v>
      </c>
      <c r="G117" s="45">
        <f>+(D117+F117)*0.4</f>
        <v>4.800000000000001</v>
      </c>
      <c r="H117" s="46">
        <v>10</v>
      </c>
      <c r="I117" s="47">
        <v>50</v>
      </c>
      <c r="J117" s="48">
        <f>((H117*0.8)+(I117*0.2))*0.6</f>
        <v>10.799999999999999</v>
      </c>
      <c r="K117" s="49">
        <f>(G117+J117)*0.3</f>
        <v>4.68</v>
      </c>
      <c r="L117" s="43" t="s">
        <v>81</v>
      </c>
      <c r="M117" s="40"/>
      <c r="N117" s="41"/>
      <c r="O117" s="84"/>
      <c r="P117" s="74"/>
      <c r="Q117" s="96"/>
      <c r="R117" s="70"/>
      <c r="S117" s="96"/>
      <c r="T117" s="39"/>
      <c r="U117" s="75"/>
      <c r="V117" s="108"/>
      <c r="W117" s="109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</row>
    <row r="118" spans="1:144" s="5" customFormat="1" ht="13.5">
      <c r="A118" s="7"/>
      <c r="B118" s="31" t="s">
        <v>131</v>
      </c>
      <c r="C118" s="32"/>
      <c r="D118" s="33"/>
      <c r="E118" s="34"/>
      <c r="F118" s="33"/>
      <c r="G118" s="35"/>
      <c r="H118" s="36"/>
      <c r="I118" s="37"/>
      <c r="J118" s="38"/>
      <c r="K118" s="39"/>
      <c r="L118" s="33"/>
      <c r="M118" s="50"/>
      <c r="N118" s="51"/>
      <c r="O118" s="84"/>
      <c r="P118" s="74"/>
      <c r="Q118" s="96"/>
      <c r="R118" s="70"/>
      <c r="S118" s="96"/>
      <c r="T118" s="39"/>
      <c r="U118" s="75"/>
      <c r="V118" s="108"/>
      <c r="W118" s="109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</row>
    <row r="119" spans="1:144" s="5" customFormat="1" ht="13.5">
      <c r="A119" s="1"/>
      <c r="B119" s="31" t="s">
        <v>130</v>
      </c>
      <c r="C119" s="42">
        <v>5</v>
      </c>
      <c r="D119" s="43">
        <f>+C119*0.65</f>
        <v>3.25</v>
      </c>
      <c r="E119" s="44">
        <v>5</v>
      </c>
      <c r="F119" s="43">
        <f>+E119*0.35</f>
        <v>1.75</v>
      </c>
      <c r="G119" s="45">
        <f>+(D119+F119)*0.4</f>
        <v>2</v>
      </c>
      <c r="H119" s="46">
        <v>10</v>
      </c>
      <c r="I119" s="47">
        <v>10</v>
      </c>
      <c r="J119" s="48">
        <f>((H119*0.8)+(I119*0.2))*0.6</f>
        <v>6</v>
      </c>
      <c r="K119" s="49">
        <f>(G119+J119)*0.3</f>
        <v>2.4</v>
      </c>
      <c r="L119" s="43" t="s">
        <v>81</v>
      </c>
      <c r="M119" s="40"/>
      <c r="N119" s="41"/>
      <c r="O119" s="84"/>
      <c r="P119" s="74"/>
      <c r="Q119" s="96"/>
      <c r="R119" s="70"/>
      <c r="S119" s="96"/>
      <c r="T119" s="39"/>
      <c r="U119" s="75"/>
      <c r="V119" s="108"/>
      <c r="W119" s="109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</row>
    <row r="120" spans="1:144" s="5" customFormat="1" ht="13.5">
      <c r="A120" s="1"/>
      <c r="B120" s="31" t="s">
        <v>129</v>
      </c>
      <c r="C120" s="42">
        <v>5</v>
      </c>
      <c r="D120" s="43">
        <f>+C120*0.65</f>
        <v>3.25</v>
      </c>
      <c r="E120" s="44">
        <v>5</v>
      </c>
      <c r="F120" s="43">
        <f>+E120*0.35</f>
        <v>1.75</v>
      </c>
      <c r="G120" s="45">
        <f>+(D120+F120)*0.4</f>
        <v>2</v>
      </c>
      <c r="H120" s="46">
        <v>50</v>
      </c>
      <c r="I120" s="47">
        <v>10</v>
      </c>
      <c r="J120" s="48">
        <f>((H120*0.8)+(I120*0.2))*0.6</f>
        <v>25.2</v>
      </c>
      <c r="K120" s="49">
        <f>(G120+J120)*0.3</f>
        <v>8.16</v>
      </c>
      <c r="L120" s="43" t="s">
        <v>81</v>
      </c>
      <c r="M120" s="40"/>
      <c r="N120" s="41"/>
      <c r="O120" s="84"/>
      <c r="P120" s="74"/>
      <c r="Q120" s="96"/>
      <c r="R120" s="70"/>
      <c r="S120" s="96"/>
      <c r="T120" s="39"/>
      <c r="U120" s="75"/>
      <c r="V120" s="108"/>
      <c r="W120" s="109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</row>
    <row r="121" spans="1:144" s="5" customFormat="1" ht="13.5">
      <c r="A121" s="7"/>
      <c r="B121" s="31" t="s">
        <v>128</v>
      </c>
      <c r="C121" s="32"/>
      <c r="D121" s="33"/>
      <c r="E121" s="34"/>
      <c r="F121" s="33"/>
      <c r="G121" s="35"/>
      <c r="H121" s="36"/>
      <c r="I121" s="37"/>
      <c r="J121" s="38"/>
      <c r="K121" s="39"/>
      <c r="L121" s="33"/>
      <c r="M121" s="50"/>
      <c r="N121" s="51"/>
      <c r="O121" s="84"/>
      <c r="P121" s="74"/>
      <c r="Q121" s="96"/>
      <c r="R121" s="70"/>
      <c r="S121" s="96"/>
      <c r="T121" s="39"/>
      <c r="U121" s="75"/>
      <c r="V121" s="108"/>
      <c r="W121" s="109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</row>
    <row r="122" spans="1:144" s="5" customFormat="1" ht="13.5">
      <c r="A122" s="1"/>
      <c r="B122" s="31" t="s">
        <v>8</v>
      </c>
      <c r="C122" s="42">
        <v>5</v>
      </c>
      <c r="D122" s="43">
        <f aca="true" t="shared" si="20" ref="D122:D137">+C122*0.65</f>
        <v>3.25</v>
      </c>
      <c r="E122" s="44">
        <v>50</v>
      </c>
      <c r="F122" s="43">
        <f aca="true" t="shared" si="21" ref="F122:F137">+E122*0.35</f>
        <v>17.5</v>
      </c>
      <c r="G122" s="45">
        <f aca="true" t="shared" si="22" ref="G122:G137">+(D122+F122)*0.4</f>
        <v>8.3</v>
      </c>
      <c r="H122" s="46">
        <v>25</v>
      </c>
      <c r="I122" s="47">
        <v>10</v>
      </c>
      <c r="J122" s="48">
        <f aca="true" t="shared" si="23" ref="J122:J137">((H122*0.8)+(I122*0.2))*0.6</f>
        <v>13.2</v>
      </c>
      <c r="K122" s="49">
        <f aca="true" t="shared" si="24" ref="K122:K137">(G122+J122)*0.3</f>
        <v>6.45</v>
      </c>
      <c r="L122" s="43" t="s">
        <v>81</v>
      </c>
      <c r="M122" s="40"/>
      <c r="N122" s="41"/>
      <c r="O122" s="84"/>
      <c r="P122" s="74"/>
      <c r="Q122" s="96"/>
      <c r="R122" s="70"/>
      <c r="S122" s="96"/>
      <c r="T122" s="39"/>
      <c r="U122" s="75"/>
      <c r="V122" s="108"/>
      <c r="W122" s="109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</row>
    <row r="123" spans="1:144" s="5" customFormat="1" ht="13.5">
      <c r="A123" s="1"/>
      <c r="B123" s="31" t="s">
        <v>7</v>
      </c>
      <c r="C123" s="42">
        <v>75</v>
      </c>
      <c r="D123" s="43">
        <f t="shared" si="20"/>
        <v>48.75</v>
      </c>
      <c r="E123" s="44">
        <v>5</v>
      </c>
      <c r="F123" s="43">
        <f t="shared" si="21"/>
        <v>1.75</v>
      </c>
      <c r="G123" s="45">
        <f t="shared" si="22"/>
        <v>20.200000000000003</v>
      </c>
      <c r="H123" s="46">
        <v>100</v>
      </c>
      <c r="I123" s="47">
        <v>100</v>
      </c>
      <c r="J123" s="48">
        <f t="shared" si="23"/>
        <v>60</v>
      </c>
      <c r="K123" s="49">
        <f t="shared" si="24"/>
        <v>24.06</v>
      </c>
      <c r="L123" s="43" t="s">
        <v>82</v>
      </c>
      <c r="M123" s="52" t="s">
        <v>22</v>
      </c>
      <c r="N123" s="41"/>
      <c r="O123" s="84"/>
      <c r="P123" s="74"/>
      <c r="Q123" s="96"/>
      <c r="R123" s="70"/>
      <c r="S123" s="96"/>
      <c r="T123" s="39"/>
      <c r="U123" s="75"/>
      <c r="V123" s="108"/>
      <c r="W123" s="109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</row>
    <row r="124" spans="1:144" s="5" customFormat="1" ht="13.5">
      <c r="A124" s="1"/>
      <c r="B124" s="31" t="s">
        <v>6</v>
      </c>
      <c r="C124" s="42">
        <v>5</v>
      </c>
      <c r="D124" s="43">
        <f t="shared" si="20"/>
        <v>3.25</v>
      </c>
      <c r="E124" s="44">
        <v>50</v>
      </c>
      <c r="F124" s="43">
        <f t="shared" si="21"/>
        <v>17.5</v>
      </c>
      <c r="G124" s="45">
        <f t="shared" si="22"/>
        <v>8.3</v>
      </c>
      <c r="H124" s="46">
        <v>10</v>
      </c>
      <c r="I124" s="47">
        <v>100</v>
      </c>
      <c r="J124" s="48">
        <f t="shared" si="23"/>
        <v>16.8</v>
      </c>
      <c r="K124" s="49">
        <f t="shared" si="24"/>
        <v>7.53</v>
      </c>
      <c r="L124" s="43" t="s">
        <v>81</v>
      </c>
      <c r="M124" s="40"/>
      <c r="N124" s="41"/>
      <c r="O124" s="84"/>
      <c r="P124" s="74"/>
      <c r="Q124" s="96"/>
      <c r="R124" s="70"/>
      <c r="S124" s="96"/>
      <c r="T124" s="39"/>
      <c r="U124" s="75"/>
      <c r="V124" s="108"/>
      <c r="W124" s="109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</row>
    <row r="125" spans="1:144" s="5" customFormat="1" ht="13.5">
      <c r="A125" s="1"/>
      <c r="B125" s="31" t="s">
        <v>5</v>
      </c>
      <c r="C125" s="42">
        <v>75</v>
      </c>
      <c r="D125" s="43">
        <f t="shared" si="20"/>
        <v>48.75</v>
      </c>
      <c r="E125" s="44">
        <v>5</v>
      </c>
      <c r="F125" s="43">
        <f t="shared" si="21"/>
        <v>1.75</v>
      </c>
      <c r="G125" s="45">
        <f t="shared" si="22"/>
        <v>20.200000000000003</v>
      </c>
      <c r="H125" s="46">
        <v>10</v>
      </c>
      <c r="I125" s="47">
        <v>75</v>
      </c>
      <c r="J125" s="48">
        <f t="shared" si="23"/>
        <v>13.799999999999999</v>
      </c>
      <c r="K125" s="49">
        <f t="shared" si="24"/>
        <v>10.2</v>
      </c>
      <c r="L125" s="43" t="s">
        <v>81</v>
      </c>
      <c r="M125" s="40"/>
      <c r="N125" s="41"/>
      <c r="O125" s="84"/>
      <c r="P125" s="74"/>
      <c r="Q125" s="96"/>
      <c r="R125" s="70"/>
      <c r="S125" s="96"/>
      <c r="T125" s="39"/>
      <c r="U125" s="75"/>
      <c r="V125" s="108"/>
      <c r="W125" s="109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</row>
    <row r="126" spans="1:144" s="5" customFormat="1" ht="13.5">
      <c r="A126" s="1"/>
      <c r="B126" s="31" t="s">
        <v>4</v>
      </c>
      <c r="C126" s="42">
        <v>5</v>
      </c>
      <c r="D126" s="43">
        <f t="shared" si="20"/>
        <v>3.25</v>
      </c>
      <c r="E126" s="44">
        <v>5</v>
      </c>
      <c r="F126" s="43">
        <f t="shared" si="21"/>
        <v>1.75</v>
      </c>
      <c r="G126" s="45">
        <f t="shared" si="22"/>
        <v>2</v>
      </c>
      <c r="H126" s="46">
        <v>10</v>
      </c>
      <c r="I126" s="47">
        <v>10</v>
      </c>
      <c r="J126" s="48">
        <f t="shared" si="23"/>
        <v>6</v>
      </c>
      <c r="K126" s="49">
        <f t="shared" si="24"/>
        <v>2.4</v>
      </c>
      <c r="L126" s="43" t="s">
        <v>81</v>
      </c>
      <c r="M126" s="40"/>
      <c r="N126" s="41"/>
      <c r="O126" s="84"/>
      <c r="P126" s="74"/>
      <c r="Q126" s="96"/>
      <c r="R126" s="70"/>
      <c r="S126" s="96"/>
      <c r="T126" s="39"/>
      <c r="U126" s="75"/>
      <c r="V126" s="108"/>
      <c r="W126" s="109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</row>
    <row r="127" spans="1:144" s="5" customFormat="1" ht="13.5">
      <c r="A127" s="1"/>
      <c r="B127" s="31" t="s">
        <v>3</v>
      </c>
      <c r="C127" s="42">
        <v>75</v>
      </c>
      <c r="D127" s="43">
        <f t="shared" si="20"/>
        <v>48.75</v>
      </c>
      <c r="E127" s="44">
        <v>75</v>
      </c>
      <c r="F127" s="43">
        <f t="shared" si="21"/>
        <v>26.25</v>
      </c>
      <c r="G127" s="45">
        <f t="shared" si="22"/>
        <v>30</v>
      </c>
      <c r="H127" s="46">
        <v>50</v>
      </c>
      <c r="I127" s="47">
        <v>50</v>
      </c>
      <c r="J127" s="48">
        <f t="shared" si="23"/>
        <v>30</v>
      </c>
      <c r="K127" s="49">
        <f t="shared" si="24"/>
        <v>18</v>
      </c>
      <c r="L127" s="43" t="s">
        <v>82</v>
      </c>
      <c r="M127" s="52" t="s">
        <v>22</v>
      </c>
      <c r="N127" s="41"/>
      <c r="O127" s="84"/>
      <c r="P127" s="74"/>
      <c r="Q127" s="96"/>
      <c r="R127" s="70"/>
      <c r="S127" s="96"/>
      <c r="T127" s="39"/>
      <c r="U127" s="75"/>
      <c r="V127" s="108"/>
      <c r="W127" s="109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</row>
    <row r="128" spans="1:144" s="5" customFormat="1" ht="13.5">
      <c r="A128" s="1"/>
      <c r="B128" s="31" t="s">
        <v>2</v>
      </c>
      <c r="C128" s="42">
        <v>50</v>
      </c>
      <c r="D128" s="43">
        <f t="shared" si="20"/>
        <v>32.5</v>
      </c>
      <c r="E128" s="44">
        <v>5</v>
      </c>
      <c r="F128" s="43">
        <f t="shared" si="21"/>
        <v>1.75</v>
      </c>
      <c r="G128" s="45">
        <f t="shared" si="22"/>
        <v>13.700000000000001</v>
      </c>
      <c r="H128" s="46">
        <v>75</v>
      </c>
      <c r="I128" s="47">
        <v>50</v>
      </c>
      <c r="J128" s="48">
        <f t="shared" si="23"/>
        <v>42</v>
      </c>
      <c r="K128" s="49">
        <f t="shared" si="24"/>
        <v>16.71</v>
      </c>
      <c r="L128" s="43" t="s">
        <v>82</v>
      </c>
      <c r="M128" s="52">
        <v>50</v>
      </c>
      <c r="N128" s="53">
        <f>+M128*0.1</f>
        <v>5</v>
      </c>
      <c r="O128" s="86" t="s">
        <v>24</v>
      </c>
      <c r="P128" s="74"/>
      <c r="Q128" s="96"/>
      <c r="R128" s="70"/>
      <c r="S128" s="96"/>
      <c r="T128" s="39"/>
      <c r="U128" s="75"/>
      <c r="V128" s="108"/>
      <c r="W128" s="109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</row>
    <row r="129" spans="1:144" s="5" customFormat="1" ht="13.5">
      <c r="A129" s="1"/>
      <c r="B129" s="31" t="s">
        <v>1</v>
      </c>
      <c r="C129" s="42">
        <v>5</v>
      </c>
      <c r="D129" s="43">
        <f t="shared" si="20"/>
        <v>3.25</v>
      </c>
      <c r="E129" s="44">
        <v>5</v>
      </c>
      <c r="F129" s="43">
        <f t="shared" si="21"/>
        <v>1.75</v>
      </c>
      <c r="G129" s="45">
        <f t="shared" si="22"/>
        <v>2</v>
      </c>
      <c r="H129" s="46">
        <v>100</v>
      </c>
      <c r="I129" s="47">
        <v>50</v>
      </c>
      <c r="J129" s="48">
        <f t="shared" si="23"/>
        <v>54</v>
      </c>
      <c r="K129" s="49">
        <f t="shared" si="24"/>
        <v>16.8</v>
      </c>
      <c r="L129" s="43" t="s">
        <v>82</v>
      </c>
      <c r="M129" s="52" t="s">
        <v>22</v>
      </c>
      <c r="N129" s="41"/>
      <c r="O129" s="84"/>
      <c r="P129" s="74"/>
      <c r="Q129" s="96"/>
      <c r="R129" s="70"/>
      <c r="S129" s="96"/>
      <c r="T129" s="39"/>
      <c r="U129" s="75"/>
      <c r="V129" s="108"/>
      <c r="W129" s="109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</row>
    <row r="130" spans="1:144" s="5" customFormat="1" ht="13.5">
      <c r="A130" s="1"/>
      <c r="B130" s="31" t="s">
        <v>0</v>
      </c>
      <c r="C130" s="42">
        <v>5</v>
      </c>
      <c r="D130" s="43">
        <f t="shared" si="20"/>
        <v>3.25</v>
      </c>
      <c r="E130" s="44">
        <v>75</v>
      </c>
      <c r="F130" s="43">
        <f t="shared" si="21"/>
        <v>26.25</v>
      </c>
      <c r="G130" s="45">
        <f t="shared" si="22"/>
        <v>11.8</v>
      </c>
      <c r="H130" s="46">
        <v>100</v>
      </c>
      <c r="I130" s="47">
        <v>10</v>
      </c>
      <c r="J130" s="48">
        <f t="shared" si="23"/>
        <v>49.199999999999996</v>
      </c>
      <c r="K130" s="49">
        <f t="shared" si="24"/>
        <v>18.3</v>
      </c>
      <c r="L130" s="43" t="s">
        <v>82</v>
      </c>
      <c r="M130" s="52">
        <v>75</v>
      </c>
      <c r="N130" s="53">
        <f>+M130*0.1</f>
        <v>7.5</v>
      </c>
      <c r="O130" s="86" t="s">
        <v>23</v>
      </c>
      <c r="P130" s="52">
        <v>50</v>
      </c>
      <c r="Q130" s="97">
        <v>17.5</v>
      </c>
      <c r="R130" s="71">
        <v>45</v>
      </c>
      <c r="S130" s="97">
        <v>29.25</v>
      </c>
      <c r="T130" s="82">
        <v>28.05</v>
      </c>
      <c r="U130" s="90" t="s">
        <v>190</v>
      </c>
      <c r="V130" s="108"/>
      <c r="W130" s="109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</row>
    <row r="131" spans="1:144" s="5" customFormat="1" ht="13.5">
      <c r="A131" s="1"/>
      <c r="B131" s="31" t="s">
        <v>173</v>
      </c>
      <c r="C131" s="42">
        <v>75</v>
      </c>
      <c r="D131" s="43">
        <f t="shared" si="20"/>
        <v>48.75</v>
      </c>
      <c r="E131" s="44">
        <v>5</v>
      </c>
      <c r="F131" s="43">
        <f t="shared" si="21"/>
        <v>1.75</v>
      </c>
      <c r="G131" s="45">
        <f t="shared" si="22"/>
        <v>20.200000000000003</v>
      </c>
      <c r="H131" s="46">
        <v>10</v>
      </c>
      <c r="I131" s="47">
        <v>100</v>
      </c>
      <c r="J131" s="48">
        <f t="shared" si="23"/>
        <v>16.8</v>
      </c>
      <c r="K131" s="49">
        <f t="shared" si="24"/>
        <v>11.1</v>
      </c>
      <c r="L131" s="43" t="s">
        <v>81</v>
      </c>
      <c r="M131" s="40"/>
      <c r="N131" s="41"/>
      <c r="O131" s="84"/>
      <c r="P131" s="74"/>
      <c r="Q131" s="96"/>
      <c r="R131" s="70"/>
      <c r="S131" s="96"/>
      <c r="T131" s="39"/>
      <c r="U131" s="75"/>
      <c r="V131" s="108"/>
      <c r="W131" s="109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</row>
    <row r="132" spans="1:144" s="5" customFormat="1" ht="13.5">
      <c r="A132" s="1"/>
      <c r="B132" s="31" t="s">
        <v>172</v>
      </c>
      <c r="C132" s="42">
        <v>5</v>
      </c>
      <c r="D132" s="43">
        <f t="shared" si="20"/>
        <v>3.25</v>
      </c>
      <c r="E132" s="44">
        <v>25</v>
      </c>
      <c r="F132" s="43">
        <f t="shared" si="21"/>
        <v>8.75</v>
      </c>
      <c r="G132" s="45">
        <f t="shared" si="22"/>
        <v>4.800000000000001</v>
      </c>
      <c r="H132" s="46">
        <v>10</v>
      </c>
      <c r="I132" s="47">
        <v>10</v>
      </c>
      <c r="J132" s="48">
        <f t="shared" si="23"/>
        <v>6</v>
      </c>
      <c r="K132" s="49">
        <f t="shared" si="24"/>
        <v>3.24</v>
      </c>
      <c r="L132" s="43" t="s">
        <v>81</v>
      </c>
      <c r="M132" s="40"/>
      <c r="N132" s="41"/>
      <c r="O132" s="84"/>
      <c r="P132" s="74"/>
      <c r="Q132" s="96"/>
      <c r="R132" s="70"/>
      <c r="S132" s="96"/>
      <c r="T132" s="39"/>
      <c r="U132" s="75"/>
      <c r="V132" s="108"/>
      <c r="W132" s="109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</row>
    <row r="133" spans="1:144" s="5" customFormat="1" ht="13.5">
      <c r="A133" s="1"/>
      <c r="B133" s="31" t="s">
        <v>171</v>
      </c>
      <c r="C133" s="42">
        <v>75</v>
      </c>
      <c r="D133" s="43">
        <f t="shared" si="20"/>
        <v>48.75</v>
      </c>
      <c r="E133" s="44">
        <v>100</v>
      </c>
      <c r="F133" s="43">
        <f t="shared" si="21"/>
        <v>35</v>
      </c>
      <c r="G133" s="45">
        <f t="shared" si="22"/>
        <v>33.5</v>
      </c>
      <c r="H133" s="46">
        <v>100</v>
      </c>
      <c r="I133" s="47">
        <v>50</v>
      </c>
      <c r="J133" s="48">
        <f t="shared" si="23"/>
        <v>54</v>
      </c>
      <c r="K133" s="49">
        <f t="shared" si="24"/>
        <v>26.25</v>
      </c>
      <c r="L133" s="43" t="s">
        <v>82</v>
      </c>
      <c r="M133" s="52">
        <v>75</v>
      </c>
      <c r="N133" s="53">
        <f>+M133*0.1</f>
        <v>7.5</v>
      </c>
      <c r="O133" s="86" t="s">
        <v>23</v>
      </c>
      <c r="P133" s="52">
        <v>65</v>
      </c>
      <c r="Q133" s="97">
        <v>22.75</v>
      </c>
      <c r="R133" s="71">
        <v>90</v>
      </c>
      <c r="S133" s="97">
        <v>58.5</v>
      </c>
      <c r="T133" s="82">
        <v>48.75</v>
      </c>
      <c r="U133" s="90" t="s">
        <v>189</v>
      </c>
      <c r="V133" s="106">
        <f>+K133+N133+T133</f>
        <v>82.5</v>
      </c>
      <c r="W133" s="107" t="s">
        <v>191</v>
      </c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</row>
    <row r="134" spans="1:144" s="5" customFormat="1" ht="13.5">
      <c r="A134" s="1"/>
      <c r="B134" s="31" t="s">
        <v>170</v>
      </c>
      <c r="C134" s="42">
        <v>5</v>
      </c>
      <c r="D134" s="43">
        <f t="shared" si="20"/>
        <v>3.25</v>
      </c>
      <c r="E134" s="44">
        <v>25</v>
      </c>
      <c r="F134" s="43">
        <f t="shared" si="21"/>
        <v>8.75</v>
      </c>
      <c r="G134" s="45">
        <f t="shared" si="22"/>
        <v>4.800000000000001</v>
      </c>
      <c r="H134" s="46">
        <v>75</v>
      </c>
      <c r="I134" s="47">
        <v>10</v>
      </c>
      <c r="J134" s="48">
        <f t="shared" si="23"/>
        <v>37.199999999999996</v>
      </c>
      <c r="K134" s="49">
        <f t="shared" si="24"/>
        <v>12.6</v>
      </c>
      <c r="L134" s="43" t="s">
        <v>81</v>
      </c>
      <c r="M134" s="40"/>
      <c r="N134" s="41"/>
      <c r="O134" s="84"/>
      <c r="P134" s="74"/>
      <c r="Q134" s="96"/>
      <c r="R134" s="70"/>
      <c r="S134" s="96"/>
      <c r="T134" s="39"/>
      <c r="U134" s="91"/>
      <c r="V134" s="108"/>
      <c r="W134" s="109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</row>
    <row r="135" spans="1:144" s="5" customFormat="1" ht="13.5">
      <c r="A135" s="1"/>
      <c r="B135" s="31" t="s">
        <v>169</v>
      </c>
      <c r="C135" s="42">
        <v>5</v>
      </c>
      <c r="D135" s="43">
        <f t="shared" si="20"/>
        <v>3.25</v>
      </c>
      <c r="E135" s="44">
        <v>25</v>
      </c>
      <c r="F135" s="43">
        <f t="shared" si="21"/>
        <v>8.75</v>
      </c>
      <c r="G135" s="45">
        <f t="shared" si="22"/>
        <v>4.800000000000001</v>
      </c>
      <c r="H135" s="46">
        <v>75</v>
      </c>
      <c r="I135" s="47">
        <v>10</v>
      </c>
      <c r="J135" s="48">
        <f t="shared" si="23"/>
        <v>37.199999999999996</v>
      </c>
      <c r="K135" s="49">
        <f t="shared" si="24"/>
        <v>12.6</v>
      </c>
      <c r="L135" s="43" t="s">
        <v>81</v>
      </c>
      <c r="M135" s="40"/>
      <c r="N135" s="41"/>
      <c r="O135" s="84"/>
      <c r="P135" s="74"/>
      <c r="Q135" s="96"/>
      <c r="R135" s="70"/>
      <c r="S135" s="96"/>
      <c r="T135" s="39"/>
      <c r="U135" s="75"/>
      <c r="V135" s="108"/>
      <c r="W135" s="109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</row>
    <row r="136" spans="1:144" s="5" customFormat="1" ht="13.5">
      <c r="A136" s="1"/>
      <c r="B136" s="31" t="s">
        <v>168</v>
      </c>
      <c r="C136" s="42">
        <v>5</v>
      </c>
      <c r="D136" s="43">
        <f t="shared" si="20"/>
        <v>3.25</v>
      </c>
      <c r="E136" s="44">
        <v>5</v>
      </c>
      <c r="F136" s="43">
        <f t="shared" si="21"/>
        <v>1.75</v>
      </c>
      <c r="G136" s="45">
        <f t="shared" si="22"/>
        <v>2</v>
      </c>
      <c r="H136" s="46">
        <v>10</v>
      </c>
      <c r="I136" s="47">
        <v>10</v>
      </c>
      <c r="J136" s="48">
        <f t="shared" si="23"/>
        <v>6</v>
      </c>
      <c r="K136" s="49">
        <f t="shared" si="24"/>
        <v>2.4</v>
      </c>
      <c r="L136" s="43" t="s">
        <v>81</v>
      </c>
      <c r="M136" s="40"/>
      <c r="N136" s="41"/>
      <c r="O136" s="84"/>
      <c r="P136" s="74"/>
      <c r="Q136" s="96"/>
      <c r="R136" s="70"/>
      <c r="S136" s="96"/>
      <c r="T136" s="39"/>
      <c r="U136" s="75"/>
      <c r="V136" s="108"/>
      <c r="W136" s="109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</row>
    <row r="137" spans="1:144" s="5" customFormat="1" ht="13.5">
      <c r="A137" s="1"/>
      <c r="B137" s="31" t="s">
        <v>167</v>
      </c>
      <c r="C137" s="42">
        <v>5</v>
      </c>
      <c r="D137" s="43">
        <f t="shared" si="20"/>
        <v>3.25</v>
      </c>
      <c r="E137" s="44">
        <v>5</v>
      </c>
      <c r="F137" s="43">
        <f t="shared" si="21"/>
        <v>1.75</v>
      </c>
      <c r="G137" s="45">
        <f t="shared" si="22"/>
        <v>2</v>
      </c>
      <c r="H137" s="46">
        <v>10</v>
      </c>
      <c r="I137" s="47">
        <v>10</v>
      </c>
      <c r="J137" s="48">
        <f t="shared" si="23"/>
        <v>6</v>
      </c>
      <c r="K137" s="49">
        <f t="shared" si="24"/>
        <v>2.4</v>
      </c>
      <c r="L137" s="43" t="s">
        <v>81</v>
      </c>
      <c r="M137" s="40"/>
      <c r="N137" s="41"/>
      <c r="O137" s="84"/>
      <c r="P137" s="74"/>
      <c r="Q137" s="96"/>
      <c r="R137" s="70"/>
      <c r="S137" s="96"/>
      <c r="T137" s="39"/>
      <c r="U137" s="75"/>
      <c r="V137" s="108"/>
      <c r="W137" s="109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</row>
    <row r="138" spans="1:144" s="5" customFormat="1" ht="13.5">
      <c r="A138" s="7"/>
      <c r="B138" s="31" t="s">
        <v>166</v>
      </c>
      <c r="C138" s="32"/>
      <c r="D138" s="33"/>
      <c r="E138" s="34"/>
      <c r="F138" s="33"/>
      <c r="G138" s="35"/>
      <c r="H138" s="36"/>
      <c r="I138" s="37"/>
      <c r="J138" s="38"/>
      <c r="K138" s="39"/>
      <c r="L138" s="33"/>
      <c r="M138" s="50"/>
      <c r="N138" s="51"/>
      <c r="O138" s="84"/>
      <c r="P138" s="74"/>
      <c r="Q138" s="96"/>
      <c r="R138" s="70"/>
      <c r="S138" s="96"/>
      <c r="T138" s="39"/>
      <c r="U138" s="75"/>
      <c r="V138" s="108"/>
      <c r="W138" s="109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</row>
    <row r="139" spans="1:144" s="5" customFormat="1" ht="13.5">
      <c r="A139" s="7"/>
      <c r="B139" s="31" t="s">
        <v>165</v>
      </c>
      <c r="C139" s="32"/>
      <c r="D139" s="33"/>
      <c r="E139" s="34"/>
      <c r="F139" s="33"/>
      <c r="G139" s="35"/>
      <c r="H139" s="36"/>
      <c r="I139" s="37"/>
      <c r="J139" s="38"/>
      <c r="K139" s="39"/>
      <c r="L139" s="33"/>
      <c r="M139" s="50"/>
      <c r="N139" s="51"/>
      <c r="O139" s="84"/>
      <c r="P139" s="74"/>
      <c r="Q139" s="96"/>
      <c r="R139" s="70"/>
      <c r="S139" s="96"/>
      <c r="T139" s="39"/>
      <c r="U139" s="75"/>
      <c r="V139" s="108"/>
      <c r="W139" s="109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</row>
    <row r="140" spans="1:144" s="5" customFormat="1" ht="13.5">
      <c r="A140" s="7"/>
      <c r="B140" s="31" t="s">
        <v>164</v>
      </c>
      <c r="C140" s="32"/>
      <c r="D140" s="33"/>
      <c r="E140" s="34"/>
      <c r="F140" s="33"/>
      <c r="G140" s="35"/>
      <c r="H140" s="36"/>
      <c r="I140" s="37"/>
      <c r="J140" s="38"/>
      <c r="K140" s="39"/>
      <c r="L140" s="33"/>
      <c r="M140" s="50"/>
      <c r="N140" s="51"/>
      <c r="O140" s="84"/>
      <c r="P140" s="74"/>
      <c r="Q140" s="96"/>
      <c r="R140" s="70"/>
      <c r="S140" s="96"/>
      <c r="T140" s="39"/>
      <c r="U140" s="75"/>
      <c r="V140" s="108"/>
      <c r="W140" s="109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</row>
    <row r="141" spans="1:144" s="5" customFormat="1" ht="13.5">
      <c r="A141" s="7"/>
      <c r="B141" s="31" t="s">
        <v>163</v>
      </c>
      <c r="C141" s="32"/>
      <c r="D141" s="33"/>
      <c r="E141" s="34"/>
      <c r="F141" s="33"/>
      <c r="G141" s="35"/>
      <c r="H141" s="36"/>
      <c r="I141" s="37"/>
      <c r="J141" s="38"/>
      <c r="K141" s="39"/>
      <c r="L141" s="33"/>
      <c r="M141" s="50"/>
      <c r="N141" s="51"/>
      <c r="O141" s="84"/>
      <c r="P141" s="74"/>
      <c r="Q141" s="96"/>
      <c r="R141" s="70"/>
      <c r="S141" s="96"/>
      <c r="T141" s="39"/>
      <c r="U141" s="75"/>
      <c r="V141" s="108"/>
      <c r="W141" s="109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</row>
    <row r="142" spans="1:144" s="5" customFormat="1" ht="13.5">
      <c r="A142" s="1"/>
      <c r="B142" s="31" t="s">
        <v>162</v>
      </c>
      <c r="C142" s="42">
        <v>100</v>
      </c>
      <c r="D142" s="43">
        <f>+C142*0.65</f>
        <v>65</v>
      </c>
      <c r="E142" s="44">
        <v>5</v>
      </c>
      <c r="F142" s="43">
        <f>+E142*0.35</f>
        <v>1.75</v>
      </c>
      <c r="G142" s="45">
        <f>+(D142+F142)*0.4</f>
        <v>26.700000000000003</v>
      </c>
      <c r="H142" s="56">
        <v>100</v>
      </c>
      <c r="I142" s="47">
        <v>100</v>
      </c>
      <c r="J142" s="48">
        <f>((H142*0.8)+(I142*0.2))*0.6</f>
        <v>60</v>
      </c>
      <c r="K142" s="49">
        <f>(G142+J142)*0.3</f>
        <v>26.01</v>
      </c>
      <c r="L142" s="43" t="s">
        <v>82</v>
      </c>
      <c r="M142" s="52">
        <v>10</v>
      </c>
      <c r="N142" s="53">
        <f>+M142*0.1</f>
        <v>1</v>
      </c>
      <c r="O142" s="86" t="s">
        <v>24</v>
      </c>
      <c r="P142" s="74"/>
      <c r="Q142" s="96"/>
      <c r="R142" s="70"/>
      <c r="S142" s="96"/>
      <c r="T142" s="39"/>
      <c r="U142" s="75"/>
      <c r="V142" s="108"/>
      <c r="W142" s="109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</row>
    <row r="143" spans="1:144" s="5" customFormat="1" ht="13.5">
      <c r="A143" s="7"/>
      <c r="B143" s="31" t="s">
        <v>161</v>
      </c>
      <c r="C143" s="32"/>
      <c r="D143" s="33"/>
      <c r="E143" s="34"/>
      <c r="F143" s="33"/>
      <c r="G143" s="35"/>
      <c r="H143" s="36"/>
      <c r="I143" s="37"/>
      <c r="J143" s="38"/>
      <c r="K143" s="39"/>
      <c r="L143" s="33"/>
      <c r="M143" s="50"/>
      <c r="N143" s="51"/>
      <c r="O143" s="84"/>
      <c r="P143" s="74"/>
      <c r="Q143" s="96"/>
      <c r="R143" s="70"/>
      <c r="S143" s="96"/>
      <c r="T143" s="39"/>
      <c r="U143" s="75"/>
      <c r="V143" s="108"/>
      <c r="W143" s="109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</row>
    <row r="144" spans="1:144" s="5" customFormat="1" ht="13.5">
      <c r="A144" s="1"/>
      <c r="B144" s="31" t="s">
        <v>160</v>
      </c>
      <c r="C144" s="42">
        <v>5</v>
      </c>
      <c r="D144" s="43">
        <f aca="true" t="shared" si="25" ref="D144:D151">+C144*0.65</f>
        <v>3.25</v>
      </c>
      <c r="E144" s="44">
        <v>5</v>
      </c>
      <c r="F144" s="43">
        <f aca="true" t="shared" si="26" ref="F144:F151">+E144*0.35</f>
        <v>1.75</v>
      </c>
      <c r="G144" s="45">
        <f aca="true" t="shared" si="27" ref="G144:G151">+(D144+F144)*0.4</f>
        <v>2</v>
      </c>
      <c r="H144" s="46">
        <v>25</v>
      </c>
      <c r="I144" s="47">
        <v>10</v>
      </c>
      <c r="J144" s="48">
        <f aca="true" t="shared" si="28" ref="J144:J151">((H144*0.8)+(I144*0.2))*0.6</f>
        <v>13.2</v>
      </c>
      <c r="K144" s="49">
        <f aca="true" t="shared" si="29" ref="K144:K151">(G144+J144)*0.3</f>
        <v>4.56</v>
      </c>
      <c r="L144" s="43" t="s">
        <v>81</v>
      </c>
      <c r="M144" s="40"/>
      <c r="N144" s="41"/>
      <c r="O144" s="84"/>
      <c r="P144" s="74"/>
      <c r="Q144" s="96"/>
      <c r="R144" s="70"/>
      <c r="S144" s="96"/>
      <c r="T144" s="39"/>
      <c r="U144" s="75"/>
      <c r="V144" s="108"/>
      <c r="W144" s="109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</row>
    <row r="145" spans="1:144" s="5" customFormat="1" ht="13.5">
      <c r="A145" s="1"/>
      <c r="B145" s="31" t="s">
        <v>159</v>
      </c>
      <c r="C145" s="42">
        <v>5</v>
      </c>
      <c r="D145" s="43">
        <f t="shared" si="25"/>
        <v>3.25</v>
      </c>
      <c r="E145" s="44">
        <v>5</v>
      </c>
      <c r="F145" s="43">
        <f t="shared" si="26"/>
        <v>1.75</v>
      </c>
      <c r="G145" s="45">
        <f t="shared" si="27"/>
        <v>2</v>
      </c>
      <c r="H145" s="46">
        <v>50</v>
      </c>
      <c r="I145" s="47">
        <v>10</v>
      </c>
      <c r="J145" s="48">
        <f t="shared" si="28"/>
        <v>25.2</v>
      </c>
      <c r="K145" s="49">
        <f t="shared" si="29"/>
        <v>8.16</v>
      </c>
      <c r="L145" s="43" t="s">
        <v>81</v>
      </c>
      <c r="M145" s="40"/>
      <c r="N145" s="41"/>
      <c r="O145" s="84"/>
      <c r="P145" s="74"/>
      <c r="Q145" s="96"/>
      <c r="R145" s="70"/>
      <c r="S145" s="96"/>
      <c r="T145" s="39"/>
      <c r="U145" s="75"/>
      <c r="V145" s="108"/>
      <c r="W145" s="109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</row>
    <row r="146" spans="1:144" s="5" customFormat="1" ht="13.5">
      <c r="A146" s="1"/>
      <c r="B146" s="31" t="s">
        <v>158</v>
      </c>
      <c r="C146" s="42">
        <v>5</v>
      </c>
      <c r="D146" s="43">
        <f t="shared" si="25"/>
        <v>3.25</v>
      </c>
      <c r="E146" s="44">
        <v>5</v>
      </c>
      <c r="F146" s="43">
        <f t="shared" si="26"/>
        <v>1.75</v>
      </c>
      <c r="G146" s="45">
        <f t="shared" si="27"/>
        <v>2</v>
      </c>
      <c r="H146" s="46">
        <v>10</v>
      </c>
      <c r="I146" s="47">
        <v>10</v>
      </c>
      <c r="J146" s="48">
        <f t="shared" si="28"/>
        <v>6</v>
      </c>
      <c r="K146" s="49">
        <f t="shared" si="29"/>
        <v>2.4</v>
      </c>
      <c r="L146" s="43" t="s">
        <v>81</v>
      </c>
      <c r="M146" s="40"/>
      <c r="N146" s="41"/>
      <c r="O146" s="84"/>
      <c r="P146" s="74"/>
      <c r="Q146" s="96"/>
      <c r="R146" s="70"/>
      <c r="S146" s="96"/>
      <c r="T146" s="39"/>
      <c r="U146" s="75"/>
      <c r="V146" s="108"/>
      <c r="W146" s="109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</row>
    <row r="147" spans="1:144" s="5" customFormat="1" ht="13.5">
      <c r="A147" s="1"/>
      <c r="B147" s="31" t="s">
        <v>157</v>
      </c>
      <c r="C147" s="42">
        <v>5</v>
      </c>
      <c r="D147" s="43">
        <f t="shared" si="25"/>
        <v>3.25</v>
      </c>
      <c r="E147" s="44">
        <v>25</v>
      </c>
      <c r="F147" s="43">
        <f t="shared" si="26"/>
        <v>8.75</v>
      </c>
      <c r="G147" s="45">
        <f t="shared" si="27"/>
        <v>4.800000000000001</v>
      </c>
      <c r="H147" s="46">
        <v>10</v>
      </c>
      <c r="I147" s="47">
        <v>75</v>
      </c>
      <c r="J147" s="48">
        <f t="shared" si="28"/>
        <v>13.799999999999999</v>
      </c>
      <c r="K147" s="49">
        <f t="shared" si="29"/>
        <v>5.58</v>
      </c>
      <c r="L147" s="43" t="s">
        <v>81</v>
      </c>
      <c r="M147" s="40"/>
      <c r="N147" s="41"/>
      <c r="O147" s="84"/>
      <c r="P147" s="74"/>
      <c r="Q147" s="96"/>
      <c r="R147" s="70"/>
      <c r="S147" s="96"/>
      <c r="T147" s="39"/>
      <c r="U147" s="75"/>
      <c r="V147" s="108"/>
      <c r="W147" s="109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</row>
    <row r="148" spans="1:144" s="5" customFormat="1" ht="13.5">
      <c r="A148" s="1"/>
      <c r="B148" s="31" t="s">
        <v>156</v>
      </c>
      <c r="C148" s="42">
        <v>25</v>
      </c>
      <c r="D148" s="43">
        <f t="shared" si="25"/>
        <v>16.25</v>
      </c>
      <c r="E148" s="44">
        <v>5</v>
      </c>
      <c r="F148" s="43">
        <f t="shared" si="26"/>
        <v>1.75</v>
      </c>
      <c r="G148" s="45">
        <f t="shared" si="27"/>
        <v>7.2</v>
      </c>
      <c r="H148" s="46">
        <v>75</v>
      </c>
      <c r="I148" s="47">
        <v>50</v>
      </c>
      <c r="J148" s="48">
        <f t="shared" si="28"/>
        <v>42</v>
      </c>
      <c r="K148" s="49">
        <f t="shared" si="29"/>
        <v>14.76</v>
      </c>
      <c r="L148" s="43" t="s">
        <v>81</v>
      </c>
      <c r="M148" s="40"/>
      <c r="N148" s="41"/>
      <c r="O148" s="84"/>
      <c r="P148" s="74"/>
      <c r="Q148" s="96"/>
      <c r="R148" s="70"/>
      <c r="S148" s="96"/>
      <c r="T148" s="39"/>
      <c r="U148" s="75"/>
      <c r="V148" s="108"/>
      <c r="W148" s="109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</row>
    <row r="149" spans="1:144" s="5" customFormat="1" ht="13.5">
      <c r="A149" s="1"/>
      <c r="B149" s="31" t="s">
        <v>155</v>
      </c>
      <c r="C149" s="42">
        <v>75</v>
      </c>
      <c r="D149" s="43">
        <f t="shared" si="25"/>
        <v>48.75</v>
      </c>
      <c r="E149" s="44">
        <v>5</v>
      </c>
      <c r="F149" s="43">
        <f t="shared" si="26"/>
        <v>1.75</v>
      </c>
      <c r="G149" s="45">
        <f t="shared" si="27"/>
        <v>20.200000000000003</v>
      </c>
      <c r="H149" s="46">
        <v>10</v>
      </c>
      <c r="I149" s="47">
        <v>10</v>
      </c>
      <c r="J149" s="48">
        <f t="shared" si="28"/>
        <v>6</v>
      </c>
      <c r="K149" s="49">
        <f t="shared" si="29"/>
        <v>7.86</v>
      </c>
      <c r="L149" s="43" t="s">
        <v>81</v>
      </c>
      <c r="M149" s="40"/>
      <c r="N149" s="41"/>
      <c r="O149" s="84"/>
      <c r="P149" s="74"/>
      <c r="Q149" s="96"/>
      <c r="R149" s="70"/>
      <c r="S149" s="96"/>
      <c r="T149" s="39"/>
      <c r="U149" s="75"/>
      <c r="V149" s="108"/>
      <c r="W149" s="109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</row>
    <row r="150" spans="1:144" s="5" customFormat="1" ht="13.5">
      <c r="A150" s="1"/>
      <c r="B150" s="31" t="s">
        <v>154</v>
      </c>
      <c r="C150" s="42">
        <v>75</v>
      </c>
      <c r="D150" s="43">
        <f t="shared" si="25"/>
        <v>48.75</v>
      </c>
      <c r="E150" s="44">
        <v>25</v>
      </c>
      <c r="F150" s="43">
        <f t="shared" si="26"/>
        <v>8.75</v>
      </c>
      <c r="G150" s="45">
        <f t="shared" si="27"/>
        <v>23</v>
      </c>
      <c r="H150" s="46">
        <v>10</v>
      </c>
      <c r="I150" s="47">
        <v>100</v>
      </c>
      <c r="J150" s="48">
        <f t="shared" si="28"/>
        <v>16.8</v>
      </c>
      <c r="K150" s="49">
        <f t="shared" si="29"/>
        <v>11.94</v>
      </c>
      <c r="L150" s="43" t="s">
        <v>81</v>
      </c>
      <c r="M150" s="40"/>
      <c r="N150" s="41"/>
      <c r="O150" s="84"/>
      <c r="P150" s="74"/>
      <c r="Q150" s="96"/>
      <c r="R150" s="70"/>
      <c r="S150" s="96"/>
      <c r="T150" s="39"/>
      <c r="U150" s="75"/>
      <c r="V150" s="108"/>
      <c r="W150" s="109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</row>
    <row r="151" spans="1:144" s="5" customFormat="1" ht="13.5">
      <c r="A151" s="1"/>
      <c r="B151" s="31" t="s">
        <v>77</v>
      </c>
      <c r="C151" s="42">
        <v>5</v>
      </c>
      <c r="D151" s="43">
        <f t="shared" si="25"/>
        <v>3.25</v>
      </c>
      <c r="E151" s="44">
        <v>5</v>
      </c>
      <c r="F151" s="43">
        <f t="shared" si="26"/>
        <v>1.75</v>
      </c>
      <c r="G151" s="45">
        <f t="shared" si="27"/>
        <v>2</v>
      </c>
      <c r="H151" s="46">
        <v>50</v>
      </c>
      <c r="I151" s="47">
        <v>50</v>
      </c>
      <c r="J151" s="48">
        <f t="shared" si="28"/>
        <v>30</v>
      </c>
      <c r="K151" s="49">
        <f t="shared" si="29"/>
        <v>9.6</v>
      </c>
      <c r="L151" s="43" t="s">
        <v>81</v>
      </c>
      <c r="M151" s="40"/>
      <c r="N151" s="41"/>
      <c r="O151" s="84"/>
      <c r="P151" s="74"/>
      <c r="Q151" s="96"/>
      <c r="R151" s="70"/>
      <c r="S151" s="96"/>
      <c r="T151" s="39"/>
      <c r="U151" s="75"/>
      <c r="V151" s="108"/>
      <c r="W151" s="109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</row>
    <row r="152" spans="1:144" s="5" customFormat="1" ht="13.5">
      <c r="A152" s="7"/>
      <c r="B152" s="31" t="s">
        <v>76</v>
      </c>
      <c r="C152" s="32"/>
      <c r="D152" s="33"/>
      <c r="E152" s="34"/>
      <c r="F152" s="33"/>
      <c r="G152" s="35"/>
      <c r="H152" s="36"/>
      <c r="I152" s="37"/>
      <c r="J152" s="38"/>
      <c r="K152" s="39"/>
      <c r="L152" s="33"/>
      <c r="M152" s="50"/>
      <c r="N152" s="51"/>
      <c r="O152" s="84"/>
      <c r="P152" s="74"/>
      <c r="Q152" s="96"/>
      <c r="R152" s="70"/>
      <c r="S152" s="96"/>
      <c r="T152" s="39"/>
      <c r="U152" s="75"/>
      <c r="V152" s="108"/>
      <c r="W152" s="109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</row>
    <row r="153" spans="1:144" s="5" customFormat="1" ht="13.5">
      <c r="A153" s="1"/>
      <c r="B153" s="31" t="s">
        <v>75</v>
      </c>
      <c r="C153" s="42">
        <v>75</v>
      </c>
      <c r="D153" s="43">
        <f>+C153*0.65</f>
        <v>48.75</v>
      </c>
      <c r="E153" s="44">
        <v>5</v>
      </c>
      <c r="F153" s="43">
        <f>+E153*0.35</f>
        <v>1.75</v>
      </c>
      <c r="G153" s="45">
        <f>+(D153+F153)*0.4</f>
        <v>20.200000000000003</v>
      </c>
      <c r="H153" s="46">
        <v>100</v>
      </c>
      <c r="I153" s="47">
        <v>100</v>
      </c>
      <c r="J153" s="48">
        <f>((H153*0.8)+(I153*0.2))*0.6</f>
        <v>60</v>
      </c>
      <c r="K153" s="49">
        <f>(G153+J153)*0.3</f>
        <v>24.06</v>
      </c>
      <c r="L153" s="43" t="s">
        <v>82</v>
      </c>
      <c r="M153" s="52" t="s">
        <v>22</v>
      </c>
      <c r="N153" s="41"/>
      <c r="O153" s="84"/>
      <c r="P153" s="74"/>
      <c r="Q153" s="96"/>
      <c r="R153" s="70"/>
      <c r="S153" s="96"/>
      <c r="T153" s="39"/>
      <c r="U153" s="75"/>
      <c r="V153" s="108"/>
      <c r="W153" s="109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</row>
    <row r="154" spans="1:144" s="5" customFormat="1" ht="13.5">
      <c r="A154" s="1"/>
      <c r="B154" s="31" t="s">
        <v>74</v>
      </c>
      <c r="C154" s="42">
        <v>5</v>
      </c>
      <c r="D154" s="43">
        <f>+C154*0.65</f>
        <v>3.25</v>
      </c>
      <c r="E154" s="44">
        <v>5</v>
      </c>
      <c r="F154" s="43">
        <f>+E154*0.35</f>
        <v>1.75</v>
      </c>
      <c r="G154" s="45">
        <f>+(D154+F154)*0.4</f>
        <v>2</v>
      </c>
      <c r="H154" s="46">
        <v>10</v>
      </c>
      <c r="I154" s="47">
        <v>10</v>
      </c>
      <c r="J154" s="48">
        <f>((H154*0.8)+(I154*0.2))*0.6</f>
        <v>6</v>
      </c>
      <c r="K154" s="49">
        <f>(G154+J154)*0.3</f>
        <v>2.4</v>
      </c>
      <c r="L154" s="43" t="s">
        <v>81</v>
      </c>
      <c r="M154" s="40"/>
      <c r="N154" s="41"/>
      <c r="O154" s="84"/>
      <c r="P154" s="74"/>
      <c r="Q154" s="96"/>
      <c r="R154" s="70"/>
      <c r="S154" s="96"/>
      <c r="T154" s="39"/>
      <c r="U154" s="75"/>
      <c r="V154" s="108"/>
      <c r="W154" s="109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</row>
    <row r="155" spans="1:144" s="5" customFormat="1" ht="13.5">
      <c r="A155" s="7"/>
      <c r="B155" s="31" t="s">
        <v>78</v>
      </c>
      <c r="C155" s="32"/>
      <c r="D155" s="33"/>
      <c r="E155" s="34"/>
      <c r="F155" s="33"/>
      <c r="G155" s="35"/>
      <c r="H155" s="36"/>
      <c r="I155" s="37"/>
      <c r="J155" s="38"/>
      <c r="K155" s="39"/>
      <c r="L155" s="33"/>
      <c r="M155" s="50"/>
      <c r="N155" s="51"/>
      <c r="O155" s="84"/>
      <c r="P155" s="74"/>
      <c r="Q155" s="96"/>
      <c r="R155" s="70"/>
      <c r="S155" s="96"/>
      <c r="T155" s="39"/>
      <c r="U155" s="75"/>
      <c r="V155" s="108"/>
      <c r="W155" s="109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</row>
    <row r="156" spans="1:144" s="5" customFormat="1" ht="13.5">
      <c r="A156" s="1"/>
      <c r="B156" s="31" t="s">
        <v>79</v>
      </c>
      <c r="C156" s="42">
        <v>75</v>
      </c>
      <c r="D156" s="43">
        <f>+C156*0.65</f>
        <v>48.75</v>
      </c>
      <c r="E156" s="44">
        <v>5</v>
      </c>
      <c r="F156" s="43">
        <f>+E156*0.35</f>
        <v>1.75</v>
      </c>
      <c r="G156" s="45">
        <f>+(D156+F156)*0.4</f>
        <v>20.200000000000003</v>
      </c>
      <c r="H156" s="46">
        <v>50</v>
      </c>
      <c r="I156" s="47">
        <v>25</v>
      </c>
      <c r="J156" s="48">
        <f>((H156*0.8)+(I156*0.2))*0.6</f>
        <v>27</v>
      </c>
      <c r="K156" s="49">
        <f>(G156+J156)*0.3</f>
        <v>14.16</v>
      </c>
      <c r="L156" s="43" t="s">
        <v>81</v>
      </c>
      <c r="M156" s="40"/>
      <c r="N156" s="41"/>
      <c r="O156" s="84"/>
      <c r="P156" s="74"/>
      <c r="Q156" s="96"/>
      <c r="R156" s="70"/>
      <c r="S156" s="96"/>
      <c r="T156" s="39"/>
      <c r="U156" s="75"/>
      <c r="V156" s="108"/>
      <c r="W156" s="109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</row>
    <row r="157" spans="1:144" s="5" customFormat="1" ht="13.5">
      <c r="A157" s="1"/>
      <c r="B157" s="31" t="s">
        <v>21</v>
      </c>
      <c r="C157" s="42">
        <v>5</v>
      </c>
      <c r="D157" s="43">
        <f>+C157*0.65</f>
        <v>3.25</v>
      </c>
      <c r="E157" s="44">
        <v>5</v>
      </c>
      <c r="F157" s="43">
        <f>+E157*0.35</f>
        <v>1.75</v>
      </c>
      <c r="G157" s="45">
        <f>+(D157+F157)*0.4</f>
        <v>2</v>
      </c>
      <c r="H157" s="46">
        <v>100</v>
      </c>
      <c r="I157" s="47">
        <v>100</v>
      </c>
      <c r="J157" s="48">
        <f>((H157*0.8)+(I157*0.2))*0.6</f>
        <v>60</v>
      </c>
      <c r="K157" s="49">
        <f>(G157+J157)*0.3</f>
        <v>18.599999999999998</v>
      </c>
      <c r="L157" s="43" t="s">
        <v>82</v>
      </c>
      <c r="M157" s="52">
        <v>10</v>
      </c>
      <c r="N157" s="53">
        <f>+M157*0.1</f>
        <v>1</v>
      </c>
      <c r="O157" s="86" t="s">
        <v>24</v>
      </c>
      <c r="P157" s="74"/>
      <c r="Q157" s="96"/>
      <c r="R157" s="70"/>
      <c r="S157" s="96"/>
      <c r="T157" s="39"/>
      <c r="U157" s="75"/>
      <c r="V157" s="108"/>
      <c r="W157" s="109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</row>
    <row r="158" spans="1:144" s="5" customFormat="1" ht="13.5">
      <c r="A158" s="1"/>
      <c r="B158" s="57" t="s">
        <v>83</v>
      </c>
      <c r="C158" s="58">
        <v>75</v>
      </c>
      <c r="D158" s="59">
        <f>+C158*0.65</f>
        <v>48.75</v>
      </c>
      <c r="E158" s="60">
        <v>5</v>
      </c>
      <c r="F158" s="59">
        <f>+E158*0.35</f>
        <v>1.75</v>
      </c>
      <c r="G158" s="61">
        <f>+(D158+F158)*0.4</f>
        <v>20.200000000000003</v>
      </c>
      <c r="H158" s="62">
        <v>75</v>
      </c>
      <c r="I158" s="63">
        <v>50</v>
      </c>
      <c r="J158" s="64">
        <f>((H158*0.8)+(I158*0.2))*0.6</f>
        <v>42</v>
      </c>
      <c r="K158" s="65">
        <f>(G158+J158)*0.3</f>
        <v>18.66</v>
      </c>
      <c r="L158" s="59" t="s">
        <v>82</v>
      </c>
      <c r="M158" s="66">
        <v>10</v>
      </c>
      <c r="N158" s="67">
        <f>+M158*0.1</f>
        <v>1</v>
      </c>
      <c r="O158" s="87" t="s">
        <v>24</v>
      </c>
      <c r="P158" s="76"/>
      <c r="Q158" s="98"/>
      <c r="R158" s="79"/>
      <c r="S158" s="98"/>
      <c r="T158" s="81"/>
      <c r="U158" s="77"/>
      <c r="V158" s="110"/>
      <c r="W158" s="111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</row>
    <row r="159" spans="7:21" ht="13.5">
      <c r="G159" s="13"/>
      <c r="J159" s="13"/>
      <c r="L159" s="13"/>
      <c r="M159" s="5"/>
      <c r="N159" s="12"/>
      <c r="O159" s="1"/>
      <c r="P159" s="4"/>
      <c r="Q159" s="68"/>
      <c r="R159" s="4"/>
      <c r="S159" s="68"/>
      <c r="T159" s="10"/>
      <c r="U159" s="4"/>
    </row>
    <row r="160" spans="7:21" ht="13.5">
      <c r="G160" s="13"/>
      <c r="J160" s="13"/>
      <c r="L160" s="13"/>
      <c r="M160" s="5"/>
      <c r="N160" s="12"/>
      <c r="O160" s="1"/>
      <c r="P160" s="4"/>
      <c r="Q160" s="68"/>
      <c r="R160" s="4"/>
      <c r="S160" s="68"/>
      <c r="T160" s="10"/>
      <c r="U160" s="4"/>
    </row>
    <row r="161" spans="7:21" ht="13.5">
      <c r="G161" s="13"/>
      <c r="J161" s="13"/>
      <c r="L161" s="13"/>
      <c r="M161" s="5"/>
      <c r="N161" s="12"/>
      <c r="O161" s="1"/>
      <c r="P161" s="4"/>
      <c r="Q161" s="68"/>
      <c r="R161" s="4"/>
      <c r="S161" s="68"/>
      <c r="T161" s="10"/>
      <c r="U161" s="4"/>
    </row>
    <row r="162" spans="7:21" ht="13.5">
      <c r="G162" s="13"/>
      <c r="J162" s="13"/>
      <c r="L162" s="13"/>
      <c r="M162" s="5"/>
      <c r="N162" s="12"/>
      <c r="O162" s="1"/>
      <c r="P162" s="4"/>
      <c r="Q162" s="68"/>
      <c r="R162" s="4"/>
      <c r="S162" s="68"/>
      <c r="T162" s="10"/>
      <c r="U162" s="10"/>
    </row>
    <row r="163" spans="7:21" ht="13.5">
      <c r="G163" s="13"/>
      <c r="J163" s="13"/>
      <c r="L163" s="13"/>
      <c r="M163" s="5"/>
      <c r="N163" s="12"/>
      <c r="O163" s="1"/>
      <c r="P163" s="4"/>
      <c r="Q163" s="68"/>
      <c r="R163" s="4"/>
      <c r="S163" s="68"/>
      <c r="T163" s="10"/>
      <c r="U163" s="10"/>
    </row>
    <row r="164" spans="7:21" ht="13.5">
      <c r="G164" s="13"/>
      <c r="J164" s="13"/>
      <c r="L164" s="13"/>
      <c r="M164" s="5"/>
      <c r="N164" s="12"/>
      <c r="O164" s="1"/>
      <c r="P164" s="4"/>
      <c r="Q164" s="68"/>
      <c r="R164" s="4"/>
      <c r="S164" s="68"/>
      <c r="T164" s="10"/>
      <c r="U164" s="10"/>
    </row>
    <row r="165" spans="7:21" ht="13.5">
      <c r="G165" s="13"/>
      <c r="J165" s="13"/>
      <c r="L165" s="13"/>
      <c r="M165" s="5"/>
      <c r="N165" s="12"/>
      <c r="P165" s="4"/>
      <c r="Q165" s="68"/>
      <c r="R165" s="4"/>
      <c r="S165" s="68"/>
      <c r="T165" s="10"/>
      <c r="U165" s="10"/>
    </row>
    <row r="166" spans="7:21" ht="13.5">
      <c r="G166" s="13"/>
      <c r="J166" s="13"/>
      <c r="L166" s="13"/>
      <c r="M166" s="5"/>
      <c r="N166" s="12"/>
      <c r="P166" s="4"/>
      <c r="Q166" s="68"/>
      <c r="R166" s="4"/>
      <c r="S166" s="68"/>
      <c r="T166" s="10"/>
      <c r="U166" s="10"/>
    </row>
    <row r="167" spans="7:21" ht="13.5">
      <c r="G167" s="13"/>
      <c r="J167" s="13"/>
      <c r="L167" s="13"/>
      <c r="M167" s="5"/>
      <c r="N167" s="12"/>
      <c r="P167" s="4"/>
      <c r="Q167" s="68"/>
      <c r="R167" s="4"/>
      <c r="S167" s="68"/>
      <c r="T167" s="10"/>
      <c r="U167" s="10"/>
    </row>
    <row r="168" spans="7:21" ht="13.5">
      <c r="G168" s="13"/>
      <c r="J168" s="13"/>
      <c r="L168" s="13"/>
      <c r="M168" s="5"/>
      <c r="N168" s="12"/>
      <c r="P168" s="4"/>
      <c r="Q168" s="68"/>
      <c r="R168" s="4"/>
      <c r="S168" s="4"/>
      <c r="T168" s="10"/>
      <c r="U168" s="10"/>
    </row>
    <row r="169" spans="7:21" ht="13.5">
      <c r="G169" s="13"/>
      <c r="J169" s="13"/>
      <c r="L169" s="13"/>
      <c r="M169" s="5"/>
      <c r="N169" s="12"/>
      <c r="P169" s="4"/>
      <c r="Q169" s="68"/>
      <c r="R169" s="4"/>
      <c r="S169" s="4"/>
      <c r="T169" s="10"/>
      <c r="U169" s="10"/>
    </row>
    <row r="170" spans="7:21" ht="13.5">
      <c r="G170" s="13"/>
      <c r="J170" s="13"/>
      <c r="L170" s="13"/>
      <c r="M170" s="5"/>
      <c r="N170" s="12"/>
      <c r="P170" s="4"/>
      <c r="Q170" s="68"/>
      <c r="R170" s="4"/>
      <c r="S170" s="4"/>
      <c r="T170" s="10"/>
      <c r="U170" s="10"/>
    </row>
    <row r="171" spans="7:21" ht="13.5">
      <c r="G171" s="13"/>
      <c r="J171" s="13"/>
      <c r="L171" s="13"/>
      <c r="M171" s="2"/>
      <c r="N171" s="13"/>
      <c r="P171" s="4"/>
      <c r="Q171" s="68"/>
      <c r="R171" s="4"/>
      <c r="S171" s="4"/>
      <c r="T171" s="10"/>
      <c r="U171" s="10"/>
    </row>
    <row r="172" spans="7:21" ht="13.5">
      <c r="G172" s="13"/>
      <c r="J172" s="13"/>
      <c r="L172" s="13"/>
      <c r="M172" s="2"/>
      <c r="N172" s="13"/>
      <c r="P172" s="4"/>
      <c r="Q172" s="68"/>
      <c r="R172" s="4"/>
      <c r="S172" s="4"/>
      <c r="T172" s="10"/>
      <c r="U172" s="10"/>
    </row>
    <row r="173" spans="7:21" ht="13.5">
      <c r="G173" s="13"/>
      <c r="J173" s="13"/>
      <c r="L173" s="13"/>
      <c r="M173" s="2"/>
      <c r="N173" s="13"/>
      <c r="P173" s="4"/>
      <c r="Q173" s="68"/>
      <c r="R173" s="4"/>
      <c r="S173" s="4"/>
      <c r="T173" s="10"/>
      <c r="U173" s="10"/>
    </row>
    <row r="174" spans="7:144" ht="13.5">
      <c r="G174" s="13"/>
      <c r="J174" s="13"/>
      <c r="L174" s="13"/>
      <c r="M174" s="2"/>
      <c r="N174" s="13"/>
      <c r="P174" s="4"/>
      <c r="Q174" s="68"/>
      <c r="R174" s="4"/>
      <c r="S174" s="4"/>
      <c r="T174" s="10"/>
      <c r="U174" s="10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</row>
    <row r="175" spans="7:144" ht="13.5">
      <c r="G175" s="13"/>
      <c r="J175" s="13"/>
      <c r="L175" s="13"/>
      <c r="M175" s="2"/>
      <c r="N175" s="13"/>
      <c r="P175" s="4"/>
      <c r="Q175" s="68"/>
      <c r="R175" s="4"/>
      <c r="S175" s="4"/>
      <c r="T175" s="10"/>
      <c r="U175" s="10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</row>
    <row r="176" spans="7:144" ht="13.5">
      <c r="G176" s="13"/>
      <c r="J176" s="13"/>
      <c r="L176" s="13"/>
      <c r="M176" s="2"/>
      <c r="N176" s="13"/>
      <c r="P176" s="4"/>
      <c r="Q176" s="68"/>
      <c r="R176" s="4"/>
      <c r="S176" s="4"/>
      <c r="T176" s="10"/>
      <c r="U176" s="10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</row>
    <row r="177" spans="7:144" ht="13.5">
      <c r="G177" s="13"/>
      <c r="J177" s="13"/>
      <c r="L177" s="13"/>
      <c r="M177" s="2"/>
      <c r="N177" s="13"/>
      <c r="P177" s="4"/>
      <c r="Q177" s="68"/>
      <c r="R177" s="4"/>
      <c r="S177" s="4"/>
      <c r="T177" s="10"/>
      <c r="U177" s="10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</row>
    <row r="178" spans="7:144" ht="13.5">
      <c r="G178" s="13"/>
      <c r="J178" s="13"/>
      <c r="L178" s="13"/>
      <c r="M178" s="2"/>
      <c r="N178" s="13"/>
      <c r="P178" s="4"/>
      <c r="Q178" s="68"/>
      <c r="R178" s="4"/>
      <c r="S178" s="4"/>
      <c r="T178" s="10"/>
      <c r="U178" s="10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</row>
    <row r="179" spans="7:144" ht="13.5">
      <c r="G179" s="13"/>
      <c r="J179" s="13"/>
      <c r="L179" s="13"/>
      <c r="M179" s="2"/>
      <c r="N179" s="13"/>
      <c r="P179" s="4"/>
      <c r="Q179" s="68"/>
      <c r="R179" s="4"/>
      <c r="S179" s="4"/>
      <c r="T179" s="10"/>
      <c r="U179" s="10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</row>
    <row r="180" spans="7:144" ht="13.5">
      <c r="G180" s="13"/>
      <c r="J180" s="13"/>
      <c r="L180" s="13"/>
      <c r="M180" s="2"/>
      <c r="N180" s="13"/>
      <c r="P180" s="4"/>
      <c r="Q180" s="68"/>
      <c r="R180" s="4"/>
      <c r="S180" s="4"/>
      <c r="T180" s="10"/>
      <c r="U180" s="10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</row>
    <row r="181" spans="7:144" ht="13.5">
      <c r="G181" s="13"/>
      <c r="J181" s="13"/>
      <c r="L181" s="13"/>
      <c r="M181" s="2"/>
      <c r="N181" s="13"/>
      <c r="P181" s="4"/>
      <c r="Q181" s="4"/>
      <c r="R181" s="4"/>
      <c r="S181" s="4"/>
      <c r="T181" s="10"/>
      <c r="U181" s="10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</row>
    <row r="182" spans="7:144" ht="13.5">
      <c r="G182" s="13"/>
      <c r="J182" s="13"/>
      <c r="L182" s="13"/>
      <c r="M182" s="2"/>
      <c r="N182" s="13"/>
      <c r="P182" s="4"/>
      <c r="Q182" s="4"/>
      <c r="R182" s="4"/>
      <c r="S182" s="4"/>
      <c r="T182" s="10"/>
      <c r="U182" s="10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</row>
    <row r="183" spans="7:144" ht="13.5">
      <c r="G183" s="13"/>
      <c r="J183" s="13"/>
      <c r="L183" s="13"/>
      <c r="M183" s="2"/>
      <c r="N183" s="13"/>
      <c r="P183" s="1"/>
      <c r="Q183" s="1"/>
      <c r="R183" s="1"/>
      <c r="S183" s="1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</row>
    <row r="184" spans="7:144" ht="13.5">
      <c r="G184" s="13"/>
      <c r="J184" s="13"/>
      <c r="L184" s="13"/>
      <c r="M184" s="2"/>
      <c r="N184" s="13"/>
      <c r="P184" s="1"/>
      <c r="Q184" s="1"/>
      <c r="R184" s="1"/>
      <c r="S184" s="1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</row>
    <row r="185" spans="7:144" ht="13.5">
      <c r="G185" s="13"/>
      <c r="J185" s="13"/>
      <c r="L185" s="13"/>
      <c r="M185" s="2"/>
      <c r="N185" s="13"/>
      <c r="P185" s="1"/>
      <c r="Q185" s="1"/>
      <c r="R185" s="1"/>
      <c r="S185" s="1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</row>
    <row r="186" spans="7:144" ht="13.5">
      <c r="G186" s="13"/>
      <c r="J186" s="13"/>
      <c r="L186" s="13"/>
      <c r="M186" s="2"/>
      <c r="N186" s="13"/>
      <c r="P186" s="1"/>
      <c r="Q186" s="1"/>
      <c r="R186" s="1"/>
      <c r="S186" s="1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</row>
    <row r="187" spans="7:144" ht="13.5">
      <c r="G187" s="13"/>
      <c r="J187" s="13"/>
      <c r="L187" s="13"/>
      <c r="M187" s="2"/>
      <c r="N187" s="13"/>
      <c r="P187" s="1"/>
      <c r="Q187" s="1"/>
      <c r="R187" s="1"/>
      <c r="S187" s="1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</row>
    <row r="188" spans="7:144" ht="13.5">
      <c r="G188" s="13"/>
      <c r="J188" s="13"/>
      <c r="L188" s="13"/>
      <c r="M188" s="2"/>
      <c r="N188" s="13"/>
      <c r="P188" s="1"/>
      <c r="Q188" s="1"/>
      <c r="R188" s="1"/>
      <c r="S188" s="1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</row>
    <row r="189" spans="7:144" ht="13.5">
      <c r="G189" s="13"/>
      <c r="J189" s="13"/>
      <c r="L189" s="13"/>
      <c r="M189" s="2"/>
      <c r="N189" s="13"/>
      <c r="P189" s="1"/>
      <c r="Q189" s="1"/>
      <c r="R189" s="1"/>
      <c r="S189" s="1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</row>
    <row r="190" spans="7:144" ht="13.5">
      <c r="G190" s="13"/>
      <c r="J190" s="13"/>
      <c r="L190" s="13"/>
      <c r="M190" s="2"/>
      <c r="N190" s="13"/>
      <c r="P190" s="1"/>
      <c r="Q190" s="1"/>
      <c r="R190" s="1"/>
      <c r="S190" s="1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</row>
    <row r="191" spans="13:144" ht="13.5">
      <c r="M191" s="2"/>
      <c r="N191" s="13"/>
      <c r="P191" s="1"/>
      <c r="Q191" s="1"/>
      <c r="R191" s="1"/>
      <c r="S191" s="1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</row>
    <row r="192" spans="13:144" ht="13.5">
      <c r="M192" s="2"/>
      <c r="N192" s="13"/>
      <c r="P192" s="1"/>
      <c r="Q192" s="1"/>
      <c r="R192" s="1"/>
      <c r="S192" s="1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</row>
    <row r="193" spans="13:144" ht="13.5">
      <c r="M193" s="2"/>
      <c r="N193" s="13"/>
      <c r="P193" s="1"/>
      <c r="Q193" s="1"/>
      <c r="R193" s="1"/>
      <c r="S193" s="1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</row>
    <row r="194" spans="13:144" ht="13.5">
      <c r="M194" s="2"/>
      <c r="N194" s="13"/>
      <c r="P194" s="1"/>
      <c r="Q194" s="1"/>
      <c r="R194" s="1"/>
      <c r="S194" s="1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</row>
    <row r="195" spans="13:144" ht="13.5">
      <c r="M195" s="2"/>
      <c r="N195" s="13"/>
      <c r="P195" s="1"/>
      <c r="Q195" s="1"/>
      <c r="R195" s="1"/>
      <c r="S195" s="1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</row>
    <row r="196" spans="13:144" ht="13.5">
      <c r="M196" s="2"/>
      <c r="N196" s="13"/>
      <c r="P196" s="1"/>
      <c r="Q196" s="1"/>
      <c r="R196" s="1"/>
      <c r="S196" s="1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</row>
    <row r="197" spans="13:144" ht="13.5">
      <c r="M197" s="2"/>
      <c r="N197" s="13"/>
      <c r="P197" s="1"/>
      <c r="Q197" s="1"/>
      <c r="R197" s="1"/>
      <c r="S197" s="1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</row>
    <row r="198" spans="13:144" ht="13.5">
      <c r="M198" s="2"/>
      <c r="N198" s="13"/>
      <c r="P198" s="1"/>
      <c r="Q198" s="1"/>
      <c r="R198" s="1"/>
      <c r="S198" s="1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</row>
    <row r="199" spans="13:144" ht="13.5">
      <c r="M199" s="2"/>
      <c r="N199" s="13"/>
      <c r="P199" s="1"/>
      <c r="Q199" s="1"/>
      <c r="R199" s="1"/>
      <c r="S199" s="1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</row>
    <row r="200" spans="13:144" ht="13.5">
      <c r="M200" s="2"/>
      <c r="N200" s="13"/>
      <c r="P200" s="1"/>
      <c r="Q200" s="1"/>
      <c r="R200" s="1"/>
      <c r="S200" s="1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</row>
    <row r="201" spans="13:144" ht="13.5">
      <c r="M201" s="2"/>
      <c r="N201" s="13"/>
      <c r="P201" s="1"/>
      <c r="Q201" s="1"/>
      <c r="R201" s="1"/>
      <c r="S201" s="1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</row>
    <row r="202" spans="13:144" ht="13.5">
      <c r="M202" s="2"/>
      <c r="N202" s="13"/>
      <c r="P202" s="1"/>
      <c r="Q202" s="1"/>
      <c r="R202" s="1"/>
      <c r="S202" s="1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</row>
    <row r="203" spans="13:144" ht="13.5">
      <c r="M203" s="2"/>
      <c r="N203" s="13"/>
      <c r="P203" s="1"/>
      <c r="Q203" s="1"/>
      <c r="R203" s="1"/>
      <c r="S203" s="1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</row>
    <row r="204" spans="13:144" ht="13.5">
      <c r="M204" s="2"/>
      <c r="N204" s="13"/>
      <c r="P204" s="1"/>
      <c r="Q204" s="1"/>
      <c r="R204" s="1"/>
      <c r="S204" s="1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</row>
    <row r="205" spans="13:144" ht="13.5">
      <c r="M205" s="2"/>
      <c r="N205" s="13"/>
      <c r="P205" s="1"/>
      <c r="Q205" s="1"/>
      <c r="R205" s="1"/>
      <c r="S205" s="1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</row>
    <row r="206" spans="13:144" ht="13.5">
      <c r="M206" s="2"/>
      <c r="N206" s="13"/>
      <c r="P206" s="1"/>
      <c r="Q206" s="1"/>
      <c r="R206" s="1"/>
      <c r="S206" s="1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</row>
    <row r="207" spans="13:144" ht="13.5">
      <c r="M207" s="2"/>
      <c r="N207" s="13"/>
      <c r="P207" s="1"/>
      <c r="Q207" s="1"/>
      <c r="R207" s="1"/>
      <c r="S207" s="1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</row>
    <row r="208" spans="13:144" ht="13.5">
      <c r="M208" s="2"/>
      <c r="N208" s="13"/>
      <c r="P208" s="1"/>
      <c r="Q208" s="1"/>
      <c r="R208" s="1"/>
      <c r="S208" s="1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</row>
    <row r="209" spans="13:144" ht="13.5">
      <c r="M209" s="2"/>
      <c r="N209" s="13"/>
      <c r="P209" s="1"/>
      <c r="Q209" s="1"/>
      <c r="R209" s="1"/>
      <c r="S209" s="1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</row>
    <row r="210" spans="13:144" ht="13.5">
      <c r="M210" s="2"/>
      <c r="N210" s="13"/>
      <c r="P210" s="1"/>
      <c r="Q210" s="1"/>
      <c r="R210" s="1"/>
      <c r="S210" s="1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</row>
    <row r="211" spans="13:144" ht="13.5">
      <c r="M211" s="2"/>
      <c r="N211" s="13"/>
      <c r="P211" s="1"/>
      <c r="Q211" s="1"/>
      <c r="R211" s="1"/>
      <c r="S211" s="1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</row>
    <row r="212" spans="13:144" ht="13.5">
      <c r="M212" s="2"/>
      <c r="N212" s="13"/>
      <c r="P212" s="1"/>
      <c r="Q212" s="1"/>
      <c r="R212" s="1"/>
      <c r="S212" s="1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</row>
    <row r="213" spans="13:144" ht="13.5">
      <c r="M213" s="2"/>
      <c r="N213" s="13"/>
      <c r="P213" s="1"/>
      <c r="Q213" s="1"/>
      <c r="R213" s="1"/>
      <c r="S213" s="1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</row>
    <row r="214" spans="13:144" ht="13.5">
      <c r="M214" s="2"/>
      <c r="N214" s="13"/>
      <c r="P214" s="1"/>
      <c r="Q214" s="1"/>
      <c r="R214" s="1"/>
      <c r="S214" s="1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</row>
    <row r="215" spans="13:144" ht="13.5">
      <c r="M215" s="2"/>
      <c r="N215" s="13"/>
      <c r="P215" s="1"/>
      <c r="Q215" s="1"/>
      <c r="R215" s="1"/>
      <c r="S215" s="1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</row>
    <row r="216" spans="16:144" ht="13.5">
      <c r="P216" s="1"/>
      <c r="Q216" s="1"/>
      <c r="R216" s="1"/>
      <c r="S216" s="1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</row>
    <row r="217" spans="16:144" ht="13.5">
      <c r="P217" s="1"/>
      <c r="Q217" s="1"/>
      <c r="R217" s="1"/>
      <c r="S217" s="1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</row>
    <row r="218" spans="16:144" ht="13.5">
      <c r="P218" s="1"/>
      <c r="Q218" s="1"/>
      <c r="R218" s="1"/>
      <c r="S218" s="1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</row>
    <row r="219" spans="16:144" ht="13.5">
      <c r="P219" s="1"/>
      <c r="Q219" s="1"/>
      <c r="R219" s="1"/>
      <c r="S219" s="1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</row>
    <row r="220" spans="16:144" ht="13.5">
      <c r="P220" s="1"/>
      <c r="Q220" s="1"/>
      <c r="R220" s="1"/>
      <c r="S220" s="1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</row>
    <row r="221" spans="16:144" ht="13.5">
      <c r="P221" s="1"/>
      <c r="Q221" s="1"/>
      <c r="R221" s="1"/>
      <c r="S221" s="1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</row>
    <row r="222" spans="16:144" ht="13.5">
      <c r="P222" s="1"/>
      <c r="Q222" s="1"/>
      <c r="R222" s="1"/>
      <c r="S222" s="1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</row>
    <row r="223" spans="16:144" ht="13.5">
      <c r="P223" s="1"/>
      <c r="Q223" s="1"/>
      <c r="R223" s="1"/>
      <c r="S223" s="1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</row>
    <row r="224" spans="16:144" ht="13.5">
      <c r="P224" s="1"/>
      <c r="Q224" s="1"/>
      <c r="R224" s="1"/>
      <c r="S224" s="1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</row>
    <row r="225" spans="22:144" ht="13.5"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</row>
    <row r="226" spans="22:144" ht="13.5"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</row>
    <row r="227" spans="22:144" ht="13.5"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</row>
    <row r="228" spans="22:144" ht="13.5"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</row>
    <row r="229" spans="22:144" ht="13.5"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</row>
    <row r="230" spans="22:144" ht="13.5"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</row>
    <row r="231" spans="22:144" ht="13.5"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</row>
    <row r="232" spans="22:144" ht="13.5"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</row>
    <row r="233" spans="22:144" ht="13.5"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</row>
    <row r="234" spans="22:144" ht="13.5"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</row>
    <row r="235" spans="22:144" ht="13.5"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</row>
    <row r="236" spans="22:144" ht="13.5"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</row>
    <row r="237" spans="22:144" ht="13.5"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</row>
    <row r="238" spans="22:144" ht="13.5"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</row>
    <row r="239" spans="22:144" ht="13.5"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</row>
    <row r="240" spans="22:144" ht="13.5"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</row>
    <row r="241" spans="22:144" ht="13.5"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</row>
    <row r="242" spans="22:144" ht="13.5"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</row>
    <row r="243" spans="22:144" ht="13.5"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</row>
    <row r="244" spans="22:144" ht="13.5"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</row>
    <row r="245" spans="22:144" ht="13.5"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</row>
  </sheetData>
  <sheetProtection password="A7A1" sheet="1"/>
  <mergeCells count="23">
    <mergeCell ref="W2:W4"/>
    <mergeCell ref="B1:L1"/>
    <mergeCell ref="M1:O1"/>
    <mergeCell ref="B2:B4"/>
    <mergeCell ref="C2:F2"/>
    <mergeCell ref="G2:G3"/>
    <mergeCell ref="V2:V4"/>
    <mergeCell ref="P3:Q3"/>
    <mergeCell ref="O2:O4"/>
    <mergeCell ref="C3:D3"/>
    <mergeCell ref="E3:F3"/>
    <mergeCell ref="N3:N4"/>
    <mergeCell ref="T2:T4"/>
    <mergeCell ref="P1:U1"/>
    <mergeCell ref="R3:S3"/>
    <mergeCell ref="U2:U4"/>
    <mergeCell ref="H2:I2"/>
    <mergeCell ref="J2:J3"/>
    <mergeCell ref="K2:K4"/>
    <mergeCell ref="L2:L4"/>
    <mergeCell ref="M2:N2"/>
    <mergeCell ref="R2:S2"/>
    <mergeCell ref="P2:Q2"/>
  </mergeCells>
  <printOptions/>
  <pageMargins left="0.24" right="0.29" top="1" bottom="1" header="0" footer="0"/>
  <pageSetup fitToHeight="1" fitToWidth="1" horizontalDpi="600" verticalDpi="600" orientation="portrait" paperSize="122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</dc:creator>
  <cp:keywords/>
  <dc:description/>
  <cp:lastModifiedBy>usuario</cp:lastModifiedBy>
  <cp:lastPrinted>2011-03-28T14:58:14Z</cp:lastPrinted>
  <dcterms:created xsi:type="dcterms:W3CDTF">2010-09-28T15:10:13Z</dcterms:created>
  <dcterms:modified xsi:type="dcterms:W3CDTF">2011-03-28T21:08:02Z</dcterms:modified>
  <cp:category/>
  <cp:version/>
  <cp:contentType/>
  <cp:contentStatus/>
</cp:coreProperties>
</file>