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STUDIOS\CONSULTAS_INFORMACION\Año 2020\3. Marzo\4. Tablas Anuario\"/>
    </mc:Choice>
  </mc:AlternateContent>
  <bookViews>
    <workbookView xWindow="0" yWindow="0" windowWidth="20460" windowHeight="7365" tabRatio="907"/>
  </bookViews>
  <sheets>
    <sheet name="CAP1-IntercambioComercial" sheetId="2" r:id="rId1"/>
    <sheet name="CAP1-ComercioExteriorChileno" sheetId="3" r:id="rId2"/>
    <sheet name="CAP2-PpalesProductosExportados" sheetId="4" r:id="rId3"/>
    <sheet name="CAP2-MovCargaViatransporte" sheetId="5" r:id="rId4"/>
    <sheet name="CAP2-PpalesPaisesDestino" sheetId="6" r:id="rId5"/>
    <sheet name="CAP2-PpalesProductosMineros" sheetId="7" r:id="rId6"/>
    <sheet name="CAP2-PpalesProductosNoMineros" sheetId="8" r:id="rId7"/>
    <sheet name="CAP2-PpalesGruposxRegionSalida" sheetId="9" r:id="rId8"/>
    <sheet name="CAP2-MovCargaxLugarSalida" sheetId="10" r:id="rId9"/>
    <sheet name="CAP3-ExpoServiciosTransfronte" sheetId="11" r:id="rId10"/>
    <sheet name="CAP3.DetalleServicios" sheetId="12" r:id="rId11"/>
    <sheet name="CAP4-PpalesProductosImportados" sheetId="13" r:id="rId12"/>
    <sheet name="CAP4-MovCargaxViaTransporte" sheetId="14" r:id="rId13"/>
    <sheet name="CAP4-PpalesPaisesOrigenes" sheetId="15" r:id="rId14"/>
    <sheet name="CAP4-PpalesProductosCombustible" sheetId="16" r:id="rId15"/>
    <sheet name="CAP4-PpalesProductosNoCombustib" sheetId="17" r:id="rId16"/>
    <sheet name="CAP4-MovCargaLugarIngreso" sheetId="18" r:id="rId17"/>
    <sheet name="CAP5-RecaudacionxEntidad" sheetId="19" r:id="rId18"/>
    <sheet name="CAP5-PpalesGravamenes" sheetId="20" r:id="rId19"/>
    <sheet name="CAP5-RecaudacionxTipoGravamen" sheetId="21" r:id="rId20"/>
    <sheet name="CAP5-ArancelEfectivoxBloque" sheetId="22" r:id="rId21"/>
    <sheet name="CAP5-UsoAcuerdoxPaisOrigen" sheetId="23" r:id="rId22"/>
    <sheet name="CAP6-OperacionesxZonaFranca" sheetId="24" r:id="rId23"/>
    <sheet name="CAP7-TTVehiculosxAduana" sheetId="25" r:id="rId24"/>
    <sheet name="CAP7-IngresoVehiculosxAvanzada" sheetId="26" r:id="rId25"/>
    <sheet name="CAP7-SalidaVehiculosxAvanzada" sheetId="27" r:id="rId26"/>
    <sheet name="CAP7-TTCamionesyCargaxAduana" sheetId="28" r:id="rId27"/>
    <sheet name="CAP7-IngresoCamionesyCargaxAvan" sheetId="29" r:id="rId28"/>
    <sheet name="CAP7-SalidaCamionesyCargaxAvanz" sheetId="30" r:id="rId29"/>
    <sheet name="CAP8-DestinacionesSalida" sheetId="31" r:id="rId30"/>
    <sheet name="CAP8-DestinacionesIngreso" sheetId="33" r:id="rId31"/>
    <sheet name="CAP8-DRArica" sheetId="35" r:id="rId32"/>
    <sheet name="CAP8-DRIquique" sheetId="36" r:id="rId33"/>
    <sheet name="CAP8-ARTocopilla" sheetId="37" r:id="rId34"/>
    <sheet name="CAP8-DRAntofagasta" sheetId="38" r:id="rId35"/>
    <sheet name="CAP8-ARChañaral" sheetId="39" r:id="rId36"/>
    <sheet name="CAP8-DRCoquimbo" sheetId="40" r:id="rId37"/>
    <sheet name="CAP8-ARLosAndes" sheetId="41" r:id="rId38"/>
    <sheet name="CAP8-DRValparaíso" sheetId="42" r:id="rId39"/>
    <sheet name="CAP8-ARSanAntonio" sheetId="43" r:id="rId40"/>
    <sheet name="CAP8-DRMetropolitana" sheetId="44" r:id="rId41"/>
    <sheet name="CAP8-DRTalcahuano" sheetId="45" r:id="rId42"/>
    <sheet name="CAP8-AROsorno" sheetId="46" r:id="rId43"/>
    <sheet name="CAP8-DRPtoMontt" sheetId="47" r:id="rId44"/>
    <sheet name="CAP8-DRCoyhaique" sheetId="48" r:id="rId45"/>
    <sheet name="CAP8-ARPtoAysén" sheetId="49" r:id="rId46"/>
    <sheet name="CAP8-DRPtaArenas" sheetId="50" r:id="rId47"/>
  </sheets>
  <definedNames>
    <definedName name="_Toc472954098" localSheetId="22">'CAP6-OperacionesxZonaFranca'!#REF!</definedName>
    <definedName name="_xlnm.Print_Area" localSheetId="1">'CAP1-ComercioExteriorChileno'!$B$2:$J$11</definedName>
    <definedName name="_xlnm.Print_Area" localSheetId="0">'CAP1-IntercambioComercial'!$B$2:$I$13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 i="50" l="1"/>
  <c r="K63" i="50"/>
  <c r="J63" i="50"/>
  <c r="I63" i="50"/>
  <c r="L56" i="50"/>
  <c r="L64" i="50" s="1"/>
  <c r="K56" i="50"/>
  <c r="K64" i="50" s="1"/>
  <c r="J56" i="50"/>
  <c r="J64" i="50" s="1"/>
  <c r="I56" i="50"/>
  <c r="I64" i="50" s="1"/>
  <c r="L67" i="48"/>
  <c r="L68" i="48" s="1"/>
  <c r="K67" i="48"/>
  <c r="K68" i="48" s="1"/>
  <c r="J67" i="48"/>
  <c r="J68" i="48" s="1"/>
  <c r="I67" i="48"/>
  <c r="I68" i="48" s="1"/>
  <c r="L57" i="48"/>
  <c r="K57" i="48"/>
  <c r="J57" i="48"/>
  <c r="I57" i="48"/>
  <c r="L58" i="47"/>
  <c r="L59" i="47" s="1"/>
  <c r="K58" i="47"/>
  <c r="K59" i="47" s="1"/>
  <c r="J58" i="47"/>
  <c r="J59" i="47" s="1"/>
  <c r="I58" i="47"/>
  <c r="I59" i="47" s="1"/>
  <c r="L53" i="47"/>
  <c r="K53" i="47"/>
  <c r="J53" i="47"/>
  <c r="I53" i="47"/>
  <c r="L56" i="46"/>
  <c r="L57" i="46" s="1"/>
  <c r="K56" i="46"/>
  <c r="K57" i="46" s="1"/>
  <c r="J56" i="46"/>
  <c r="J57" i="46" s="1"/>
  <c r="I56" i="46"/>
  <c r="I57" i="46" s="1"/>
  <c r="L52" i="46"/>
  <c r="K52" i="46"/>
  <c r="J52" i="46"/>
  <c r="I52" i="46"/>
  <c r="L62" i="45"/>
  <c r="L63" i="45" s="1"/>
  <c r="K62" i="45"/>
  <c r="K63" i="45" s="1"/>
  <c r="J62" i="45"/>
  <c r="J63" i="45" s="1"/>
  <c r="I62" i="45"/>
  <c r="I63" i="45" s="1"/>
  <c r="L55" i="45"/>
  <c r="K55" i="45"/>
  <c r="J55" i="45"/>
  <c r="I55" i="45"/>
  <c r="L55" i="41"/>
  <c r="K55" i="41"/>
  <c r="J55" i="41"/>
  <c r="I55" i="41"/>
  <c r="L50" i="40"/>
  <c r="K50" i="40"/>
  <c r="J50" i="40"/>
  <c r="I50" i="40"/>
  <c r="L54" i="36"/>
  <c r="K54" i="36"/>
  <c r="J54" i="36"/>
  <c r="I54" i="36"/>
  <c r="I69" i="24" l="1"/>
  <c r="H69" i="24"/>
  <c r="I68" i="24"/>
  <c r="H68" i="24"/>
  <c r="I67" i="24"/>
  <c r="H67" i="24"/>
  <c r="I66" i="24"/>
  <c r="H66" i="24"/>
  <c r="I65" i="24"/>
  <c r="H65" i="24"/>
  <c r="I64" i="24"/>
  <c r="H64" i="24"/>
  <c r="I63" i="24"/>
  <c r="H63" i="24"/>
  <c r="I61" i="24"/>
  <c r="H61" i="24"/>
  <c r="G61" i="24"/>
  <c r="I60" i="24"/>
  <c r="H60" i="24"/>
  <c r="G60" i="24"/>
  <c r="I59" i="24"/>
  <c r="H59" i="24"/>
  <c r="G59" i="24"/>
  <c r="I58" i="24"/>
  <c r="H58" i="24"/>
  <c r="G58" i="24"/>
  <c r="I57" i="24"/>
  <c r="H57" i="24"/>
  <c r="G57" i="24"/>
  <c r="I56" i="24"/>
  <c r="H56" i="24"/>
  <c r="G56" i="24"/>
  <c r="I55" i="24"/>
  <c r="H55" i="24"/>
  <c r="G55" i="24"/>
  <c r="I54" i="24"/>
  <c r="H54" i="24"/>
  <c r="G54" i="24"/>
  <c r="I53" i="24"/>
  <c r="H53" i="24"/>
  <c r="G53" i="24"/>
  <c r="I52" i="24"/>
  <c r="H52" i="24"/>
  <c r="G52" i="24"/>
  <c r="I51" i="24"/>
  <c r="H51" i="24"/>
  <c r="G51" i="24"/>
  <c r="I50" i="24"/>
  <c r="H50" i="24"/>
  <c r="G50" i="24"/>
  <c r="I49" i="24"/>
  <c r="H49" i="24"/>
  <c r="G49" i="24"/>
  <c r="I48" i="24"/>
  <c r="H48" i="24"/>
  <c r="G48" i="24"/>
  <c r="I47" i="24"/>
  <c r="H47" i="24"/>
  <c r="G47" i="24"/>
  <c r="I46" i="24"/>
  <c r="H46" i="24"/>
  <c r="G46" i="24"/>
  <c r="I45" i="24"/>
  <c r="H45" i="24"/>
  <c r="G45" i="24"/>
  <c r="I44" i="24"/>
  <c r="H44" i="24"/>
  <c r="G44" i="24"/>
  <c r="I43" i="24"/>
  <c r="H43" i="24"/>
  <c r="G43" i="24"/>
  <c r="H42" i="24"/>
  <c r="G42" i="24"/>
  <c r="I41" i="24"/>
  <c r="H41" i="24"/>
  <c r="G41" i="24"/>
  <c r="I34" i="24"/>
  <c r="H34" i="24"/>
  <c r="I33" i="24"/>
  <c r="H33" i="24"/>
  <c r="I32" i="24"/>
  <c r="H32" i="24"/>
  <c r="I31" i="24"/>
  <c r="H31" i="24"/>
  <c r="I30" i="24"/>
  <c r="H30" i="24"/>
  <c r="I29" i="24"/>
  <c r="H29" i="24"/>
  <c r="I28" i="24"/>
  <c r="H28" i="24"/>
  <c r="I26" i="24"/>
  <c r="H26" i="24"/>
  <c r="G26" i="24"/>
  <c r="I25" i="24"/>
  <c r="H25" i="24"/>
  <c r="G25" i="24"/>
  <c r="I24" i="24"/>
  <c r="H24" i="24"/>
  <c r="G24" i="24"/>
  <c r="I23" i="24"/>
  <c r="H23" i="24"/>
  <c r="G23" i="24"/>
  <c r="I22" i="24"/>
  <c r="H22" i="24"/>
  <c r="G22" i="24"/>
  <c r="I21" i="24"/>
  <c r="H21" i="24"/>
  <c r="G21" i="24"/>
  <c r="I20" i="24"/>
  <c r="H20" i="24"/>
  <c r="G20" i="24"/>
  <c r="I19" i="24"/>
  <c r="H19" i="24"/>
  <c r="G19" i="24"/>
  <c r="I18" i="24"/>
  <c r="H18" i="24"/>
  <c r="G18" i="24"/>
  <c r="I17" i="24"/>
  <c r="H17" i="24"/>
  <c r="G17" i="24"/>
  <c r="I16" i="24"/>
  <c r="H16" i="24"/>
  <c r="G16" i="24"/>
  <c r="I15" i="24"/>
  <c r="H15" i="24"/>
  <c r="G15" i="24"/>
  <c r="I14" i="24"/>
  <c r="H14" i="24"/>
  <c r="G14" i="24"/>
  <c r="I13" i="24"/>
  <c r="H13" i="24"/>
  <c r="G13" i="24"/>
  <c r="I12" i="24"/>
  <c r="H12" i="24"/>
  <c r="G12" i="24"/>
  <c r="I11" i="24"/>
  <c r="H11" i="24"/>
  <c r="G11" i="24"/>
  <c r="I10" i="24"/>
  <c r="H10" i="24"/>
  <c r="G10" i="24"/>
  <c r="I9" i="24"/>
  <c r="H9" i="24"/>
  <c r="G9" i="24"/>
  <c r="I8" i="24"/>
  <c r="H8" i="24"/>
  <c r="G8" i="24"/>
  <c r="H7" i="24"/>
  <c r="G7" i="24"/>
  <c r="I6" i="24"/>
  <c r="H6" i="24"/>
  <c r="G6" i="24"/>
  <c r="K7" i="19" l="1"/>
  <c r="L7" i="19" s="1"/>
  <c r="J7" i="19"/>
  <c r="I7" i="19"/>
  <c r="G7" i="19"/>
  <c r="H7" i="19" s="1"/>
  <c r="F7" i="19"/>
  <c r="E7" i="19"/>
  <c r="C7" i="19"/>
  <c r="D7" i="19" s="1"/>
  <c r="L6" i="19"/>
  <c r="J6" i="19"/>
  <c r="H6" i="19"/>
  <c r="F6" i="19"/>
  <c r="D6" i="19"/>
  <c r="I11" i="5" l="1"/>
  <c r="H11" i="5"/>
  <c r="I10" i="5"/>
  <c r="H10" i="5"/>
  <c r="I9" i="5"/>
  <c r="H9" i="5"/>
  <c r="I8" i="5"/>
  <c r="H8" i="5"/>
  <c r="I7" i="5"/>
  <c r="H7" i="5"/>
  <c r="I6" i="5"/>
  <c r="H6" i="5"/>
  <c r="I5" i="5"/>
  <c r="H5" i="5"/>
  <c r="J18" i="4"/>
  <c r="I18" i="4"/>
  <c r="J17" i="4"/>
  <c r="I17" i="4"/>
  <c r="J16" i="4"/>
  <c r="I16" i="4"/>
  <c r="J15" i="4"/>
  <c r="I15" i="4"/>
  <c r="J14" i="4"/>
  <c r="I14" i="4"/>
  <c r="J13" i="4"/>
  <c r="I13" i="4"/>
  <c r="J12" i="4"/>
  <c r="I12" i="4"/>
  <c r="J11" i="4"/>
  <c r="I11" i="4"/>
  <c r="J10" i="4"/>
  <c r="I10" i="4"/>
  <c r="J9" i="4"/>
  <c r="I9" i="4"/>
  <c r="J8" i="4"/>
  <c r="I8" i="4"/>
  <c r="J7" i="4"/>
  <c r="I7" i="4"/>
  <c r="J6" i="4"/>
  <c r="I6" i="4"/>
  <c r="J5" i="4"/>
  <c r="I5" i="4"/>
  <c r="J10" i="3" l="1"/>
  <c r="I10" i="3"/>
  <c r="J9" i="3"/>
  <c r="I9" i="3"/>
  <c r="J8" i="3"/>
  <c r="I8" i="3"/>
  <c r="J7" i="3"/>
  <c r="I7" i="3"/>
  <c r="J6" i="3"/>
  <c r="I6" i="3"/>
  <c r="J5" i="3"/>
  <c r="I5" i="3"/>
  <c r="I11" i="2"/>
  <c r="H11" i="2"/>
  <c r="I10" i="2"/>
  <c r="H10" i="2"/>
  <c r="I9" i="2"/>
  <c r="H9" i="2"/>
  <c r="I8" i="2"/>
  <c r="H8" i="2"/>
  <c r="I7" i="2"/>
  <c r="H7" i="2"/>
  <c r="I6" i="2"/>
  <c r="H6" i="2"/>
  <c r="I5" i="2"/>
  <c r="H5" i="2"/>
</calcChain>
</file>

<file path=xl/sharedStrings.xml><?xml version="1.0" encoding="utf-8"?>
<sst xmlns="http://schemas.openxmlformats.org/spreadsheetml/2006/main" count="3022" uniqueCount="919">
  <si>
    <t>Intercambio comercial por continente 2015-2019</t>
  </si>
  <si>
    <t>(En millones de US$ FOB)</t>
  </si>
  <si>
    <t>Participación 2019</t>
  </si>
  <si>
    <t>Variación 2019/2018</t>
  </si>
  <si>
    <t>África</t>
  </si>
  <si>
    <t>América</t>
  </si>
  <si>
    <t>Asia</t>
  </si>
  <si>
    <t>Oceanía</t>
  </si>
  <si>
    <t>Europa</t>
  </si>
  <si>
    <r>
      <t xml:space="preserve">Otros </t>
    </r>
    <r>
      <rPr>
        <vertAlign val="superscript"/>
        <sz val="8"/>
        <rFont val="Calibri Light"/>
        <family val="2"/>
        <scheme val="major"/>
      </rPr>
      <t>(1)</t>
    </r>
  </si>
  <si>
    <t>Total (FOB)</t>
  </si>
  <si>
    <r>
      <rPr>
        <b/>
        <sz val="6"/>
        <rFont val="Calibri Light"/>
        <family val="2"/>
        <scheme val="major"/>
      </rPr>
      <t>Fuente:</t>
    </r>
    <r>
      <rPr>
        <sz val="6"/>
        <rFont val="Calibri Light"/>
        <family val="2"/>
        <scheme val="major"/>
      </rPr>
      <t xml:space="preserve"> Declaraciones de Ingreso (DIN) y Declaraciones de Salida (DUS); Importaciones y Exportaciones a título definitivo ajustadas con sus documentos modificatorios. Servicio Nacional de Aduanas</t>
    </r>
  </si>
  <si>
    <r>
      <rPr>
        <b/>
        <vertAlign val="superscript"/>
        <sz val="6"/>
        <rFont val="Calibri Light"/>
        <family val="2"/>
        <scheme val="major"/>
      </rPr>
      <t>(1)</t>
    </r>
    <r>
      <rPr>
        <b/>
        <sz val="6"/>
        <rFont val="Calibri Light"/>
        <family val="2"/>
        <scheme val="major"/>
      </rPr>
      <t xml:space="preserve"> </t>
    </r>
    <r>
      <rPr>
        <sz val="6"/>
        <rFont val="Calibri Light"/>
        <family val="2"/>
        <scheme val="major"/>
      </rPr>
      <t>Se considera como "Otros" a aquellos códigos contemplados en el Anexo 51-9, que no corresponden a países como por ejemplo: Orígenes o Destinaciones no precisadas por razones comerciales o militares o Pesca Extraterritorial</t>
    </r>
  </si>
  <si>
    <t>Comercio exterior chileno 2015-2019</t>
  </si>
  <si>
    <t>(En millones de US$ )</t>
  </si>
  <si>
    <t>Exportación (FOB)</t>
  </si>
  <si>
    <t xml:space="preserve">Exportación Minera </t>
  </si>
  <si>
    <t xml:space="preserve">Exportación No Minera </t>
  </si>
  <si>
    <t>Total Exportación</t>
  </si>
  <si>
    <t>Importación (CIF)</t>
  </si>
  <si>
    <t>Importación Combustible</t>
  </si>
  <si>
    <t>Importación No Combustible</t>
  </si>
  <si>
    <t>Total Importación</t>
  </si>
  <si>
    <t>Principales productos de las exportaciones chilenas 2015-2019</t>
  </si>
  <si>
    <r>
      <t>Cód. Arancelario</t>
    </r>
    <r>
      <rPr>
        <b/>
        <vertAlign val="superscript"/>
        <sz val="8"/>
        <rFont val="Calibri Light"/>
        <family val="2"/>
        <scheme val="major"/>
      </rPr>
      <t>(1)</t>
    </r>
  </si>
  <si>
    <t>Glosa Arancelaria</t>
  </si>
  <si>
    <t>26030000</t>
  </si>
  <si>
    <t>Minerales de cobre y sus concentrados</t>
  </si>
  <si>
    <t>74031100</t>
  </si>
  <si>
    <t>Cátodos y secciones de cátodo, de cobre refinado</t>
  </si>
  <si>
    <t>08092919</t>
  </si>
  <si>
    <t xml:space="preserve">Las demás cerezas dulces frescas </t>
  </si>
  <si>
    <r>
      <t>74020010</t>
    </r>
    <r>
      <rPr>
        <b/>
        <vertAlign val="superscript"/>
        <sz val="8"/>
        <rFont val="Calibri Light"/>
        <family val="2"/>
        <scheme val="major"/>
      </rPr>
      <t>(2)</t>
    </r>
  </si>
  <si>
    <t>Cobre para el afino</t>
  </si>
  <si>
    <t>47032910</t>
  </si>
  <si>
    <t xml:space="preserve">Pasta química de maderas distintas a las coníferas, a la sosa (soda) o al sulfato, excepto para disolver, semiblanqueada o blanqueada de eucaliptus </t>
  </si>
  <si>
    <t>03044120</t>
  </si>
  <si>
    <t>Filetes de salmones del Atlántico y salmones del Danubio, frescos o refrigerados</t>
  </si>
  <si>
    <r>
      <t>71081200</t>
    </r>
    <r>
      <rPr>
        <b/>
        <vertAlign val="superscript"/>
        <sz val="8"/>
        <rFont val="Calibri Light"/>
        <family val="2"/>
        <scheme val="major"/>
      </rPr>
      <t>(3)</t>
    </r>
  </si>
  <si>
    <t>Las demás formas de oro en bruto, para uso no monetario</t>
  </si>
  <si>
    <t>47032100</t>
  </si>
  <si>
    <t>Pasta química de coníferas a la sosa (soda) o al sulfato, excepto para disolver, semiblanqueada o blanqueada</t>
  </si>
  <si>
    <t>26131010</t>
  </si>
  <si>
    <t>Concentrados minerales de molibdeno tostados</t>
  </si>
  <si>
    <t>03021410</t>
  </si>
  <si>
    <t>Salmones del Atlántico (Salmo salar) y salmones del Danubio enteros</t>
  </si>
  <si>
    <t>Total Principales Productos</t>
  </si>
  <si>
    <t>Resto de Exportaciones</t>
  </si>
  <si>
    <t>Rancho de Naves</t>
  </si>
  <si>
    <t>Total Exportaciones</t>
  </si>
  <si>
    <r>
      <rPr>
        <b/>
        <sz val="6"/>
        <rFont val="Calibri Light"/>
        <family val="2"/>
        <scheme val="major"/>
      </rPr>
      <t>Fuente:</t>
    </r>
    <r>
      <rPr>
        <sz val="6"/>
        <rFont val="Calibri Light"/>
        <family val="2"/>
        <scheme val="major"/>
      </rPr>
      <t xml:space="preserve"> Declaraciones de Salida (DUS); Exportaciones a título definitivo ajustadas con sus documentos modificatorios. Servicio Nacional de Aduanas</t>
    </r>
  </si>
  <si>
    <r>
      <rPr>
        <b/>
        <vertAlign val="superscript"/>
        <sz val="6"/>
        <rFont val="Calibri Light"/>
        <family val="2"/>
        <scheme val="major"/>
      </rPr>
      <t>(1)</t>
    </r>
    <r>
      <rPr>
        <sz val="6"/>
        <rFont val="Calibri Light"/>
        <family val="2"/>
        <scheme val="major"/>
      </rPr>
      <t>Para facilitar la comparación anual de las cifras; y dado el cambio de Arancel ocurrido durante el año 2017, los códigos arancelarios que se presentan se ajustaron al Arancel 2012</t>
    </r>
  </si>
  <si>
    <r>
      <rPr>
        <b/>
        <vertAlign val="superscript"/>
        <sz val="6"/>
        <color theme="1"/>
        <rFont val="Calibri Light"/>
        <family val="2"/>
        <scheme val="major"/>
      </rPr>
      <t>(2)</t>
    </r>
    <r>
      <rPr>
        <sz val="6"/>
        <color theme="1"/>
        <rFont val="Calibri Light"/>
        <family val="2"/>
        <scheme val="major"/>
      </rPr>
      <t xml:space="preserve"> Código S.A. perteneciente al Arancel 2012, cuya correlación con el Arancel 2017 corresponde a los códigos S.A. 74020011, 74020012, 74020013 y 74020019</t>
    </r>
  </si>
  <si>
    <r>
      <rPr>
        <b/>
        <vertAlign val="superscript"/>
        <sz val="6"/>
        <color theme="1"/>
        <rFont val="Calibri Light"/>
        <family val="2"/>
        <scheme val="major"/>
      </rPr>
      <t>(3)</t>
    </r>
    <r>
      <rPr>
        <sz val="6"/>
        <color theme="1"/>
        <rFont val="Calibri Light"/>
        <family val="2"/>
        <scheme val="major"/>
      </rPr>
      <t xml:space="preserve"> Código S.A. perteneciente al Arancel 2012, cuya correlación con el Arancel 2017 corresponde a los códigos S.A. 71081210 y 71081220</t>
    </r>
  </si>
  <si>
    <t>Movimiento de carga de las exportaciones chilenas por vía de transporte 2015-2019</t>
  </si>
  <si>
    <t>(En toneladas)</t>
  </si>
  <si>
    <t>Marítima, Fluvial y Lacustre</t>
  </si>
  <si>
    <t>Carretero/Terrestre</t>
  </si>
  <si>
    <t>Aéreo/Courier/Postal</t>
  </si>
  <si>
    <t>Oleoductos, Gasoductos</t>
  </si>
  <si>
    <t>Tendido Electrico</t>
  </si>
  <si>
    <t>Otras</t>
  </si>
  <si>
    <t xml:space="preserve">Total </t>
  </si>
  <si>
    <t>Principales países de destino de las exportaciones chilenas 2015-2019</t>
  </si>
  <si>
    <t>País de Destino</t>
  </si>
  <si>
    <t>Participación por Continente 2019</t>
  </si>
  <si>
    <t>Participación en Exportaciones 2019</t>
  </si>
  <si>
    <t>Nigeria</t>
  </si>
  <si>
    <t>Sudáfrica</t>
  </si>
  <si>
    <t>Namibia</t>
  </si>
  <si>
    <t>Resto</t>
  </si>
  <si>
    <t>Total África</t>
  </si>
  <si>
    <t xml:space="preserve">Estados Unidos </t>
  </si>
  <si>
    <t>Brasil</t>
  </si>
  <si>
    <t>Perú</t>
  </si>
  <si>
    <t>México</t>
  </si>
  <si>
    <t>Canadá</t>
  </si>
  <si>
    <t>Colombia</t>
  </si>
  <si>
    <t>Argentina</t>
  </si>
  <si>
    <t>Ecuador</t>
  </si>
  <si>
    <t>Bolivia</t>
  </si>
  <si>
    <t>Panamá</t>
  </si>
  <si>
    <t>Total América</t>
  </si>
  <si>
    <t>China</t>
  </si>
  <si>
    <t>Japón</t>
  </si>
  <si>
    <t>Corea del Sur</t>
  </si>
  <si>
    <t>Taiwán (Formosa)</t>
  </si>
  <si>
    <t>India</t>
  </si>
  <si>
    <t>Total Asia</t>
  </si>
  <si>
    <t>España</t>
  </si>
  <si>
    <t>Holanda</t>
  </si>
  <si>
    <t>Francia</t>
  </si>
  <si>
    <t>Suiza</t>
  </si>
  <si>
    <t>Alemania</t>
  </si>
  <si>
    <t>Italia</t>
  </si>
  <si>
    <t>Rusia</t>
  </si>
  <si>
    <t>Reino Unido</t>
  </si>
  <si>
    <t>Bélgica</t>
  </si>
  <si>
    <t>Turquía</t>
  </si>
  <si>
    <t>Total Europa</t>
  </si>
  <si>
    <t>Australia</t>
  </si>
  <si>
    <t>Nueva Zelandia</t>
  </si>
  <si>
    <t>Total Oceanía</t>
  </si>
  <si>
    <r>
      <t>Otros</t>
    </r>
    <r>
      <rPr>
        <b/>
        <vertAlign val="superscript"/>
        <sz val="8"/>
        <rFont val="Calibri Light"/>
        <family val="2"/>
        <scheme val="major"/>
      </rPr>
      <t>(1)</t>
    </r>
  </si>
  <si>
    <t>Total</t>
  </si>
  <si>
    <r>
      <rPr>
        <b/>
        <vertAlign val="superscript"/>
        <sz val="6"/>
        <rFont val="Calibri Light"/>
        <family val="2"/>
        <scheme val="major"/>
      </rPr>
      <t>(1)</t>
    </r>
    <r>
      <rPr>
        <sz val="6"/>
        <rFont val="Calibri Light"/>
        <family val="2"/>
        <scheme val="major"/>
      </rPr>
      <t xml:space="preserve"> Se considera como "Otros" a aquellos códigos contemplados en el Anexo 51-9, que no corresponden a países como por ejemplo: Orígenes o Destinaciones no precisadas por razones comerciales o militares o Pesca Extraterritorial</t>
    </r>
  </si>
  <si>
    <t>Principales productos mineros 2015-2019</t>
  </si>
  <si>
    <t>Participación en Exportaciones Mineras 2019</t>
  </si>
  <si>
    <t>Cobre</t>
  </si>
  <si>
    <t>Oro</t>
  </si>
  <si>
    <t>Litio</t>
  </si>
  <si>
    <t>Minerales de hierro y sus concentrados</t>
  </si>
  <si>
    <t>Yodo</t>
  </si>
  <si>
    <t>Minerales de molibdeno y sus concentrados</t>
  </si>
  <si>
    <t>Plata</t>
  </si>
  <si>
    <t>Sal gema, sal de salinas y sal marina</t>
  </si>
  <si>
    <t>Minerales de cinc y sus concentrados</t>
  </si>
  <si>
    <t>Resto minería</t>
  </si>
  <si>
    <t>Total Exportaciones Mineras</t>
  </si>
  <si>
    <t xml:space="preserve">Total Exportaciones </t>
  </si>
  <si>
    <r>
      <rPr>
        <b/>
        <sz val="6"/>
        <rFont val="Calibri Light"/>
        <family val="2"/>
        <scheme val="major"/>
      </rPr>
      <t>Nota:</t>
    </r>
    <r>
      <rPr>
        <sz val="6"/>
        <rFont val="Calibri Light"/>
        <family val="2"/>
        <scheme val="major"/>
      </rPr>
      <t xml:space="preserve"> Categorización realizada de acuerdo al Clasificador de productos del Subdepartamento de Estadísticas y Estudios, Servicio Nacional de Aduanas </t>
    </r>
  </si>
  <si>
    <t>Principales productos no mineros 2015-2019</t>
  </si>
  <si>
    <t>Participación en Exportaciones No Mineras 2019</t>
  </si>
  <si>
    <t xml:space="preserve">Frutas y frutos </t>
  </si>
  <si>
    <t>Cerezas</t>
  </si>
  <si>
    <t xml:space="preserve">Uva </t>
  </si>
  <si>
    <t>Arándanos</t>
  </si>
  <si>
    <t>Manzanas</t>
  </si>
  <si>
    <t>Nueces de nogal</t>
  </si>
  <si>
    <t>Ciruela</t>
  </si>
  <si>
    <t>Paltas</t>
  </si>
  <si>
    <t>Kiwi</t>
  </si>
  <si>
    <t>Mandarinas y Clementinas</t>
  </si>
  <si>
    <t>Limones</t>
  </si>
  <si>
    <t>Duraznos y Damascos</t>
  </si>
  <si>
    <t>Maqui</t>
  </si>
  <si>
    <t xml:space="preserve">Resto frutas y frutos </t>
  </si>
  <si>
    <t xml:space="preserve">Total Frutas y frutos </t>
  </si>
  <si>
    <t>Productos del mar</t>
  </si>
  <si>
    <t>Salmones y truchas</t>
  </si>
  <si>
    <t>Conservas y preparaciones de pescados y mariscos</t>
  </si>
  <si>
    <t>Harina de pescado</t>
  </si>
  <si>
    <t>Moluscos</t>
  </si>
  <si>
    <t>Erizos</t>
  </si>
  <si>
    <t>Algas</t>
  </si>
  <si>
    <t>Resto productos del mar</t>
  </si>
  <si>
    <t>Total Productos del Mar</t>
  </si>
  <si>
    <t>Forestales y sus derivados</t>
  </si>
  <si>
    <t>Celulosa</t>
  </si>
  <si>
    <t>Madera y sus manufacturas</t>
  </si>
  <si>
    <t>Papel y cartón y sus manufacturas</t>
  </si>
  <si>
    <t>Resto forestales y sus derivados</t>
  </si>
  <si>
    <t>Total Forestales y sus derivados</t>
  </si>
  <si>
    <t>Vitivinícola</t>
  </si>
  <si>
    <t>Vino</t>
  </si>
  <si>
    <t>Mosto de uva</t>
  </si>
  <si>
    <t>Vino espumoso</t>
  </si>
  <si>
    <t>Total Vitivinícola</t>
  </si>
  <si>
    <t>Otros Alimentos</t>
  </si>
  <si>
    <t>Carne de porcino</t>
  </si>
  <si>
    <t>Carne de ave</t>
  </si>
  <si>
    <t>Leche y otros productos lácteos</t>
  </si>
  <si>
    <t>Hortalizas y tubérculos</t>
  </si>
  <si>
    <t>Carne de bovino</t>
  </si>
  <si>
    <t>Cecinas y embutidos</t>
  </si>
  <si>
    <t>Aceite de oliva</t>
  </si>
  <si>
    <t>Cereales</t>
  </si>
  <si>
    <t>Carne de otras especies</t>
  </si>
  <si>
    <t>Miel</t>
  </si>
  <si>
    <t>Resto otros alimentos</t>
  </si>
  <si>
    <t>Total Otros Alimentos</t>
  </si>
  <si>
    <t>Otros productos relevantes</t>
  </si>
  <si>
    <t>Abonos</t>
  </si>
  <si>
    <t>Otras bebidas alcohólicas</t>
  </si>
  <si>
    <t>Total Otros productos relevantes</t>
  </si>
  <si>
    <t>Exportación de servicios calificados por Aduanas</t>
  </si>
  <si>
    <t>Rancho de naves</t>
  </si>
  <si>
    <t>Resto no minería</t>
  </si>
  <si>
    <t>Total Exportaciones No Mineras</t>
  </si>
  <si>
    <r>
      <rPr>
        <b/>
        <sz val="6"/>
        <color theme="1"/>
        <rFont val="Calibri Light"/>
        <family val="2"/>
      </rPr>
      <t>Fuente:</t>
    </r>
    <r>
      <rPr>
        <sz val="6"/>
        <color theme="1"/>
        <rFont val="Calibri Light"/>
        <family val="2"/>
      </rPr>
      <t xml:space="preserve"> Declaraciones de Salida (DUS); Exportaciones a título definitivo ajustadas con sus documentos modificatorios. Servicio Nacional de Aduanas</t>
    </r>
  </si>
  <si>
    <t>Principales grupos de exportación por región de salida 2018-2019</t>
  </si>
  <si>
    <t>Los demás productos mineros</t>
  </si>
  <si>
    <t>Otros productos</t>
  </si>
  <si>
    <t>Total 2018</t>
  </si>
  <si>
    <t>Participación 2018</t>
  </si>
  <si>
    <t>Arica y Parinacota</t>
  </si>
  <si>
    <t>Tarapacá</t>
  </si>
  <si>
    <t>Antofagasta</t>
  </si>
  <si>
    <t>Atacama</t>
  </si>
  <si>
    <t>Coquimbo</t>
  </si>
  <si>
    <t>Valparaíso</t>
  </si>
  <si>
    <t>Metropolitana</t>
  </si>
  <si>
    <t>Biobío</t>
  </si>
  <si>
    <t>La Araucanía</t>
  </si>
  <si>
    <t>Los Ríos</t>
  </si>
  <si>
    <t>Los Lagos</t>
  </si>
  <si>
    <t>Aysén del General C.I. del Campo</t>
  </si>
  <si>
    <t>Magallanes y la Antártica Chilena</t>
  </si>
  <si>
    <t>Otras Operaciones</t>
  </si>
  <si>
    <t>Total 2019</t>
  </si>
  <si>
    <t>Movimiento de carga de las exportaciones chilenas por lugar de salida 2015-2019</t>
  </si>
  <si>
    <r>
      <t>Lugar de Salida</t>
    </r>
    <r>
      <rPr>
        <b/>
        <vertAlign val="superscript"/>
        <sz val="8"/>
        <rFont val="Calibri Light"/>
        <family val="2"/>
        <scheme val="major"/>
      </rPr>
      <t>(1)</t>
    </r>
  </si>
  <si>
    <t>Arica</t>
  </si>
  <si>
    <t>Concordia (Chacalluta)</t>
  </si>
  <si>
    <t>Chungará</t>
  </si>
  <si>
    <t>Visviri</t>
  </si>
  <si>
    <t>-</t>
  </si>
  <si>
    <t>Aeropuerto Chacalluta</t>
  </si>
  <si>
    <t xml:space="preserve">Total Arica y Parinacota </t>
  </si>
  <si>
    <t xml:space="preserve">Tarapacá </t>
  </si>
  <si>
    <t>Patache</t>
  </si>
  <si>
    <t>Patillos</t>
  </si>
  <si>
    <t>Iquique</t>
  </si>
  <si>
    <t>Colchane</t>
  </si>
  <si>
    <t>Aeropuerto Diego Aracena</t>
  </si>
  <si>
    <t xml:space="preserve">Total Tarapacá </t>
  </si>
  <si>
    <t xml:space="preserve">Antofagasta </t>
  </si>
  <si>
    <t>Caleta Coloso</t>
  </si>
  <si>
    <t>Puerto Angamos</t>
  </si>
  <si>
    <t>Tocopilla</t>
  </si>
  <si>
    <t>Michilla</t>
  </si>
  <si>
    <t>Ollagüe</t>
  </si>
  <si>
    <t>Paso Jama</t>
  </si>
  <si>
    <t>San Pedro de Atacama</t>
  </si>
  <si>
    <t>Mejillones</t>
  </si>
  <si>
    <t>Aeropuerto Cerro Moreno</t>
  </si>
  <si>
    <t xml:space="preserve">Total Antofagasta </t>
  </si>
  <si>
    <t xml:space="preserve">Atacama </t>
  </si>
  <si>
    <t>Caldera</t>
  </si>
  <si>
    <t>Huasco/Guacolda</t>
  </si>
  <si>
    <t>Chañaral/Barquito</t>
  </si>
  <si>
    <t>San Francisco</t>
  </si>
  <si>
    <t xml:space="preserve">Total Atacama </t>
  </si>
  <si>
    <t xml:space="preserve">Coquimbo </t>
  </si>
  <si>
    <t>Guayacán</t>
  </si>
  <si>
    <t>Los Vilos</t>
  </si>
  <si>
    <t>Agua Negra</t>
  </si>
  <si>
    <t xml:space="preserve">Total Coquimbo </t>
  </si>
  <si>
    <t xml:space="preserve">Valparaíso </t>
  </si>
  <si>
    <t>San Antonio</t>
  </si>
  <si>
    <t>Ventanas</t>
  </si>
  <si>
    <t>Cristo Redentor (Los Libertadores)</t>
  </si>
  <si>
    <t>Quintero</t>
  </si>
  <si>
    <t xml:space="preserve">Total Valparaíso </t>
  </si>
  <si>
    <t xml:space="preserve">Metropolitana </t>
  </si>
  <si>
    <t>Aeropuerto A.M. Benítez</t>
  </si>
  <si>
    <t xml:space="preserve">Total Metropolitana </t>
  </si>
  <si>
    <t xml:space="preserve">Biobío </t>
  </si>
  <si>
    <t>Coronel</t>
  </si>
  <si>
    <t>Lirquén</t>
  </si>
  <si>
    <t>San Vicente</t>
  </si>
  <si>
    <t>Talcahuano</t>
  </si>
  <si>
    <t>Penco</t>
  </si>
  <si>
    <t>Aeropuerto Carriel Sur</t>
  </si>
  <si>
    <t xml:space="preserve">Total Biobío </t>
  </si>
  <si>
    <t>Pino Hachado (Liucura)</t>
  </si>
  <si>
    <t>Mamuil Malal (Puesco)</t>
  </si>
  <si>
    <t xml:space="preserve">Total La Araucanía </t>
  </si>
  <si>
    <t>Corral</t>
  </si>
  <si>
    <t>Total Los Ríos</t>
  </si>
  <si>
    <t xml:space="preserve">Los Lagos </t>
  </si>
  <si>
    <t>Calbuco</t>
  </si>
  <si>
    <t>Puerto Montt</t>
  </si>
  <si>
    <t>Cardenal Samoré (Puyehue)</t>
  </si>
  <si>
    <t>Aeropuerto El Tepual</t>
  </si>
  <si>
    <t xml:space="preserve">Total Los Lagos </t>
  </si>
  <si>
    <t>Huemules</t>
  </si>
  <si>
    <t>Río Jeinememi (Chile Chico)</t>
  </si>
  <si>
    <t>Coyhaique Alto</t>
  </si>
  <si>
    <t>Chacabuco/Pto.Aysén</t>
  </si>
  <si>
    <t>Roballos (Baker)</t>
  </si>
  <si>
    <t>Total Aysén del General C.I. del Campo</t>
  </si>
  <si>
    <t>Cabo Negro</t>
  </si>
  <si>
    <t>Integración Austral (Monte Aymond)</t>
  </si>
  <si>
    <t>Punta Arenas</t>
  </si>
  <si>
    <t>Puerto Williams</t>
  </si>
  <si>
    <t>San Sebastián</t>
  </si>
  <si>
    <t>Natales</t>
  </si>
  <si>
    <t>Aeropuerto C.I. del Campo</t>
  </si>
  <si>
    <t>Total Magallanes y la Antártica Chilena</t>
  </si>
  <si>
    <t>Otros puertos chilenos</t>
  </si>
  <si>
    <r>
      <rPr>
        <b/>
        <vertAlign val="superscript"/>
        <sz val="6"/>
        <rFont val="Calibri Light"/>
        <family val="2"/>
        <scheme val="major"/>
      </rPr>
      <t>(1)</t>
    </r>
    <r>
      <rPr>
        <b/>
        <sz val="6"/>
        <rFont val="Calibri Light"/>
        <family val="2"/>
        <scheme val="major"/>
      </rPr>
      <t xml:space="preserve"> </t>
    </r>
    <r>
      <rPr>
        <sz val="6"/>
        <rFont val="Calibri Light"/>
        <family val="2"/>
        <scheme val="major"/>
      </rPr>
      <t>Corresponde a la ubicación geográfica del Lugar de Salida (Puerto-Aeropuerto-Avanzada)</t>
    </r>
  </si>
  <si>
    <t>Exportación de servicios transfronterizos calificados por Aduanas 2015-2019</t>
  </si>
  <si>
    <t>(En miles de US$ FOB)</t>
  </si>
  <si>
    <t>Grupo de servicio</t>
  </si>
  <si>
    <t>2015</t>
  </si>
  <si>
    <t>2016</t>
  </si>
  <si>
    <t>2017</t>
  </si>
  <si>
    <t>2018</t>
  </si>
  <si>
    <t>2019</t>
  </si>
  <si>
    <t>Servicios de informática y servicios conexos</t>
  </si>
  <si>
    <t>Otros servicios prestados a las empresas</t>
  </si>
  <si>
    <t>Servicios auxiliares en relación con todos los medios de transporte</t>
  </si>
  <si>
    <t>Servicios profesionales</t>
  </si>
  <si>
    <t>Servicios de telecomunicaciones</t>
  </si>
  <si>
    <t>Servicios bancarios y de intermediación financiera</t>
  </si>
  <si>
    <t>Servicios de investigación y desarrollo</t>
  </si>
  <si>
    <t>Todos los servicios de seguros y relacionados con los seguros</t>
  </si>
  <si>
    <t>Servicios de asesoría y otros servicios financieros</t>
  </si>
  <si>
    <t>Servicios audiovisuales</t>
  </si>
  <si>
    <t xml:space="preserve">Otros servicios no contemplados en otra parte </t>
  </si>
  <si>
    <t>Servicios de turismo y servicios relacionados con viajes</t>
  </si>
  <si>
    <t>Otros servicios de enseñanza</t>
  </si>
  <si>
    <t>Servicios de transporte marítimo</t>
  </si>
  <si>
    <t>Total Exportación de Servicios Transfronterizo autorizados por Aduana</t>
  </si>
  <si>
    <t>Fuente: Declaraciones de Salida (DUS); Exportaciones a título definitivo ajustadas con sus documentos modificatorios. Servicio Nacional de Aduanas</t>
  </si>
  <si>
    <t>Grupo de Servicio</t>
  </si>
  <si>
    <t>Participación por Grupo 2019</t>
  </si>
  <si>
    <t>Participación  2019</t>
  </si>
  <si>
    <t>Servicios de suministro de sedes ("hosting") para sitios web y correo electrónico</t>
  </si>
  <si>
    <t>Servicios de telecomunicaciones de portadores
(carrier internacional) para llamadas telefónicas internacionales en tránsito, que se originen y terminen en el extranjero</t>
  </si>
  <si>
    <t>Servicios de apoyo técnico en
computación e informática (mantenimiento y reparación), por vía remota (Internet)</t>
  </si>
  <si>
    <t>Servicios de transmisión internacional de datos, para señales de ingreso o en tránsito</t>
  </si>
  <si>
    <t>Servicios en diseño y desarrollo de aplicaciones de tecnologías de información</t>
  </si>
  <si>
    <t>Servicios de telecomunicaciones móviles para llamadas telefónicas internacionales del tipo "Roaming In"</t>
  </si>
  <si>
    <t>Servicios de asesoría en tecnologías de la información</t>
  </si>
  <si>
    <t>Servicios de telecomunicaciones de portadores
(carrier internacional) para llamadas telefónicas internacionales con destino a un
operador de telefonía local</t>
  </si>
  <si>
    <t>Servicio de licenciamiento y/o arriendo de software</t>
  </si>
  <si>
    <t>Servicios de mensajería de texto, audio y/o video, suministrados mediante plataforma computacional conectada con sistemas de telefonía móvil</t>
  </si>
  <si>
    <t>Total Servicios de informática y servicios conexos</t>
  </si>
  <si>
    <t>Total Servicios de telecomunicaciones</t>
  </si>
  <si>
    <t>Servicios de asesoría en gestión de la comercialización de empresas (marketing)</t>
  </si>
  <si>
    <t>Servicios de ingeniería para instalaciones de la minería extractiva del cobre</t>
  </si>
  <si>
    <t>Servicios de filmación de películas cinematográficas para promoción o publicidad (comerciales)</t>
  </si>
  <si>
    <t>Servicios de revisión de cuentas</t>
  </si>
  <si>
    <t>Servicios de asesoría en gestión financiera de empresas</t>
  </si>
  <si>
    <t>Servicios de asesoría en ingeniería aplicada a la minería</t>
  </si>
  <si>
    <t>Servicios de estudios de mercado</t>
  </si>
  <si>
    <t>Servicios de ingeniería para instalaciones de la metalurgia del cobre</t>
  </si>
  <si>
    <t>Servicios de administración de empresas mineras</t>
  </si>
  <si>
    <t>Servicios de ingeniería para plantas generadoras de energía eléctrica</t>
  </si>
  <si>
    <t>Total Otros servicios prestados a las empresas</t>
  </si>
  <si>
    <t>Total Servicios profesionales</t>
  </si>
  <si>
    <t>Servicios de mantenimiento y reparación de aviones, helicópteros y otros aparatos aéreos</t>
  </si>
  <si>
    <t>Servicios de distribución de cuotas de fondos de inversión extranjeros, tanto en el mercado local como internacional</t>
  </si>
  <si>
    <t>Servicios de mantenimiento y reparación de embarcaciones (buques), estructuras y plataformas flotantes</t>
  </si>
  <si>
    <t>Servicios de administración de carteras de inversiones extranjeras en el extranjero</t>
  </si>
  <si>
    <t>Servicios de gestión logística de pre embarque</t>
  </si>
  <si>
    <t>Servicio de remolque y tracción para vehículos terrestres extranjeros, en tránsito por Chile</t>
  </si>
  <si>
    <t>Total Servicios bancarios y de intermediación financiera</t>
  </si>
  <si>
    <t>Servicios de inspección técnica y/o certificación de calidad de pre embarque de productos de exportación</t>
  </si>
  <si>
    <t>Total Servicios auxiliares en relación con todos los medios de transporte</t>
  </si>
  <si>
    <t>Otros servicios no contemplados en otra parte</t>
  </si>
  <si>
    <r>
      <rPr>
        <b/>
        <sz val="8"/>
        <rFont val="Calibri Light"/>
        <family val="2"/>
        <scheme val="major"/>
      </rPr>
      <t>Fuente:</t>
    </r>
    <r>
      <rPr>
        <sz val="8"/>
        <rFont val="Calibri Light"/>
        <family val="2"/>
        <scheme val="major"/>
      </rPr>
      <t xml:space="preserve"> Declaraciones de Salida (DUS); Exportaciones a título definitivo ajustadas con sus documentos modificatorios. Servicio Nacional de Aduanas</t>
    </r>
  </si>
  <si>
    <r>
      <rPr>
        <b/>
        <sz val="8"/>
        <rFont val="Calibri Light"/>
        <family val="2"/>
        <scheme val="major"/>
      </rPr>
      <t>Nota:</t>
    </r>
    <r>
      <rPr>
        <sz val="8"/>
        <rFont val="Calibri Light"/>
        <family val="2"/>
        <scheme val="major"/>
      </rPr>
      <t xml:space="preserve"> Existen glosas de grupos de servicios que debido a su extensión han sido acortadas. En el listado de Servicios Calificados como Exportación de Aduanas es posible encontrar las descripciones completas</t>
    </r>
  </si>
  <si>
    <t>Principales productos de las importaciones chilenas 2015-2019</t>
  </si>
  <si>
    <t>(En millones de US$ CIF)</t>
  </si>
  <si>
    <t>27101940</t>
  </si>
  <si>
    <t>Aceites combustibles destilados (gasoil, diésel oíl)</t>
  </si>
  <si>
    <t>27090020</t>
  </si>
  <si>
    <t>Aceites crudos de petróleo o de mineral bituminoso, con grados API superior o igual a 25</t>
  </si>
  <si>
    <t>27090010</t>
  </si>
  <si>
    <t>Aceites crudos de petróleo o de mineral bituminoso, con grados API  inferior a 25</t>
  </si>
  <si>
    <r>
      <t>87032391</t>
    </r>
    <r>
      <rPr>
        <b/>
        <vertAlign val="superscript"/>
        <sz val="8"/>
        <rFont val="Calibri Light"/>
        <family val="2"/>
        <scheme val="major"/>
      </rPr>
      <t>(2)</t>
    </r>
  </si>
  <si>
    <t>Automóviles de turismo de cilindrada superior a 1.500 cm³ pero inferior o igual a 3.000 cm³</t>
  </si>
  <si>
    <t>85171200</t>
  </si>
  <si>
    <t>Teléfonos móviles (celulares) y los de otras redes inalámbricas</t>
  </si>
  <si>
    <r>
      <t>87032291</t>
    </r>
    <r>
      <rPr>
        <b/>
        <vertAlign val="superscript"/>
        <sz val="8"/>
        <rFont val="Calibri Light"/>
        <family val="2"/>
        <scheme val="major"/>
      </rPr>
      <t>(3)</t>
    </r>
  </si>
  <si>
    <t>Automóviles de turismo, de cilindrada superior a 1.000 cm³ pero inferior o igual a 1.500 cm³</t>
  </si>
  <si>
    <r>
      <t>02013000</t>
    </r>
    <r>
      <rPr>
        <b/>
        <vertAlign val="superscript"/>
        <sz val="8"/>
        <rFont val="Calibri Light"/>
        <family val="2"/>
        <scheme val="major"/>
      </rPr>
      <t>(4)</t>
    </r>
  </si>
  <si>
    <t xml:space="preserve">Carne bovina deshuesada fresca o refrigerada </t>
  </si>
  <si>
    <t>87042121</t>
  </si>
  <si>
    <t>Camionetas con capacidad de carga útil superior a 500 kilos pero inferior o igual a 2000 kilos</t>
  </si>
  <si>
    <t>27111100</t>
  </si>
  <si>
    <t>Gas natural licuado</t>
  </si>
  <si>
    <t>27011220</t>
  </si>
  <si>
    <t>Hulla bituminosa para uso térmico</t>
  </si>
  <si>
    <t>Resto de Importaciones</t>
  </si>
  <si>
    <t>Total Importaciones</t>
  </si>
  <si>
    <r>
      <rPr>
        <b/>
        <sz val="6"/>
        <rFont val="Calibri Light"/>
        <family val="2"/>
        <scheme val="major"/>
      </rPr>
      <t>Fuente:</t>
    </r>
    <r>
      <rPr>
        <sz val="6"/>
        <rFont val="Calibri Light"/>
        <family val="2"/>
        <scheme val="major"/>
      </rPr>
      <t xml:space="preserve"> Declaraciones de Ingreso (DIN); Importaciones  a título definitivo ajustadas con sus documentos modificatorios. Servicio Nacional de Aduanas</t>
    </r>
  </si>
  <si>
    <r>
      <rPr>
        <b/>
        <vertAlign val="superscript"/>
        <sz val="6"/>
        <rFont val="Calibri Light"/>
        <family val="2"/>
        <scheme val="major"/>
      </rPr>
      <t>(1)</t>
    </r>
    <r>
      <rPr>
        <sz val="6"/>
        <rFont val="Calibri Light"/>
        <family val="2"/>
        <scheme val="major"/>
      </rPr>
      <t xml:space="preserve"> Para facilitar la comparación anual de las cifras, y dado el cambio de Arancel ocurrido durante el año 2017, los códigos arancelarios que se presentan se ajustaron al Arancel 2012</t>
    </r>
  </si>
  <si>
    <r>
      <rPr>
        <b/>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87032391, 87034034 y 87036034</t>
    </r>
  </si>
  <si>
    <r>
      <rPr>
        <b/>
        <vertAlign val="superscript"/>
        <sz val="6"/>
        <rFont val="Calibri Light"/>
        <family val="2"/>
        <scheme val="major"/>
      </rPr>
      <t>(3)</t>
    </r>
    <r>
      <rPr>
        <sz val="6"/>
        <rFont val="Calibri Light"/>
        <family val="2"/>
        <scheme val="major"/>
      </rPr>
      <t xml:space="preserve"> Código S.A. perteneciente al Arancel 2012, cuya correlación con el Arancel 2017 corresponde a los códigos S.A. 87032291, 87034024 y 87036024</t>
    </r>
  </si>
  <si>
    <r>
      <rPr>
        <b/>
        <vertAlign val="superscript"/>
        <sz val="6"/>
        <rFont val="Calibri Light"/>
        <family val="2"/>
        <scheme val="major"/>
      </rPr>
      <t>(4)</t>
    </r>
    <r>
      <rPr>
        <sz val="6"/>
        <rFont val="Calibri Light"/>
        <family val="2"/>
        <scheme val="major"/>
      </rPr>
      <t xml:space="preserve"> Código S.A. perteneciente al Arancel 2012, cuya correlación con el Arancel 2017 corresponde a los códigos S.A. 02013010, 02013020, 02013030, 02013040, 02013050 y 02013090</t>
    </r>
  </si>
  <si>
    <t>Movimiento de carga de las importaciones chilenas por vía de transporte 2015-2019</t>
  </si>
  <si>
    <t>Ferroviario</t>
  </si>
  <si>
    <t>Otra</t>
  </si>
  <si>
    <r>
      <rPr>
        <b/>
        <sz val="6"/>
        <color theme="1"/>
        <rFont val="Calibri Light"/>
        <family val="2"/>
        <scheme val="major"/>
      </rPr>
      <t>Fuente:</t>
    </r>
    <r>
      <rPr>
        <sz val="6"/>
        <color theme="1"/>
        <rFont val="Calibri Light"/>
        <family val="2"/>
        <scheme val="major"/>
      </rPr>
      <t xml:space="preserve"> Declaraciones de Ingreso (DIN); Importaciones  a titulo definitivo ajustadas con sus documentos modificatorios. Servicio Nacional de Aduanas </t>
    </r>
  </si>
  <si>
    <t>Principales países de origen de las importaciones chilenas 2015-2019</t>
  </si>
  <si>
    <t>País de Origen</t>
  </si>
  <si>
    <t>Participación en Importaciones 2019</t>
  </si>
  <si>
    <t>Angola</t>
  </si>
  <si>
    <t>Guinea Ecuatorial</t>
  </si>
  <si>
    <t>Marruecos</t>
  </si>
  <si>
    <t>Estados Unidos</t>
  </si>
  <si>
    <t>Paraguay</t>
  </si>
  <si>
    <t>Trinidad y Tobago</t>
  </si>
  <si>
    <t>Vietnam</t>
  </si>
  <si>
    <t>Thailandia</t>
  </si>
  <si>
    <t>Taiwán</t>
  </si>
  <si>
    <t>Malasia</t>
  </si>
  <si>
    <t>Indonesia</t>
  </si>
  <si>
    <t>Bangladesh</t>
  </si>
  <si>
    <t>Suecia</t>
  </si>
  <si>
    <t>Finlandia</t>
  </si>
  <si>
    <r>
      <rPr>
        <b/>
        <sz val="6"/>
        <color theme="1"/>
        <rFont val="Calibri Light"/>
        <family val="2"/>
        <scheme val="major"/>
      </rPr>
      <t>Fuente:</t>
    </r>
    <r>
      <rPr>
        <sz val="6"/>
        <color theme="1"/>
        <rFont val="Calibri Light"/>
        <family val="2"/>
        <scheme val="major"/>
      </rPr>
      <t xml:space="preserve"> Declaraciones de Ingreso (DIN); Importaciones  a título definitivo ajustadas con sus documentos modificatorios. Servicio Nacional de Aduanas</t>
    </r>
  </si>
  <si>
    <r>
      <rPr>
        <b/>
        <vertAlign val="superscript"/>
        <sz val="6"/>
        <color theme="1"/>
        <rFont val="Calibri Light"/>
        <family val="2"/>
        <scheme val="major"/>
      </rPr>
      <t>(1)</t>
    </r>
    <r>
      <rPr>
        <vertAlign val="superscript"/>
        <sz val="6"/>
        <color theme="1"/>
        <rFont val="Calibri Light"/>
        <family val="2"/>
        <scheme val="major"/>
      </rPr>
      <t xml:space="preserve"> </t>
    </r>
    <r>
      <rPr>
        <sz val="6"/>
        <color theme="1"/>
        <rFont val="Calibri Light"/>
        <family val="2"/>
        <scheme val="major"/>
      </rPr>
      <t>Se considera como "Otros" a aquellos códigos contemplados en el Anexo 51-9, que no corresponden a países como por ejemplo: Orígenes o Destinaciones no precisadas por razones comerciales o militares o Pesca Extraterritorial</t>
    </r>
  </si>
  <si>
    <t>Principales productos combustibles 2015-2019</t>
  </si>
  <si>
    <t>Participación en Importaciones Combustibles 2019</t>
  </si>
  <si>
    <t>Petróleo crudo</t>
  </si>
  <si>
    <t>Petróleo diésel</t>
  </si>
  <si>
    <t>Hulla</t>
  </si>
  <si>
    <t>Gas natural gaseoso</t>
  </si>
  <si>
    <t>Propano licuado</t>
  </si>
  <si>
    <t>Gasolina vehículos terrestres</t>
  </si>
  <si>
    <t>Resto combustibles y lubricantes</t>
  </si>
  <si>
    <t>Total Importaciones Combustibles</t>
  </si>
  <si>
    <r>
      <rPr>
        <b/>
        <sz val="6"/>
        <color theme="1"/>
        <rFont val="Calibri Light"/>
        <family val="2"/>
      </rPr>
      <t>Fuente:</t>
    </r>
    <r>
      <rPr>
        <sz val="6"/>
        <color theme="1"/>
        <rFont val="Calibri Light"/>
        <family val="2"/>
      </rPr>
      <t xml:space="preserve"> Declaraciones de Ingreso (DIN); Importaciones a título definitivo ajustadas con sus documentos modificatorios. Servicio Nacional de Aduanas</t>
    </r>
  </si>
  <si>
    <t>Principales productos no combustibles 2015-2019</t>
  </si>
  <si>
    <t>Maquinarias</t>
  </si>
  <si>
    <t>Palas mecánicas, excavadoras, cargadoras y palas cargadoras</t>
  </si>
  <si>
    <t>Grupos electrógenos</t>
  </si>
  <si>
    <t>Centrífugas y aparatos para filtrar o depurar líquidos o gases, y sus partes</t>
  </si>
  <si>
    <t>Artículos de grifería y sus partes</t>
  </si>
  <si>
    <t>Bombas y elevadores de líquidos, y sus partes</t>
  </si>
  <si>
    <t xml:space="preserve">Resto maquinarias </t>
  </si>
  <si>
    <t>Total Maquinarias</t>
  </si>
  <si>
    <t>Medios de transporte y sus partes</t>
  </si>
  <si>
    <t>Vehículos automóviles para el transporte de personas</t>
  </si>
  <si>
    <t>Vehículos automóviles para el transporte de mercancías</t>
  </si>
  <si>
    <t>Neumáticos</t>
  </si>
  <si>
    <t>Chasis, carrocerías, partes y accesorios de vehículos automóviles</t>
  </si>
  <si>
    <t>Tractores</t>
  </si>
  <si>
    <t>Resto medios de transporte y sus partes</t>
  </si>
  <si>
    <t>Total Medios de transporte y sus partes</t>
  </si>
  <si>
    <t>Alimentos</t>
  </si>
  <si>
    <t>Maíz para consumo</t>
  </si>
  <si>
    <t>Frutas y frutos comestibles</t>
  </si>
  <si>
    <t>Resto alimentos</t>
  </si>
  <si>
    <t>Total Alimentos</t>
  </si>
  <si>
    <t>Prendas de vestir y accesorios y calzados</t>
  </si>
  <si>
    <t>Prendas de vestir y accesorios</t>
  </si>
  <si>
    <t xml:space="preserve">Calzados </t>
  </si>
  <si>
    <t>Total Prendas de vestir y accesorios, y calzados</t>
  </si>
  <si>
    <t>Tecnología</t>
  </si>
  <si>
    <t>Celulares</t>
  </si>
  <si>
    <t>Computadores y sus partes</t>
  </si>
  <si>
    <t>Televisores</t>
  </si>
  <si>
    <t>Videoconsolas y máquinas de videojuego</t>
  </si>
  <si>
    <t>Total Tecnología</t>
  </si>
  <si>
    <t>Medicamentos</t>
  </si>
  <si>
    <t>Polietileno</t>
  </si>
  <si>
    <t>Cerveza de malta</t>
  </si>
  <si>
    <t>Cementos</t>
  </si>
  <si>
    <t>Resto no combustibles</t>
  </si>
  <si>
    <t>Total Importaciones No Combustibles</t>
  </si>
  <si>
    <t>Movimiento de carga de las importaciones chilenas por lugar de ingreso 2015-2019</t>
  </si>
  <si>
    <r>
      <t>Lugar de Ingreso</t>
    </r>
    <r>
      <rPr>
        <b/>
        <vertAlign val="superscript"/>
        <sz val="8"/>
        <rFont val="Calibri Light"/>
        <family val="2"/>
        <scheme val="major"/>
      </rPr>
      <t>(1)</t>
    </r>
    <r>
      <rPr>
        <b/>
        <sz val="8"/>
        <rFont val="Calibri Light"/>
        <family val="2"/>
        <scheme val="major"/>
      </rPr>
      <t xml:space="preserve"> </t>
    </r>
  </si>
  <si>
    <t xml:space="preserve">Arica y Parinacota </t>
  </si>
  <si>
    <t>Hua Hum</t>
  </si>
  <si>
    <t>Abra de Napa</t>
  </si>
  <si>
    <t>Futaleufú</t>
  </si>
  <si>
    <t>Tortel</t>
  </si>
  <si>
    <t>Las Pampas - Lago Verde</t>
  </si>
  <si>
    <t>Ibánez Palavicini</t>
  </si>
  <si>
    <t>Río Jeinemeni (Chile Chico)</t>
  </si>
  <si>
    <t>Taltal</t>
  </si>
  <si>
    <t>Socompa</t>
  </si>
  <si>
    <t>Triana</t>
  </si>
  <si>
    <t>Gregorio</t>
  </si>
  <si>
    <t>Poseidón</t>
  </si>
  <si>
    <t>Tres Puentes</t>
  </si>
  <si>
    <t>Fuente: Declaraciones de Ingreso (DIN); Importaciones a título definitivo ajustadas con sus documentos modificatorios. Servicio Nacional de Aduanas</t>
  </si>
  <si>
    <r>
      <rPr>
        <vertAlign val="superscript"/>
        <sz val="6"/>
        <color theme="1"/>
        <rFont val="Calibri Light"/>
        <family val="2"/>
        <scheme val="major"/>
      </rPr>
      <t>(1)</t>
    </r>
    <r>
      <rPr>
        <sz val="6"/>
        <color theme="1"/>
        <rFont val="Calibri Light"/>
        <family val="2"/>
        <scheme val="major"/>
      </rPr>
      <t>Columna Región, corresponde a la ubicación geográfica del Lugar de Ingreso (Puerto-Aeropuerto-Avanzada)</t>
    </r>
  </si>
  <si>
    <t>El Maule</t>
  </si>
  <si>
    <t>Paso Pehuenche</t>
  </si>
  <si>
    <t>Total El Maule</t>
  </si>
  <si>
    <t>Participación en la recaudación tributaria nacional por entidad 2015 - 2019</t>
  </si>
  <si>
    <t>(Monto en millones de US$)</t>
  </si>
  <si>
    <t>Monto</t>
  </si>
  <si>
    <t>% PIB</t>
  </si>
  <si>
    <t>SNA</t>
  </si>
  <si>
    <t xml:space="preserve">SII </t>
  </si>
  <si>
    <t>Recaudación total</t>
  </si>
  <si>
    <r>
      <rPr>
        <b/>
        <sz val="8"/>
        <rFont val="Calibri Light"/>
        <family val="2"/>
        <scheme val="major"/>
      </rPr>
      <t>Fuentes:</t>
    </r>
    <r>
      <rPr>
        <sz val="8"/>
        <rFont val="Calibri Light"/>
        <family val="2"/>
        <scheme val="major"/>
      </rPr>
      <t xml:space="preserve"> Banco Central de Chile, Servicio de Impuestos Internos, Dirección de Presupuestos, Servicio Nacional de Aduanas</t>
    </r>
  </si>
  <si>
    <r>
      <rPr>
        <b/>
        <sz val="8"/>
        <rFont val="Calibri Light"/>
        <family val="2"/>
        <scheme val="major"/>
      </rPr>
      <t>Nota (1)</t>
    </r>
    <r>
      <rPr>
        <sz val="8"/>
        <rFont val="Calibri Light"/>
        <family val="2"/>
        <scheme val="major"/>
      </rPr>
      <t>: SNA Servicio Nacional de Aduanas; SII Servicio de Impuestos Internos</t>
    </r>
  </si>
  <si>
    <r>
      <rPr>
        <b/>
        <sz val="8"/>
        <rFont val="Calibri Light"/>
        <family val="2"/>
        <scheme val="major"/>
      </rPr>
      <t>Nota (2):</t>
    </r>
    <r>
      <rPr>
        <sz val="8"/>
        <rFont val="Calibri Light"/>
        <family val="2"/>
        <scheme val="major"/>
      </rPr>
      <t xml:space="preserve"> Datos del SNA extraídos desde las cuentas de los gravámenes recaudado en las importaciones definitivas</t>
    </r>
  </si>
  <si>
    <r>
      <rPr>
        <b/>
        <sz val="8"/>
        <rFont val="Calibri Light"/>
        <family val="2"/>
        <scheme val="major"/>
      </rPr>
      <t>Nota (3):</t>
    </r>
    <r>
      <rPr>
        <sz val="8"/>
        <rFont val="Calibri Light"/>
        <family val="2"/>
        <scheme val="major"/>
      </rPr>
      <t xml:space="preserve"> Recaudacion total/Ingresos Tributarios Netos según Informe "Serie de ingresos anuales" del SII, a excepción del año 2019, datos extraídos de Informe "Ejecución Gobierno Central 2019" de DIPRES</t>
    </r>
  </si>
  <si>
    <r>
      <rPr>
        <b/>
        <sz val="8"/>
        <rFont val="Calibri Light"/>
        <family val="2"/>
        <scheme val="major"/>
      </rPr>
      <t>Nota (4):</t>
    </r>
    <r>
      <rPr>
        <sz val="8"/>
        <rFont val="Calibri Light"/>
        <family val="2"/>
        <scheme val="major"/>
      </rPr>
      <t xml:space="preserve"> Recaudación total/Ingresos Tributarios Netos convertida a US$ con tasa dólar observado promedio anual, del Banco Central</t>
    </r>
  </si>
  <si>
    <r>
      <rPr>
        <b/>
        <sz val="8"/>
        <rFont val="Calibri Light"/>
        <family val="2"/>
        <scheme val="major"/>
      </rPr>
      <t>Nota (5):</t>
    </r>
    <r>
      <rPr>
        <sz val="8"/>
        <rFont val="Calibri Light"/>
        <family val="2"/>
        <scheme val="major"/>
      </rPr>
      <t xml:space="preserve"> PIB según Informe "Serie de ingresos anuales como porcentaje del PIB" del SII, a excepción del año 2019, datos extraídos de Informe "Ejecución Gobierno Central 2019" de DIPRES</t>
    </r>
  </si>
  <si>
    <r>
      <rPr>
        <b/>
        <sz val="8"/>
        <rFont val="Calibri Light"/>
        <family val="2"/>
        <scheme val="major"/>
      </rPr>
      <t>Nota (6):</t>
    </r>
    <r>
      <rPr>
        <sz val="8"/>
        <rFont val="Calibri Light"/>
        <family val="2"/>
        <scheme val="major"/>
      </rPr>
      <t xml:space="preserve"> PIB convertido a US$ con tasa dólar observado promedio anual, del Banco Central</t>
    </r>
  </si>
  <si>
    <t>Principales gravámenes 2015-2019</t>
  </si>
  <si>
    <t>(En millones de US$)</t>
  </si>
  <si>
    <t xml:space="preserve">Derecho Advalorem </t>
  </si>
  <si>
    <t>Impuesto a la ventas y servicios (IVA)</t>
  </si>
  <si>
    <t>Impuestos y derechos a los combustibles derivados del petróleo</t>
  </si>
  <si>
    <t>Impuesto al tabaco, cigarro y cigarrillos</t>
  </si>
  <si>
    <t xml:space="preserve">Otros </t>
  </si>
  <si>
    <r>
      <rPr>
        <b/>
        <sz val="6"/>
        <rFont val="Calibri Light"/>
        <family val="2"/>
        <scheme val="major"/>
      </rPr>
      <t>Fuente:</t>
    </r>
    <r>
      <rPr>
        <sz val="6"/>
        <rFont val="Calibri Light"/>
        <family val="2"/>
        <scheme val="major"/>
      </rPr>
      <t xml:space="preserve"> Declaraciones de Ingreso (DIN); Importaciones a título definitivo ajustadas con sus documentos modificatorios. Servicio Nacional de Aduanas</t>
    </r>
  </si>
  <si>
    <t>Recaudación por tipo de gravamen 2015-2019</t>
  </si>
  <si>
    <t>Derechos Arancelarios</t>
  </si>
  <si>
    <t>Derecho Advalorem</t>
  </si>
  <si>
    <t>Recargo mercancías usadas</t>
  </si>
  <si>
    <t>Sobretasa arancelaria y derechos compensatorios</t>
  </si>
  <si>
    <t>Derechos específicos</t>
  </si>
  <si>
    <t>Impuestos</t>
  </si>
  <si>
    <t>Impuesto a las ventas y servicios (IVA)</t>
  </si>
  <si>
    <t>Impuesto al petróleo diésel</t>
  </si>
  <si>
    <t>Impuesto a las gasolinas automotrices</t>
  </si>
  <si>
    <t>Impuestos adicionales</t>
  </si>
  <si>
    <t>Impuesto a los tabacos, cigarros, cigarrillos</t>
  </si>
  <si>
    <t>Retención de anticipo de IVA</t>
  </si>
  <si>
    <t>Valor agregado a las importaciones. Pago letra de cambio o pagaré</t>
  </si>
  <si>
    <t>Tasas</t>
  </si>
  <si>
    <t>Total Gravámenes</t>
  </si>
  <si>
    <t>Arancel efectivo de las importaciones por bloque económico 2017-2019</t>
  </si>
  <si>
    <t>Uso del Acuerdo</t>
  </si>
  <si>
    <t>Advalorem Efectivo</t>
  </si>
  <si>
    <t>Advalorem Efectivo 2019</t>
  </si>
  <si>
    <t>Con Acuerdo</t>
  </si>
  <si>
    <t>Con Régimen Especial</t>
  </si>
  <si>
    <t>Con Régimen General</t>
  </si>
  <si>
    <r>
      <t>MERCOSUR</t>
    </r>
    <r>
      <rPr>
        <b/>
        <vertAlign val="superscript"/>
        <sz val="8"/>
        <rFont val="Calibri Light"/>
        <family val="2"/>
        <scheme val="major"/>
      </rPr>
      <t>(1)</t>
    </r>
  </si>
  <si>
    <t>Uruguay</t>
  </si>
  <si>
    <t>Total MERCOSUR</t>
  </si>
  <si>
    <r>
      <t>UE</t>
    </r>
    <r>
      <rPr>
        <b/>
        <vertAlign val="superscript"/>
        <sz val="8"/>
        <rFont val="Calibri Light"/>
        <family val="2"/>
        <scheme val="major"/>
      </rPr>
      <t>(2)</t>
    </r>
  </si>
  <si>
    <t>Austria</t>
  </si>
  <si>
    <t>Bulgaria</t>
  </si>
  <si>
    <t>Chipre</t>
  </si>
  <si>
    <t>Croacia</t>
  </si>
  <si>
    <t>Dinamarca</t>
  </si>
  <si>
    <t>Eslovenia</t>
  </si>
  <si>
    <t>Estonia</t>
  </si>
  <si>
    <t>Grecia</t>
  </si>
  <si>
    <t>Hungría</t>
  </si>
  <si>
    <t>Irlanda</t>
  </si>
  <si>
    <t>Letonia</t>
  </si>
  <si>
    <t>Lituania</t>
  </si>
  <si>
    <t>Luxemburgo</t>
  </si>
  <si>
    <t>Malta</t>
  </si>
  <si>
    <t>Polonia</t>
  </si>
  <si>
    <t>Portugal</t>
  </si>
  <si>
    <t>República Checa</t>
  </si>
  <si>
    <t>Republica Eslovaquia</t>
  </si>
  <si>
    <t>Rumania</t>
  </si>
  <si>
    <t>Total UE</t>
  </si>
  <si>
    <t>EFTA</t>
  </si>
  <si>
    <t>Noruega</t>
  </si>
  <si>
    <t>Islandia</t>
  </si>
  <si>
    <t>Liechtenstein</t>
  </si>
  <si>
    <t>Total EFTA</t>
  </si>
  <si>
    <t>P4</t>
  </si>
  <si>
    <t>Singapur</t>
  </si>
  <si>
    <t>Brunei</t>
  </si>
  <si>
    <t>Total P4</t>
  </si>
  <si>
    <r>
      <rPr>
        <b/>
        <sz val="6"/>
        <rFont val="Calibri Light"/>
        <family val="2"/>
        <scheme val="major"/>
      </rPr>
      <t>Fuente:</t>
    </r>
    <r>
      <rPr>
        <sz val="6"/>
        <rFont val="Calibri Light"/>
        <family val="2"/>
        <scheme val="major"/>
      </rPr>
      <t xml:space="preserve"> Declaraciones de Ingreso (DIN); Importaciones a título definitivo ajustadas con sus documentos modificatorios. Servicio Nacional Aduanas</t>
    </r>
  </si>
  <si>
    <r>
      <rPr>
        <b/>
        <vertAlign val="superscript"/>
        <sz val="6"/>
        <rFont val="Calibri Light"/>
        <family val="2"/>
        <scheme val="major"/>
      </rPr>
      <t>(1)</t>
    </r>
    <r>
      <rPr>
        <vertAlign val="superscript"/>
        <sz val="6"/>
        <rFont val="Calibri Light"/>
        <family val="2"/>
        <scheme val="major"/>
      </rPr>
      <t xml:space="preserve"> </t>
    </r>
    <r>
      <rPr>
        <sz val="6"/>
        <rFont val="Calibri Light"/>
        <family val="2"/>
        <scheme val="major"/>
      </rPr>
      <t>Venezuela no se incluye debido a que no se han registrado operaciones de importación desde este país amparadas en la integración regional MERCOSUR</t>
    </r>
  </si>
  <si>
    <r>
      <rPr>
        <b/>
        <vertAlign val="superscript"/>
        <sz val="6"/>
        <rFont val="Calibri Light"/>
        <family val="2"/>
        <scheme val="major"/>
      </rPr>
      <t>(2)</t>
    </r>
    <r>
      <rPr>
        <vertAlign val="superscript"/>
        <sz val="6"/>
        <rFont val="Calibri Light"/>
        <family val="2"/>
        <scheme val="major"/>
      </rPr>
      <t xml:space="preserve"> </t>
    </r>
    <r>
      <rPr>
        <sz val="6"/>
        <rFont val="Calibri Light"/>
        <family val="2"/>
        <scheme val="major"/>
      </rPr>
      <t>No considera a los Países Bajos</t>
    </r>
  </si>
  <si>
    <t>Uso de los acuerdos comerciales según país de origen 2017-2019</t>
  </si>
  <si>
    <t>Tipo de Acuerdo</t>
  </si>
  <si>
    <t>Monto CIF (En millones de US$)</t>
  </si>
  <si>
    <t>Participación por País de Origen</t>
  </si>
  <si>
    <t>Advalorem (En millones de US$)</t>
  </si>
  <si>
    <t>TLC CH - China</t>
  </si>
  <si>
    <t>Otras Preferencias</t>
  </si>
  <si>
    <t>Total China</t>
  </si>
  <si>
    <t>TLC CH - Estados Unidos</t>
  </si>
  <si>
    <t>Total Estados Unidos de América</t>
  </si>
  <si>
    <t>MERCOSUR</t>
  </si>
  <si>
    <t>ALADI</t>
  </si>
  <si>
    <t>Total Con Acuerdo</t>
  </si>
  <si>
    <t>Total Brasil</t>
  </si>
  <si>
    <t>Total Argentina</t>
  </si>
  <si>
    <t>AAEE CH - Japón</t>
  </si>
  <si>
    <t>Total Japón</t>
  </si>
  <si>
    <t>TLC CH - México</t>
  </si>
  <si>
    <t>Acuerdo Marco de la Alianza del Pacífico</t>
  </si>
  <si>
    <t xml:space="preserve"> -</t>
  </si>
  <si>
    <t>Total México</t>
  </si>
  <si>
    <t>Total Ecuador</t>
  </si>
  <si>
    <t>TLC CH - Corea</t>
  </si>
  <si>
    <t>Total Corea del Sur</t>
  </si>
  <si>
    <t>TLC CH - Colombia</t>
  </si>
  <si>
    <t>Total Colombia</t>
  </si>
  <si>
    <t>Total Perú</t>
  </si>
  <si>
    <t>AAP CH - India</t>
  </si>
  <si>
    <t>Total India</t>
  </si>
  <si>
    <t>Operaciones tramitadas por Zona Franca 2018-2019</t>
  </si>
  <si>
    <t>(En cantidad de documentos)</t>
  </si>
  <si>
    <t>Zona Franca</t>
  </si>
  <si>
    <t>Ingreso/Salida</t>
  </si>
  <si>
    <t>Tipo de documento</t>
  </si>
  <si>
    <t>Participación por Aduana 2019</t>
  </si>
  <si>
    <t xml:space="preserve"> Variación 2019/2018</t>
  </si>
  <si>
    <t>Ingreso</t>
  </si>
  <si>
    <t>Solicitud de Traslado a Zona Franca (Z)</t>
  </si>
  <si>
    <t>Reexpediciones</t>
  </si>
  <si>
    <t>Total Ingreso</t>
  </si>
  <si>
    <t>Salida</t>
  </si>
  <si>
    <t>Solicitud de Registro de Factura (SRF)</t>
  </si>
  <si>
    <t>Total Salida</t>
  </si>
  <si>
    <t>Total Arica</t>
  </si>
  <si>
    <t>Total Iquique</t>
  </si>
  <si>
    <t>Total Punta Arenas</t>
  </si>
  <si>
    <r>
      <rPr>
        <b/>
        <sz val="6"/>
        <rFont val="Calibri Light"/>
        <family val="2"/>
        <scheme val="major"/>
      </rPr>
      <t>Fuente:</t>
    </r>
    <r>
      <rPr>
        <sz val="6"/>
        <rFont val="Calibri Light"/>
        <family val="2"/>
        <scheme val="major"/>
      </rPr>
      <t xml:space="preserve"> Información Estadística de Zona Franca, Servicio Nacional de Aduanas</t>
    </r>
  </si>
  <si>
    <t>Tráfico Terrestre nacional (3) de vehículos según Aduana 2018-2019</t>
  </si>
  <si>
    <t>Aduana</t>
  </si>
  <si>
    <t>Variación Vehículos Particulares 2019/2018</t>
  </si>
  <si>
    <t>Variación Vehículos de Pasajeros 2019/2018</t>
  </si>
  <si>
    <t>Variación Vehículos Totales 2019/2018</t>
  </si>
  <si>
    <t>Participación Vehículos Totales 2019</t>
  </si>
  <si>
    <t>Vehículos</t>
  </si>
  <si>
    <r>
      <t>Particulares</t>
    </r>
    <r>
      <rPr>
        <b/>
        <vertAlign val="superscript"/>
        <sz val="7"/>
        <rFont val="Calibri Light"/>
        <family val="2"/>
      </rPr>
      <t>(1)</t>
    </r>
  </si>
  <si>
    <r>
      <t>De Pasajeros</t>
    </r>
    <r>
      <rPr>
        <b/>
        <vertAlign val="superscript"/>
        <sz val="7"/>
        <rFont val="Calibri Light"/>
        <family val="2"/>
      </rPr>
      <t>(2)</t>
    </r>
  </si>
  <si>
    <r>
      <t>Particulares</t>
    </r>
    <r>
      <rPr>
        <b/>
        <vertAlign val="superscript"/>
        <sz val="7"/>
        <rFont val="Calibri Light"/>
        <family val="2"/>
      </rPr>
      <t>(2)</t>
    </r>
  </si>
  <si>
    <r>
      <t>De Pasajeros</t>
    </r>
    <r>
      <rPr>
        <b/>
        <vertAlign val="superscript"/>
        <sz val="7"/>
        <rFont val="Calibri Light"/>
        <family val="2"/>
      </rPr>
      <t>(3)</t>
    </r>
  </si>
  <si>
    <t>Chañaral</t>
  </si>
  <si>
    <t>Los Andes</t>
  </si>
  <si>
    <t>Osorno</t>
  </si>
  <si>
    <t>Coyhaique</t>
  </si>
  <si>
    <r>
      <rPr>
        <b/>
        <sz val="6"/>
        <rFont val="Calibri Light"/>
        <family val="2"/>
      </rPr>
      <t>Fuente</t>
    </r>
    <r>
      <rPr>
        <sz val="6"/>
        <rFont val="Calibri Light"/>
        <family val="2"/>
      </rPr>
      <t>: Sistema de Vehículos, Servicio Nacional de Aduanas</t>
    </r>
  </si>
  <si>
    <r>
      <rPr>
        <b/>
        <vertAlign val="superscript"/>
        <sz val="6"/>
        <rFont val="Calibri Light"/>
        <family val="2"/>
      </rPr>
      <t>(1)</t>
    </r>
    <r>
      <rPr>
        <sz val="6"/>
        <rFont val="Calibri Light"/>
        <family val="2"/>
      </rPr>
      <t>Vehículos Particulares, incluye autos, jeep y demás vehículos livianos para el transporte de personas</t>
    </r>
  </si>
  <si>
    <r>
      <rPr>
        <b/>
        <vertAlign val="superscript"/>
        <sz val="6"/>
        <rFont val="Calibri Light"/>
        <family val="2"/>
      </rPr>
      <t>(2)</t>
    </r>
    <r>
      <rPr>
        <sz val="6"/>
        <rFont val="Calibri Light"/>
        <family val="2"/>
      </rPr>
      <t>Vehículos de Pasajeros, corresponde a los Buses</t>
    </r>
  </si>
  <si>
    <t>(3) Considera Ingreso y Salida.</t>
  </si>
  <si>
    <t>Ingreso de vehículos según Aduana y Avanzada Fronteriza 2018-2019</t>
  </si>
  <si>
    <t>Avanzada</t>
  </si>
  <si>
    <t>Participación Vehículos 2019</t>
  </si>
  <si>
    <t>Variación Vehículos 2019/2018</t>
  </si>
  <si>
    <t>Jama</t>
  </si>
  <si>
    <t>Sico</t>
  </si>
  <si>
    <t>Total Antofagasta</t>
  </si>
  <si>
    <t>Pircas Negras</t>
  </si>
  <si>
    <t>Total Chañaral</t>
  </si>
  <si>
    <t xml:space="preserve">Agua Negra </t>
  </si>
  <si>
    <t>Total Coquimbo</t>
  </si>
  <si>
    <t>Total Los Andes</t>
  </si>
  <si>
    <t>Vergara (Los Queñes)</t>
  </si>
  <si>
    <t>Pehuenche (El Maule)</t>
  </si>
  <si>
    <t xml:space="preserve">Pichachén </t>
  </si>
  <si>
    <t>Icalma</t>
  </si>
  <si>
    <t>Total Talcahuano</t>
  </si>
  <si>
    <t>Carirriñe</t>
  </si>
  <si>
    <t xml:space="preserve">Hua Hum </t>
  </si>
  <si>
    <t>Total Osorno</t>
  </si>
  <si>
    <t>Pérez Rosales (Peulla)</t>
  </si>
  <si>
    <t>Río Encuentro (Alto Palena)</t>
  </si>
  <si>
    <r>
      <t>Río Manso (El León)</t>
    </r>
    <r>
      <rPr>
        <vertAlign val="superscript"/>
        <sz val="7"/>
        <rFont val="Calibri Light"/>
        <family val="2"/>
      </rPr>
      <t>(1)</t>
    </r>
  </si>
  <si>
    <t>Total Puerto Montt</t>
  </si>
  <si>
    <t>Rio Jeinemeni (Chile Chico)</t>
  </si>
  <si>
    <r>
      <t>Río Frías - Appeleg</t>
    </r>
    <r>
      <rPr>
        <vertAlign val="superscript"/>
        <sz val="7"/>
        <rFont val="Calibri Light"/>
        <family val="2"/>
      </rPr>
      <t>(1)</t>
    </r>
  </si>
  <si>
    <r>
      <t>Las Pampas - Lago Verde</t>
    </r>
    <r>
      <rPr>
        <vertAlign val="superscript"/>
        <sz val="7"/>
        <rFont val="Calibri Light"/>
        <family val="2"/>
      </rPr>
      <t>(1)</t>
    </r>
  </si>
  <si>
    <r>
      <t>Ibáñez Pallavicini</t>
    </r>
    <r>
      <rPr>
        <vertAlign val="superscript"/>
        <sz val="7"/>
        <rFont val="Calibri Light"/>
        <family val="2"/>
      </rPr>
      <t>(1)</t>
    </r>
  </si>
  <si>
    <r>
      <t>Roballos (Backer)</t>
    </r>
    <r>
      <rPr>
        <vertAlign val="superscript"/>
        <sz val="7"/>
        <rFont val="Calibri Light"/>
        <family val="2"/>
      </rPr>
      <t>(1)</t>
    </r>
  </si>
  <si>
    <r>
      <t>Pampa Alta</t>
    </r>
    <r>
      <rPr>
        <vertAlign val="superscript"/>
        <sz val="7"/>
        <rFont val="Calibri Light"/>
        <family val="2"/>
      </rPr>
      <t>(1)</t>
    </r>
  </si>
  <si>
    <r>
      <t>Triana</t>
    </r>
    <r>
      <rPr>
        <vertAlign val="superscript"/>
        <sz val="7"/>
        <rFont val="Calibri Light"/>
        <family val="2"/>
      </rPr>
      <t>(1)</t>
    </r>
  </si>
  <si>
    <t>Total Coyhaique</t>
  </si>
  <si>
    <t>Dorotea</t>
  </si>
  <si>
    <t>Laurita - Casas Viejas</t>
  </si>
  <si>
    <t>Río Bellavista</t>
  </si>
  <si>
    <t>Río Don Guillermo</t>
  </si>
  <si>
    <r>
      <rPr>
        <b/>
        <vertAlign val="superscript"/>
        <sz val="6"/>
        <rFont val="Calibri Light"/>
        <family val="2"/>
      </rPr>
      <t>(1)</t>
    </r>
    <r>
      <rPr>
        <sz val="6"/>
        <rFont val="Calibri Light"/>
        <family val="2"/>
      </rPr>
      <t>Paso Controlado por Carabineros</t>
    </r>
  </si>
  <si>
    <r>
      <rPr>
        <b/>
        <vertAlign val="superscript"/>
        <sz val="6"/>
        <rFont val="Calibri Light"/>
        <family val="2"/>
      </rPr>
      <t>(2)</t>
    </r>
    <r>
      <rPr>
        <sz val="6"/>
        <rFont val="Calibri Light"/>
        <family val="2"/>
      </rPr>
      <t>Vehículos Particulares, incluye autos, jeep y demás vehículos livianos para el transporte de personas</t>
    </r>
  </si>
  <si>
    <r>
      <rPr>
        <b/>
        <vertAlign val="superscript"/>
        <sz val="6"/>
        <rFont val="Calibri Light"/>
        <family val="2"/>
      </rPr>
      <t>(3)</t>
    </r>
    <r>
      <rPr>
        <sz val="6"/>
        <rFont val="Calibri Light"/>
        <family val="2"/>
      </rPr>
      <t>Vehículos de Pasajeros, corresponde a los Buses</t>
    </r>
  </si>
  <si>
    <t>Salida de vehículos  según Aduana y Avanzada Fronteriza 2018-2019</t>
  </si>
  <si>
    <t xml:space="preserve">HuaHum </t>
  </si>
  <si>
    <t>Tráfico Terrestre nacional (1) de camiones y carga según Aduana 2018-2019</t>
  </si>
  <si>
    <t>Participación Camiones 2019</t>
  </si>
  <si>
    <t>Variación Camiones 2019/2018</t>
  </si>
  <si>
    <t>Participación Carga 2019</t>
  </si>
  <si>
    <t>Variación Carga 2019/2018</t>
  </si>
  <si>
    <t>Camiones</t>
  </si>
  <si>
    <t>Carga (T)</t>
  </si>
  <si>
    <r>
      <rPr>
        <b/>
        <sz val="6"/>
        <rFont val="Calibri Light"/>
        <family val="2"/>
      </rPr>
      <t>Fuente</t>
    </r>
    <r>
      <rPr>
        <sz val="6"/>
        <rFont val="Calibri Light"/>
        <family val="2"/>
      </rPr>
      <t>: Sistema de Registro de Operaciones de Transporte Terrestre (SIROTE) y Síntesis Mensual de Tráfico Terrestre. Servicio Nacional de Aduanas</t>
    </r>
  </si>
  <si>
    <r>
      <rPr>
        <b/>
        <sz val="6"/>
        <rFont val="Calibri Light"/>
        <family val="2"/>
      </rPr>
      <t>(T):</t>
    </r>
    <r>
      <rPr>
        <sz val="6"/>
        <rFont val="Calibri Light"/>
        <family val="2"/>
      </rPr>
      <t xml:space="preserve"> Toneladas</t>
    </r>
  </si>
  <si>
    <t>(1) Considera Ingreso y Salida.</t>
  </si>
  <si>
    <t>Ingreso de camiones y carga según Aduana y Avanzada Fronteriza 2018-2019</t>
  </si>
  <si>
    <t>Pehuenche</t>
  </si>
  <si>
    <t>Mamuil Malal</t>
  </si>
  <si>
    <t>Río Frias - Appeleg</t>
  </si>
  <si>
    <t>Salida de camiones y carga según Aduana y Avanzada Fronteriza 2018-2019</t>
  </si>
  <si>
    <t>Agua Negra (Rivadavia)</t>
  </si>
  <si>
    <t>Ibañez Palavicini</t>
  </si>
  <si>
    <t>Laurita- Casas Viejas</t>
  </si>
  <si>
    <t>Destinaciones de salida por Aduana de tramitación 2018-2019</t>
  </si>
  <si>
    <t>(En cantidad de documentos de salida DUS)</t>
  </si>
  <si>
    <t>Participación Exportación 2019</t>
  </si>
  <si>
    <t>Variación Exportación 2019/2018</t>
  </si>
  <si>
    <t>Exportación</t>
  </si>
  <si>
    <t>Reexportación</t>
  </si>
  <si>
    <t>Salida temporal</t>
  </si>
  <si>
    <t>Puerto Aysén</t>
  </si>
  <si>
    <r>
      <rPr>
        <b/>
        <sz val="6"/>
        <rFont val="Calibri Light"/>
        <family val="2"/>
        <scheme val="major"/>
      </rPr>
      <t>Fuente:</t>
    </r>
    <r>
      <rPr>
        <sz val="6"/>
        <rFont val="Calibri Light"/>
        <family val="2"/>
        <scheme val="major"/>
      </rPr>
      <t xml:space="preserve"> Declaraciones de Salida (DUS) a título definitivo ajustadas con sus documentos modificatorios. Servicio Nacional de Aduanas</t>
    </r>
  </si>
  <si>
    <r>
      <rPr>
        <b/>
        <sz val="8"/>
        <rFont val="Calibri Light"/>
        <family val="2"/>
        <scheme val="major"/>
      </rPr>
      <t>Fuente:</t>
    </r>
    <r>
      <rPr>
        <sz val="8"/>
        <rFont val="Calibri Light"/>
        <family val="2"/>
        <scheme val="major"/>
      </rPr>
      <t xml:space="preserve"> Declaraciones de Salida (DUS) a título definitivo ajustadas con sus documentos modificatorios. Servicio Nacional de Aduanas</t>
    </r>
  </si>
  <si>
    <t>Destinaciones de ingreso por Aduana de tramitación 2018-2019</t>
  </si>
  <si>
    <t>(En cantidad de documentos de ingreso DIN)</t>
  </si>
  <si>
    <t>Participación Importación 2019</t>
  </si>
  <si>
    <t>Variación Importación 2019/2018</t>
  </si>
  <si>
    <t>Importación</t>
  </si>
  <si>
    <r>
      <t>DAPI</t>
    </r>
    <r>
      <rPr>
        <b/>
        <vertAlign val="superscript"/>
        <sz val="8"/>
        <rFont val="Calibri Light"/>
        <family val="2"/>
        <scheme val="major"/>
      </rPr>
      <t>(1)</t>
    </r>
  </si>
  <si>
    <r>
      <t>DAT</t>
    </r>
    <r>
      <rPr>
        <b/>
        <vertAlign val="superscript"/>
        <sz val="8"/>
        <rFont val="Calibri Light"/>
        <family val="2"/>
        <scheme val="major"/>
      </rPr>
      <t>(2)</t>
    </r>
  </si>
  <si>
    <t>Reingreso</t>
  </si>
  <si>
    <r>
      <t>DATPA</t>
    </r>
    <r>
      <rPr>
        <b/>
        <vertAlign val="superscript"/>
        <sz val="8"/>
        <rFont val="Calibri Light"/>
        <family val="2"/>
        <scheme val="major"/>
      </rPr>
      <t>(3)</t>
    </r>
  </si>
  <si>
    <r>
      <t>Redestinación a ZF</t>
    </r>
    <r>
      <rPr>
        <b/>
        <vertAlign val="superscript"/>
        <sz val="8"/>
        <rFont val="Calibri Light"/>
        <family val="2"/>
        <scheme val="major"/>
      </rPr>
      <t>(4)</t>
    </r>
  </si>
  <si>
    <r>
      <rPr>
        <b/>
        <sz val="8"/>
        <rFont val="Calibri Light"/>
        <family val="2"/>
        <scheme val="major"/>
      </rPr>
      <t>Fuente:</t>
    </r>
    <r>
      <rPr>
        <sz val="8"/>
        <rFont val="Calibri Light"/>
        <family val="2"/>
        <scheme val="major"/>
      </rPr>
      <t xml:space="preserve"> Declaraciones de Ingreso (DIN) a título definitivo ajustadas con sus documento modificatorios.  Servicio Nacional de Aduanas</t>
    </r>
  </si>
  <si>
    <r>
      <rPr>
        <b/>
        <vertAlign val="superscript"/>
        <sz val="8"/>
        <rFont val="Calibri Light"/>
        <family val="2"/>
        <scheme val="major"/>
      </rPr>
      <t>(2)</t>
    </r>
    <r>
      <rPr>
        <sz val="8"/>
        <rFont val="Calibri Light"/>
        <family val="2"/>
        <scheme val="major"/>
      </rPr>
      <t xml:space="preserve"> Declaración Admisión Temporal</t>
    </r>
  </si>
  <si>
    <r>
      <rPr>
        <b/>
        <vertAlign val="superscript"/>
        <sz val="8"/>
        <rFont val="Calibri Light"/>
        <family val="2"/>
        <scheme val="major"/>
      </rPr>
      <t>(3)</t>
    </r>
    <r>
      <rPr>
        <vertAlign val="superscript"/>
        <sz val="8"/>
        <rFont val="Calibri Light"/>
        <family val="2"/>
        <scheme val="major"/>
      </rPr>
      <t xml:space="preserve"> </t>
    </r>
    <r>
      <rPr>
        <sz val="8"/>
        <rFont val="Calibri Light"/>
        <family val="2"/>
        <scheme val="major"/>
      </rPr>
      <t>Declaración Admisión Temporal para Perfeccionamiento Activo</t>
    </r>
  </si>
  <si>
    <r>
      <rPr>
        <b/>
        <vertAlign val="superscript"/>
        <sz val="8"/>
        <rFont val="Calibri Light"/>
        <family val="2"/>
        <scheme val="major"/>
      </rPr>
      <t>(4)</t>
    </r>
    <r>
      <rPr>
        <vertAlign val="superscript"/>
        <sz val="8"/>
        <rFont val="Calibri Light"/>
        <family val="2"/>
        <scheme val="major"/>
      </rPr>
      <t xml:space="preserve"> </t>
    </r>
    <r>
      <rPr>
        <sz val="8"/>
        <rFont val="Calibri Light"/>
        <family val="2"/>
        <scheme val="major"/>
      </rPr>
      <t>Zona Franca</t>
    </r>
  </si>
  <si>
    <r>
      <rPr>
        <b/>
        <vertAlign val="superscript"/>
        <sz val="8"/>
        <rFont val="Calibri Light"/>
        <family val="2"/>
        <scheme val="major"/>
      </rPr>
      <t>(1)</t>
    </r>
    <r>
      <rPr>
        <vertAlign val="superscript"/>
        <sz val="8"/>
        <rFont val="Calibri Light"/>
        <family val="2"/>
        <scheme val="major"/>
      </rPr>
      <t xml:space="preserve"> </t>
    </r>
    <r>
      <rPr>
        <sz val="8"/>
        <rFont val="Calibri Light"/>
        <family val="2"/>
        <scheme val="major"/>
      </rPr>
      <t>Declaración Almacén Particular de Importación</t>
    </r>
  </si>
  <si>
    <t>Dirección Regional Aduana de Arica</t>
  </si>
  <si>
    <t>Cantidad de documentos tramitados</t>
  </si>
  <si>
    <t>Operación</t>
  </si>
  <si>
    <t>Tipo de Operación</t>
  </si>
  <si>
    <t>Declaración de Salida</t>
  </si>
  <si>
    <t>Total Declaración de Salida</t>
  </si>
  <si>
    <t>Declaración de Ingreso</t>
  </si>
  <si>
    <t>Almacén Particular de Importación</t>
  </si>
  <si>
    <t>Admisión Temporal</t>
  </si>
  <si>
    <t>Admisión Temporal para Perfeccionamiento Activo</t>
  </si>
  <si>
    <t>Total Declaración de Ingreso</t>
  </si>
  <si>
    <r>
      <rPr>
        <b/>
        <sz val="6"/>
        <rFont val="Calibri Light"/>
        <family val="2"/>
        <scheme val="major"/>
      </rPr>
      <t>Fuente</t>
    </r>
    <r>
      <rPr>
        <sz val="6"/>
        <rFont val="Calibri Light"/>
        <family val="2"/>
        <scheme val="major"/>
      </rPr>
      <t>: Declaraciones de Ingreso (DIN) y Declaraciones de Salida (DUS), Servicio Nacional de Aduanas</t>
    </r>
  </si>
  <si>
    <t>Principales Códigos Arancelarios</t>
  </si>
  <si>
    <t xml:space="preserve">Tipo de Operación </t>
  </si>
  <si>
    <t>Cód. Arancelario</t>
  </si>
  <si>
    <t>Exportación (Millones de US$ FOB)</t>
  </si>
  <si>
    <t>28100020</t>
  </si>
  <si>
    <t>Ácidos bóricos</t>
  </si>
  <si>
    <t>15161011</t>
  </si>
  <si>
    <t>Grasas y aceites de pescado</t>
  </si>
  <si>
    <t>28012000</t>
  </si>
  <si>
    <t>Importación (Millones de US$ CIF)</t>
  </si>
  <si>
    <t>85447000</t>
  </si>
  <si>
    <t>Cables de fibras ópticas</t>
  </si>
  <si>
    <t>08044019</t>
  </si>
  <si>
    <t xml:space="preserve">Las demás paltas (aguacates), variedad Hass, frescas o secas </t>
  </si>
  <si>
    <t>23040020</t>
  </si>
  <si>
    <t>Harinas de tortas de soya</t>
  </si>
  <si>
    <t>Total Intercambio Comercial Arica</t>
  </si>
  <si>
    <r>
      <rPr>
        <b/>
        <sz val="6"/>
        <rFont val="Calibri Light"/>
        <family val="2"/>
        <scheme val="major"/>
      </rPr>
      <t>Fuente</t>
    </r>
    <r>
      <rPr>
        <sz val="6"/>
        <rFont val="Calibri Light"/>
        <family val="2"/>
        <scheme val="major"/>
      </rPr>
      <t>: Declaraciones de Ingreso (DIN) y Declaraciones de Salida (DUS); Importaciones y Exportaciones a título definitivo ajustadas con sus documentos modificatorios. Servicio Nacional de Aduanas</t>
    </r>
  </si>
  <si>
    <r>
      <t xml:space="preserve">Principales Gravámenes </t>
    </r>
    <r>
      <rPr>
        <sz val="7"/>
        <rFont val="Calibri Light"/>
        <family val="2"/>
        <scheme val="major"/>
      </rPr>
      <t>(Millones de US$)</t>
    </r>
  </si>
  <si>
    <t>Gravamen</t>
  </si>
  <si>
    <t>Impuesto al tabaco, cigarros y cigarrillos</t>
  </si>
  <si>
    <r>
      <rPr>
        <b/>
        <sz val="6"/>
        <rFont val="Calibri Light"/>
        <family val="2"/>
        <scheme val="major"/>
      </rPr>
      <t>Fuente</t>
    </r>
    <r>
      <rPr>
        <sz val="6"/>
        <rFont val="Calibri Light"/>
        <family val="2"/>
        <scheme val="major"/>
      </rPr>
      <t>: Declaraciones de Ingreso (DIN); Importaciones a título definitivo ajustadas con sus documentos modificatorios. Servicio Nacional de Aduanas</t>
    </r>
  </si>
  <si>
    <t>Tráfico Terrestre</t>
  </si>
  <si>
    <t>Particulares</t>
  </si>
  <si>
    <t>De Pasajeros</t>
  </si>
  <si>
    <t>De Carga</t>
  </si>
  <si>
    <r>
      <rPr>
        <b/>
        <sz val="6"/>
        <rFont val="Calibri Light"/>
        <family val="2"/>
        <scheme val="major"/>
      </rPr>
      <t>Fuente:</t>
    </r>
    <r>
      <rPr>
        <sz val="6"/>
        <rFont val="Calibri Light"/>
        <family val="2"/>
        <scheme val="major"/>
      </rPr>
      <t xml:space="preserve"> Sistema de Vehículos y Sistema de Registro de Operaciones de Transporte Terrestre. Servicio Nacional de Aduanas</t>
    </r>
  </si>
  <si>
    <r>
      <rPr>
        <b/>
        <sz val="6"/>
        <rFont val="Calibri Light"/>
        <family val="2"/>
        <scheme val="major"/>
      </rPr>
      <t>(T):</t>
    </r>
    <r>
      <rPr>
        <sz val="6"/>
        <rFont val="Calibri Light"/>
        <family val="2"/>
        <scheme val="major"/>
      </rPr>
      <t>Toneladas</t>
    </r>
  </si>
  <si>
    <t>Comercio Exterior Zona Franca de Arica</t>
  </si>
  <si>
    <t>Variación Ingreso 2019/2018</t>
  </si>
  <si>
    <t>Variación Salida 2019/2018</t>
  </si>
  <si>
    <t>Variación Total 2019/2018</t>
  </si>
  <si>
    <t>Documentos Tramitados</t>
  </si>
  <si>
    <t>Monto Operaciones (Millones de US$ CIF)</t>
  </si>
  <si>
    <t>Dirección Regional Aduana de Iquique</t>
  </si>
  <si>
    <r>
      <rPr>
        <b/>
        <sz val="7"/>
        <rFont val="Calibri Light"/>
        <family val="2"/>
        <scheme val="major"/>
      </rPr>
      <t>Fuente:</t>
    </r>
    <r>
      <rPr>
        <sz val="7"/>
        <rFont val="Calibri Light"/>
        <family val="2"/>
        <scheme val="major"/>
      </rPr>
      <t xml:space="preserve"> Declaraciones de Ingreso (DIN) y Declaraciones de Salida (DUS). Servicio Nacional de Aduanas</t>
    </r>
  </si>
  <si>
    <r>
      <t>Cód. Arancelario</t>
    </r>
    <r>
      <rPr>
        <b/>
        <vertAlign val="superscript"/>
        <sz val="7"/>
        <rFont val="Calibri Light"/>
        <family val="2"/>
        <scheme val="major"/>
      </rPr>
      <t>(1)</t>
    </r>
  </si>
  <si>
    <t>Cátodos y secciones de cátodo de cobre refinado</t>
  </si>
  <si>
    <t>25010020</t>
  </si>
  <si>
    <t xml:space="preserve">Total Exportación </t>
  </si>
  <si>
    <t>85013400</t>
  </si>
  <si>
    <t xml:space="preserve"> Los demás motores y generadores eléctricos de corriente continua de potencioa &gt; a 375 kW</t>
  </si>
  <si>
    <r>
      <t>40116910</t>
    </r>
    <r>
      <rPr>
        <vertAlign val="superscript"/>
        <sz val="7"/>
        <rFont val="Calibri Light"/>
        <family val="2"/>
        <scheme val="major"/>
      </rPr>
      <t>(2)</t>
    </r>
  </si>
  <si>
    <t>Neumáticos nuevos de caucho, de los tipos utilizados en volquetes automotores y en otros</t>
  </si>
  <si>
    <t>87051090</t>
  </si>
  <si>
    <t>Los demás camiones grúa</t>
  </si>
  <si>
    <t>Total Intercambio Comercial Iquique</t>
  </si>
  <si>
    <r>
      <rPr>
        <b/>
        <sz val="7"/>
        <rFont val="Calibri Light"/>
        <family val="2"/>
        <scheme val="major"/>
      </rPr>
      <t>Fuente</t>
    </r>
    <r>
      <rPr>
        <sz val="7"/>
        <rFont val="Calibri Light"/>
        <family val="2"/>
        <scheme val="major"/>
      </rPr>
      <t>: Declaraciones de Ingreso (DIN) y Declaraciones de Salida (DUS); Importaciones y Exportaciones a título definitivo ajustadas con sus documentos modificatorios. Servicio Nacional de Aduanas</t>
    </r>
  </si>
  <si>
    <r>
      <rPr>
        <b/>
        <vertAlign val="superscript"/>
        <sz val="7"/>
        <rFont val="Calibri Light"/>
        <family val="2"/>
        <scheme val="major"/>
      </rPr>
      <t>(1)</t>
    </r>
    <r>
      <rPr>
        <sz val="7"/>
        <rFont val="Calibri Light"/>
        <family val="2"/>
        <scheme val="major"/>
      </rPr>
      <t>Para facilitar la comparación anual de las cifras; y dado el cambio de Arancel ocurrido durante el año 2017, los códigos arancelarios que se presentan se ajustaron al Arancel 2012</t>
    </r>
  </si>
  <si>
    <r>
      <rPr>
        <b/>
        <vertAlign val="superscript"/>
        <sz val="7"/>
        <rFont val="Calibri Light"/>
        <family val="2"/>
        <scheme val="major"/>
      </rPr>
      <t>(2)</t>
    </r>
    <r>
      <rPr>
        <sz val="7"/>
        <rFont val="Calibri Light"/>
        <family val="2"/>
        <scheme val="major"/>
      </rPr>
      <t>Código S.A. perteneciente al Arancel 2012, cuya correlación con el Arancel 2017 corresponde al código S.A. 40118010</t>
    </r>
  </si>
  <si>
    <r>
      <rPr>
        <b/>
        <sz val="7"/>
        <rFont val="Calibri Light"/>
        <family val="2"/>
        <scheme val="major"/>
      </rPr>
      <t>Fuente</t>
    </r>
    <r>
      <rPr>
        <sz val="7"/>
        <rFont val="Calibri Light"/>
        <family val="2"/>
        <scheme val="major"/>
      </rPr>
      <t>: Declaraciones de Ingreso (DIN); Importaciones a título definitivo ajustadas con sus documentos modificatorios. Servicio Nacional de Aduanas</t>
    </r>
  </si>
  <si>
    <r>
      <rPr>
        <b/>
        <sz val="6"/>
        <rFont val="Calibri Light"/>
        <family val="2"/>
        <scheme val="major"/>
      </rPr>
      <t>Fuente</t>
    </r>
    <r>
      <rPr>
        <sz val="6"/>
        <rFont val="Calibri Light"/>
        <family val="2"/>
        <scheme val="major"/>
      </rPr>
      <t>: Sistema de Vehículos y Sistema de Registro de Operaciones de Transporte Terrestre. Servicio Nacional de Aduanas</t>
    </r>
  </si>
  <si>
    <r>
      <rPr>
        <b/>
        <sz val="6"/>
        <rFont val="Calibri Light"/>
        <family val="2"/>
        <scheme val="major"/>
      </rPr>
      <t>(T):</t>
    </r>
    <r>
      <rPr>
        <sz val="6"/>
        <rFont val="Calibri Light"/>
        <family val="2"/>
        <scheme val="major"/>
      </rPr>
      <t xml:space="preserve"> Toneladas</t>
    </r>
  </si>
  <si>
    <t>Comercio Exterior Zona Franca de Iquique</t>
  </si>
  <si>
    <t>Administración Aduana de Tocopilla</t>
  </si>
  <si>
    <t>Total Tocopilla</t>
  </si>
  <si>
    <r>
      <rPr>
        <b/>
        <sz val="6"/>
        <color theme="1"/>
        <rFont val="Calibri Light"/>
        <family val="2"/>
        <scheme val="major"/>
      </rPr>
      <t>Fuente:</t>
    </r>
    <r>
      <rPr>
        <sz val="6"/>
        <color theme="1"/>
        <rFont val="Calibri Light"/>
        <family val="2"/>
        <scheme val="major"/>
      </rPr>
      <t xml:space="preserve"> Declaraciones de Ingreso (DIN) y Declaraciones de Salida (DUS). Servicio Nacional de Aduanas</t>
    </r>
  </si>
  <si>
    <t>28342100</t>
  </si>
  <si>
    <t xml:space="preserve">Nitritos de potasio </t>
  </si>
  <si>
    <t>31059020</t>
  </si>
  <si>
    <t>Abonos minerales o químicos con nitrógeno, potasio y azufre (NKS)</t>
  </si>
  <si>
    <t>31042000</t>
  </si>
  <si>
    <t>Cloruro de potasio</t>
  </si>
  <si>
    <t>95059000</t>
  </si>
  <si>
    <t>39264000</t>
  </si>
  <si>
    <t>Estatuillas y demás artículos de adorno</t>
  </si>
  <si>
    <t>Total Intercambio Comercial Tocopilla</t>
  </si>
  <si>
    <r>
      <rPr>
        <b/>
        <sz val="6"/>
        <color theme="1"/>
        <rFont val="Calibri Light"/>
        <family val="2"/>
        <scheme val="major"/>
      </rPr>
      <t>Fuente</t>
    </r>
    <r>
      <rPr>
        <sz val="6"/>
        <color theme="1"/>
        <rFont val="Calibri Light"/>
        <family val="2"/>
        <scheme val="major"/>
      </rPr>
      <t>: Declaraciones de Ingreso (DIN) y Declaraciones de Salida (DUS). Servicio Nacional de Aduanas</t>
    </r>
  </si>
  <si>
    <r>
      <rPr>
        <b/>
        <sz val="6"/>
        <color theme="1"/>
        <rFont val="Calibri Light"/>
        <family val="2"/>
        <scheme val="major"/>
      </rPr>
      <t>Fuente</t>
    </r>
    <r>
      <rPr>
        <sz val="6"/>
        <color theme="1"/>
        <rFont val="Calibri Light"/>
        <family val="2"/>
        <scheme val="major"/>
      </rPr>
      <t>: Declaraciones de Ingreso (DIN); Importaciones a título definitivo ajustadas con sus documentos modificatorios. Servicio Nacional de Aduanas</t>
    </r>
  </si>
  <si>
    <t>Dirección Regional Aduana de Antofagasta</t>
  </si>
  <si>
    <r>
      <rPr>
        <b/>
        <sz val="6"/>
        <rFont val="Calibri Light"/>
        <family val="2"/>
        <scheme val="major"/>
      </rPr>
      <t>Fuente</t>
    </r>
    <r>
      <rPr>
        <sz val="6"/>
        <rFont val="Calibri Light"/>
        <family val="2"/>
        <scheme val="major"/>
      </rPr>
      <t>: Declaraciones de Ingreso (DIN) y Declaraciones de Salida (DUS). Servicio Nacional de Aduanas</t>
    </r>
  </si>
  <si>
    <r>
      <t>28369100</t>
    </r>
    <r>
      <rPr>
        <vertAlign val="superscript"/>
        <sz val="7"/>
        <rFont val="Calibri Light"/>
        <family val="2"/>
        <scheme val="major"/>
      </rPr>
      <t>(2)</t>
    </r>
  </si>
  <si>
    <t>Carbonatos de litio</t>
  </si>
  <si>
    <t>28070000</t>
  </si>
  <si>
    <t>Ácido sulfúrico; óleum</t>
  </si>
  <si>
    <t>Total Intercambio Comercial Antofagasta</t>
  </si>
  <si>
    <r>
      <rPr>
        <b/>
        <vertAlign val="superscript"/>
        <sz val="6"/>
        <rFont val="Calibri Light"/>
        <family val="2"/>
        <scheme val="major"/>
      </rPr>
      <t>(2)</t>
    </r>
    <r>
      <rPr>
        <sz val="6"/>
        <rFont val="Calibri Light"/>
        <family val="2"/>
        <scheme val="major"/>
      </rPr>
      <t xml:space="preserve"> Código S.A. perteneciente al Arancel 2012, cuya correlación con el Arancel 2017 corresponde a al código S.A. 28369110, 28369120 y 28369190</t>
    </r>
  </si>
  <si>
    <r>
      <rPr>
        <b/>
        <sz val="6"/>
        <rFont val="Calibri Light"/>
        <family val="2"/>
        <scheme val="major"/>
      </rPr>
      <t>(T)</t>
    </r>
    <r>
      <rPr>
        <sz val="6"/>
        <rFont val="Calibri Light"/>
        <family val="2"/>
        <scheme val="major"/>
      </rPr>
      <t>:Toneladas</t>
    </r>
  </si>
  <si>
    <t>Administración Aduana de Chañaral</t>
  </si>
  <si>
    <t>26011110</t>
  </si>
  <si>
    <t>Minerales de hierro y sus concentrados, finos sin aglomerar</t>
  </si>
  <si>
    <t>Total Intercambio Comercial Chañaral</t>
  </si>
  <si>
    <t>Dirección Regional Aduana de Coquimbo</t>
  </si>
  <si>
    <t>08061099</t>
  </si>
  <si>
    <t>Las demás variedades de uva fresca no orgánica</t>
  </si>
  <si>
    <t>25232900</t>
  </si>
  <si>
    <t>Cemento Portland, excepto los cementos blancos</t>
  </si>
  <si>
    <t>31023000</t>
  </si>
  <si>
    <t>Nitrato de amonio, incluso en disolución acuosa</t>
  </si>
  <si>
    <t>Total Intercambio Comercial Coquimbo</t>
  </si>
  <si>
    <t>Administración Aduana de Los Andes</t>
  </si>
  <si>
    <t>87084030</t>
  </si>
  <si>
    <t>Cajas de cambio y sus partes, para vehículos de la partida 87.03</t>
  </si>
  <si>
    <t>22042168</t>
  </si>
  <si>
    <t xml:space="preserve">Mezclas de vino tinto con denominación de origen en recipientes con capacidad inferior o igual a 2 lts </t>
  </si>
  <si>
    <t>74081110</t>
  </si>
  <si>
    <r>
      <t>02013000</t>
    </r>
    <r>
      <rPr>
        <vertAlign val="superscript"/>
        <sz val="7"/>
        <rFont val="Calibri Light"/>
        <family val="2"/>
        <scheme val="major"/>
      </rPr>
      <t>(2)</t>
    </r>
  </si>
  <si>
    <t>Carne bovina deshuesada fresca o refrigerada</t>
  </si>
  <si>
    <t>87021091</t>
  </si>
  <si>
    <t>Los demás vehículos automóviles, con motor de pistón, de cilindrada superior a 2.500 cm³…</t>
  </si>
  <si>
    <t>Total Intercambio Comercial Los Andes</t>
  </si>
  <si>
    <r>
      <rPr>
        <b/>
        <sz val="6"/>
        <rFont val="Calibri Light"/>
        <family val="2"/>
        <scheme val="major"/>
      </rPr>
      <t>Nota:</t>
    </r>
    <r>
      <rPr>
        <sz val="6"/>
        <rFont val="Calibri Light"/>
        <family val="2"/>
        <scheme val="major"/>
      </rPr>
      <t xml:space="preserve"> Existen glosas arancelarias que debido a su extensión han sido acortadas. En el Arancel Aduanero 2012 es posible encontrar la descripción completa asociada a cada producto</t>
    </r>
  </si>
  <si>
    <r>
      <rPr>
        <b/>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02013010, 02013020, 02013030, 02013040, 02013050 y 02013090</t>
    </r>
  </si>
  <si>
    <t>Dirección Regional Aduana de Valparaíso</t>
  </si>
  <si>
    <t>Total Valparaíso</t>
  </si>
  <si>
    <t>Aceites combustibles destilados (gasoil, diésel oil)</t>
  </si>
  <si>
    <t>Total Intercambio Comercial Valparaíso</t>
  </si>
  <si>
    <r>
      <rPr>
        <b/>
        <sz val="6"/>
        <rFont val="Calibri Light"/>
        <family val="2"/>
        <scheme val="major"/>
      </rPr>
      <t>Fuente</t>
    </r>
    <r>
      <rPr>
        <sz val="6"/>
        <rFont val="Calibri Light"/>
        <family val="2"/>
        <scheme val="major"/>
      </rPr>
      <t>: Declaraciones de Ingreso (DIN) y Declaraciones de Salida (DUS); Importaciones y Exportaciones a titulo definitivo ajustadas con sus documentos modificatorios. Servicio Nacional de Aduanas</t>
    </r>
  </si>
  <si>
    <t>Administración Aduana de San Antonio</t>
  </si>
  <si>
    <t>Total San Antonio</t>
  </si>
  <si>
    <r>
      <t>74020010</t>
    </r>
    <r>
      <rPr>
        <vertAlign val="superscript"/>
        <sz val="7"/>
        <rFont val="Calibri Light"/>
        <family val="2"/>
        <scheme val="major"/>
      </rPr>
      <t>(2)</t>
    </r>
  </si>
  <si>
    <t>Las demás cerezas dulces frescas , no orgánicas</t>
  </si>
  <si>
    <r>
      <t>87032391</t>
    </r>
    <r>
      <rPr>
        <vertAlign val="superscript"/>
        <sz val="7"/>
        <rFont val="Calibri Light"/>
        <family val="2"/>
        <scheme val="major"/>
      </rPr>
      <t>(3)</t>
    </r>
  </si>
  <si>
    <r>
      <t>87032291</t>
    </r>
    <r>
      <rPr>
        <vertAlign val="superscript"/>
        <sz val="7"/>
        <rFont val="Calibri Light"/>
        <family val="2"/>
        <scheme val="major"/>
      </rPr>
      <t>(4)</t>
    </r>
  </si>
  <si>
    <t>Total Intercambio Comercial San Antonio</t>
  </si>
  <si>
    <r>
      <rPr>
        <b/>
        <vertAlign val="superscript"/>
        <sz val="6"/>
        <rFont val="Calibri Light"/>
        <family val="2"/>
        <scheme val="major"/>
      </rPr>
      <t>(2)</t>
    </r>
    <r>
      <rPr>
        <sz val="6"/>
        <rFont val="Calibri Light"/>
        <family val="2"/>
        <scheme val="major"/>
      </rPr>
      <t xml:space="preserve"> Código S.A. perteneciente al Arancel 2012, cuya correlación con el Arancel 2017 corresponde a los códigos S.A. 74020011, 74020012, 74020013 y 74020019</t>
    </r>
  </si>
  <si>
    <r>
      <rPr>
        <b/>
        <vertAlign val="superscript"/>
        <sz val="6"/>
        <rFont val="Calibri Light"/>
        <family val="2"/>
        <scheme val="major"/>
      </rPr>
      <t>(3)</t>
    </r>
    <r>
      <rPr>
        <sz val="6"/>
        <rFont val="Calibri Light"/>
        <family val="2"/>
        <scheme val="major"/>
      </rPr>
      <t xml:space="preserve"> Código S.A. perteneciente al Arancel 2012, cuya correlación con el Arancel 2017 corresponde a los códigos S.A. 87032391, 87034034 y 87036034</t>
    </r>
  </si>
  <si>
    <r>
      <rPr>
        <b/>
        <vertAlign val="superscript"/>
        <sz val="6"/>
        <rFont val="Calibri Light"/>
        <family val="2"/>
        <scheme val="major"/>
      </rPr>
      <t>(4)</t>
    </r>
    <r>
      <rPr>
        <sz val="6"/>
        <rFont val="Calibri Light"/>
        <family val="2"/>
        <scheme val="major"/>
      </rPr>
      <t xml:space="preserve"> Código S.A. perteneciente al Arancel 2012, cuya correlación con el Arancel 2017 corresponde a los códigos S.A. 87032291, 87034024 y 87036024</t>
    </r>
  </si>
  <si>
    <t>Dirección Regional Aduana Metropolitana</t>
  </si>
  <si>
    <t>Redestinación a ZF</t>
  </si>
  <si>
    <t>Total Metropolitana</t>
  </si>
  <si>
    <r>
      <t>71081200</t>
    </r>
    <r>
      <rPr>
        <vertAlign val="superscript"/>
        <sz val="7"/>
        <rFont val="Calibri Light"/>
        <family val="2"/>
        <scheme val="major"/>
      </rPr>
      <t>(2)</t>
    </r>
  </si>
  <si>
    <t xml:space="preserve"> Las demás formas de oro en bruto, para uso no monetario</t>
  </si>
  <si>
    <t>00259900</t>
  </si>
  <si>
    <t>Los demás servicios considerados exportación</t>
  </si>
  <si>
    <t>Filetes de Salmones del Atlántico y del Danubio, frescos o refrigerados</t>
  </si>
  <si>
    <r>
      <t>30049010</t>
    </r>
    <r>
      <rPr>
        <vertAlign val="superscript"/>
        <sz val="7"/>
        <rFont val="Calibri Light"/>
        <family val="2"/>
        <scheme val="major"/>
      </rPr>
      <t>(3)</t>
    </r>
  </si>
  <si>
    <t>Los demás medicamentos para uso humano</t>
  </si>
  <si>
    <t>27112100</t>
  </si>
  <si>
    <t>Total Intercambio Comercial Metropolitana</t>
  </si>
  <si>
    <r>
      <rPr>
        <b/>
        <vertAlign val="superscript"/>
        <sz val="6"/>
        <rFont val="Calibri Light"/>
        <family val="2"/>
        <scheme val="major"/>
      </rPr>
      <t>(2)</t>
    </r>
    <r>
      <rPr>
        <b/>
        <sz val="6"/>
        <rFont val="Calibri Light"/>
        <family val="2"/>
        <scheme val="major"/>
      </rPr>
      <t xml:space="preserve"> </t>
    </r>
    <r>
      <rPr>
        <sz val="6"/>
        <rFont val="Calibri Light"/>
        <family val="2"/>
        <scheme val="major"/>
      </rPr>
      <t>Código S.A. perteneciente al Arancel 2012, cuya correlación con el Arancel 2017 corresponde a los códigos S.A. 71081210 y 71081220</t>
    </r>
  </si>
  <si>
    <r>
      <rPr>
        <b/>
        <vertAlign val="superscript"/>
        <sz val="6"/>
        <rFont val="Calibri Light"/>
        <family val="2"/>
        <scheme val="major"/>
      </rPr>
      <t>(3)</t>
    </r>
    <r>
      <rPr>
        <b/>
        <sz val="6"/>
        <rFont val="Calibri Light"/>
        <family val="2"/>
        <scheme val="major"/>
      </rPr>
      <t xml:space="preserve"> </t>
    </r>
    <r>
      <rPr>
        <sz val="6"/>
        <rFont val="Calibri Light"/>
        <family val="2"/>
        <scheme val="major"/>
      </rPr>
      <t>Código S.A. perteneciente al Arancel 2012, cuya correlación con el Arancel 2017 corresponde a los códigos S.A. 30046000, 30049011, 30049012, 30049021, 30049029, 30049031, 30049032, 30049033, 30049034, 30049039, 30049041, 30049042, 30049043, 30049051, 30049052, 30049053, 30049054, 30049055, 30049056, 30049057, 30049059, 30049061, 30049062, 30049063, 30049069, 30049071, 30049072, 30049079, 30049091 y 30049092</t>
    </r>
  </si>
  <si>
    <t>Dirección Regional Aduana de Talcahuano</t>
  </si>
  <si>
    <t xml:space="preserve">Pasta química de maderas, a la sosa o al sulfato, semiblanqueada o blanqueada de eucaliptus </t>
  </si>
  <si>
    <t>Pasta química de coníferas a la sosa o al sulfato, semiblanqueada o blanqueada</t>
  </si>
  <si>
    <t>03031220</t>
  </si>
  <si>
    <t>Los demás salmones del Pacífico, descabezados y eviscerados, congelados</t>
  </si>
  <si>
    <t>Total Intercambio Comercial Talcahuano</t>
  </si>
  <si>
    <t xml:space="preserve"> Administración Aduana de Osorno</t>
  </si>
  <si>
    <t>Almacén particular de Importación</t>
  </si>
  <si>
    <t>Admisión temporal</t>
  </si>
  <si>
    <t>44012212</t>
  </si>
  <si>
    <t>Madera en plaquitas o partículas, de Eucaliptus nitens</t>
  </si>
  <si>
    <t>89011010</t>
  </si>
  <si>
    <t>Barcos de tonelaje bruto superior a 3.500 toneladas y/o 120 mt o más de eslora</t>
  </si>
  <si>
    <t>44012211</t>
  </si>
  <si>
    <t>Madera en plaquitas o partículas, de Eucaliptus globulus</t>
  </si>
  <si>
    <t>29232010</t>
  </si>
  <si>
    <t>Lecitinas</t>
  </si>
  <si>
    <t>38231900</t>
  </si>
  <si>
    <t>Los demás ácidos grasos monocarboxílicos industriales</t>
  </si>
  <si>
    <t>84264900</t>
  </si>
  <si>
    <t>Las demás máquinas y aparatos, autopropulsadas</t>
  </si>
  <si>
    <t>Total Intercambio Comercial Osorno</t>
  </si>
  <si>
    <t>Dirección Regional Aduana de Puerto Montt</t>
  </si>
  <si>
    <t>Salmones enteros del Atlántico y del Danubio</t>
  </si>
  <si>
    <t>Filetes de salmones del Atlántico y del Danubio, frescos o refrigerados</t>
  </si>
  <si>
    <t>15141100</t>
  </si>
  <si>
    <t>Aceites de nabo o de colza, de bajo contenido ácido erúcico, en bruto</t>
  </si>
  <si>
    <t>23031000</t>
  </si>
  <si>
    <t>Residuos de la industria del almidón y residuos similares</t>
  </si>
  <si>
    <t>30023000</t>
  </si>
  <si>
    <t>Vacunas para la medicina veterinaria</t>
  </si>
  <si>
    <t>Total Intercambio Comercial Puerto Montt</t>
  </si>
  <si>
    <r>
      <t>Río Manso (El León)</t>
    </r>
    <r>
      <rPr>
        <vertAlign val="superscript"/>
        <sz val="7"/>
        <rFont val="Calibri Light"/>
        <family val="2"/>
        <scheme val="major"/>
      </rPr>
      <t>(1)</t>
    </r>
  </si>
  <si>
    <r>
      <rPr>
        <b/>
        <vertAlign val="superscript"/>
        <sz val="6"/>
        <rFont val="Calibri Light"/>
        <family val="2"/>
        <scheme val="major"/>
      </rPr>
      <t>(1)</t>
    </r>
    <r>
      <rPr>
        <vertAlign val="superscript"/>
        <sz val="6"/>
        <rFont val="Calibri Light"/>
        <family val="2"/>
        <scheme val="major"/>
      </rPr>
      <t xml:space="preserve"> </t>
    </r>
    <r>
      <rPr>
        <sz val="6"/>
        <rFont val="Calibri Light"/>
        <family val="2"/>
        <scheme val="major"/>
      </rPr>
      <t>Paso controlado por Carabineros de Chile</t>
    </r>
  </si>
  <si>
    <t>Dirección Regional Aduana de Coyhaique</t>
  </si>
  <si>
    <t>08092911</t>
  </si>
  <si>
    <t xml:space="preserve">Cerezas dulces orgánicas frescas </t>
  </si>
  <si>
    <t>03049943</t>
  </si>
  <si>
    <t>Trozos de Salmones del Atlántico y del Danubio, congelados</t>
  </si>
  <si>
    <t>84145900</t>
  </si>
  <si>
    <t>Los demás ventiladores</t>
  </si>
  <si>
    <t>27111200</t>
  </si>
  <si>
    <t>Los demás cementos Portland</t>
  </si>
  <si>
    <t>09030000</t>
  </si>
  <si>
    <t>Yerba mate</t>
  </si>
  <si>
    <t>Total Intercambio Comercial Coyhaique</t>
  </si>
  <si>
    <r>
      <t>Rio Frías - Appeleg</t>
    </r>
    <r>
      <rPr>
        <vertAlign val="superscript"/>
        <sz val="7"/>
        <rFont val="Calibri Light"/>
        <family val="2"/>
        <scheme val="major"/>
      </rPr>
      <t>(1)</t>
    </r>
  </si>
  <si>
    <r>
      <t>Las Pampas - Lago Verde</t>
    </r>
    <r>
      <rPr>
        <vertAlign val="superscript"/>
        <sz val="7"/>
        <rFont val="Calibri Light"/>
        <family val="2"/>
        <scheme val="major"/>
      </rPr>
      <t>(1)</t>
    </r>
  </si>
  <si>
    <r>
      <t>Ibáñez Pallavicini</t>
    </r>
    <r>
      <rPr>
        <vertAlign val="superscript"/>
        <sz val="7"/>
        <rFont val="Calibri Light"/>
        <family val="2"/>
        <scheme val="major"/>
      </rPr>
      <t>(1)</t>
    </r>
  </si>
  <si>
    <r>
      <t>Roballos (Backer)</t>
    </r>
    <r>
      <rPr>
        <vertAlign val="superscript"/>
        <sz val="7"/>
        <rFont val="Calibri Light"/>
        <family val="2"/>
        <scheme val="major"/>
      </rPr>
      <t>(1)</t>
    </r>
  </si>
  <si>
    <r>
      <t>Pampa Alta</t>
    </r>
    <r>
      <rPr>
        <vertAlign val="superscript"/>
        <sz val="7"/>
        <rFont val="Calibri Light"/>
        <family val="2"/>
        <scheme val="major"/>
      </rPr>
      <t>(1)</t>
    </r>
  </si>
  <si>
    <r>
      <t>Triana</t>
    </r>
    <r>
      <rPr>
        <vertAlign val="superscript"/>
        <sz val="7"/>
        <rFont val="Calibri Light"/>
        <family val="2"/>
        <scheme val="major"/>
      </rPr>
      <t>(1)</t>
    </r>
  </si>
  <si>
    <r>
      <rPr>
        <b/>
        <vertAlign val="superscript"/>
        <sz val="6"/>
        <rFont val="Calibri Light"/>
        <family val="2"/>
        <scheme val="major"/>
      </rPr>
      <t>(1)</t>
    </r>
    <r>
      <rPr>
        <sz val="6"/>
        <rFont val="Calibri Light"/>
        <family val="2"/>
        <scheme val="major"/>
      </rPr>
      <t>Paso controlado por Carabineros de Chile</t>
    </r>
  </si>
  <si>
    <t>Administración Aduana de Puerto Aysén</t>
  </si>
  <si>
    <t>Total Puerto Aysén</t>
  </si>
  <si>
    <t>Salmones enteros del Atlántico y del Danubio, frescos o refrigerados</t>
  </si>
  <si>
    <t>03036616</t>
  </si>
  <si>
    <t>Merluza del sur, descabezada, eviscerada y sin cola</t>
  </si>
  <si>
    <t>73081000</t>
  </si>
  <si>
    <t>Puentes y sus partes</t>
  </si>
  <si>
    <t>73262000</t>
  </si>
  <si>
    <t>Manufacturas de alambre de hierro o acero</t>
  </si>
  <si>
    <t>56081110</t>
  </si>
  <si>
    <t>Redes para la pesca, de materia textil sintética</t>
  </si>
  <si>
    <t>Total Intercambio Comercial Puerto Aysén</t>
  </si>
  <si>
    <t>Dirección Regional Aduana de Punta Arenas</t>
  </si>
  <si>
    <t>29051100</t>
  </si>
  <si>
    <t xml:space="preserve">Metanol </t>
  </si>
  <si>
    <t>03082911</t>
  </si>
  <si>
    <t>Lenguas de erizo de mar, congeladas</t>
  </si>
  <si>
    <t xml:space="preserve"> Gas natural gaseoso</t>
  </si>
  <si>
    <t>27111900</t>
  </si>
  <si>
    <t xml:space="preserve"> Los demás gases de petróleo e hidrocarburos licuados</t>
  </si>
  <si>
    <t>Total Intercambio Comercial Punta Arenas</t>
  </si>
  <si>
    <r>
      <rPr>
        <b/>
        <sz val="6"/>
        <rFont val="Calibri Light"/>
        <family val="2"/>
        <scheme val="major"/>
      </rPr>
      <t>Fuente</t>
    </r>
    <r>
      <rPr>
        <sz val="6"/>
        <rFont val="Calibri Light"/>
        <family val="2"/>
        <scheme val="major"/>
      </rPr>
      <t>: Declaraciones de Ingreso (DIN) y Declaraciones de Salida (DUS); Importaciones y Exportaciones a título definitivo ajustadas con sus documento modificatorios. Servicio Nacional de Aduanas</t>
    </r>
  </si>
  <si>
    <r>
      <rPr>
        <b/>
        <sz val="6"/>
        <rFont val="Calibri Light"/>
        <family val="2"/>
        <scheme val="major"/>
      </rPr>
      <t>Fuente</t>
    </r>
    <r>
      <rPr>
        <sz val="6"/>
        <rFont val="Calibri Light"/>
        <family val="2"/>
        <scheme val="major"/>
      </rPr>
      <t>: Sistema de Vehículos y Síntesis Mensual de Tráfico Terrestre. Servicio Nacional de Aduanas</t>
    </r>
  </si>
  <si>
    <t>Comercio Exterior Zona Franca de Punta Arenas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</si>
</sst>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0%"/>
    <numFmt numFmtId="167" formatCode="_-* #,##0.0_-;\-* #,##0.0_-;_-* &quot;-&quot;??_-;_-@_-"/>
    <numFmt numFmtId="168" formatCode="_-* #,##0_-;\-* #,##0_-;_-* &quot;-&quot;??_-;_-@_-"/>
  </numFmts>
  <fonts count="93" x14ac:knownFonts="1">
    <font>
      <sz val="11"/>
      <color theme="1"/>
      <name val="Calibri"/>
      <family val="2"/>
      <scheme val="minor"/>
    </font>
    <font>
      <sz val="11"/>
      <color theme="1"/>
      <name val="Calibri"/>
      <family val="2"/>
      <scheme val="minor"/>
    </font>
    <font>
      <sz val="11"/>
      <name val="Calibri"/>
      <family val="2"/>
      <scheme val="minor"/>
    </font>
    <font>
      <b/>
      <sz val="11"/>
      <color theme="1"/>
      <name val="Calibri Light"/>
      <family val="2"/>
      <scheme val="major"/>
    </font>
    <font>
      <sz val="10"/>
      <color theme="1"/>
      <name val="Calibri Light"/>
      <family val="2"/>
      <scheme val="major"/>
    </font>
    <font>
      <b/>
      <sz val="8"/>
      <name val="Calibri Light"/>
      <family val="2"/>
      <scheme val="major"/>
    </font>
    <font>
      <sz val="10"/>
      <color theme="1"/>
      <name val="Calibri"/>
      <family val="2"/>
      <scheme val="minor"/>
    </font>
    <font>
      <sz val="8"/>
      <name val="Calibri Light"/>
      <family val="2"/>
      <scheme val="major"/>
    </font>
    <font>
      <sz val="10"/>
      <color theme="1"/>
      <name val="Calibri Light"/>
      <family val="2"/>
    </font>
    <font>
      <vertAlign val="superscript"/>
      <sz val="8"/>
      <name val="Calibri Light"/>
      <family val="2"/>
      <scheme val="major"/>
    </font>
    <font>
      <sz val="6"/>
      <name val="Calibri Light"/>
      <family val="2"/>
      <scheme val="major"/>
    </font>
    <font>
      <b/>
      <sz val="6"/>
      <name val="Calibri Light"/>
      <family val="2"/>
      <scheme val="major"/>
    </font>
    <font>
      <b/>
      <vertAlign val="superscript"/>
      <sz val="6"/>
      <name val="Calibri Light"/>
      <family val="2"/>
      <scheme val="major"/>
    </font>
    <font>
      <b/>
      <sz val="10"/>
      <color theme="1"/>
      <name val="Calibri Light"/>
      <family val="2"/>
    </font>
    <font>
      <b/>
      <sz val="10"/>
      <color rgb="FFFF0000"/>
      <name val="Calibri Light"/>
      <family val="2"/>
    </font>
    <font>
      <b/>
      <sz val="11"/>
      <name val="Calibri Light"/>
      <family val="2"/>
      <scheme val="major"/>
    </font>
    <font>
      <sz val="10"/>
      <name val="Calibri Light"/>
      <family val="2"/>
    </font>
    <font>
      <sz val="10"/>
      <name val="Calibri Light"/>
      <family val="2"/>
      <scheme val="major"/>
    </font>
    <font>
      <b/>
      <sz val="8"/>
      <name val="Calibri Light"/>
      <family val="2"/>
    </font>
    <font>
      <sz val="8"/>
      <name val="Calibri Light"/>
      <family val="2"/>
    </font>
    <font>
      <sz val="8"/>
      <color theme="1"/>
      <name val="Calibri Light"/>
      <family val="2"/>
      <scheme val="major"/>
    </font>
    <font>
      <sz val="5"/>
      <color theme="1"/>
      <name val="Calibri Light"/>
      <family val="2"/>
      <scheme val="major"/>
    </font>
    <font>
      <sz val="9"/>
      <color theme="1"/>
      <name val="Calibri Light"/>
      <family val="2"/>
      <scheme val="major"/>
    </font>
    <font>
      <sz val="9"/>
      <name val="Calibri Light"/>
      <family val="2"/>
      <scheme val="major"/>
    </font>
    <font>
      <b/>
      <vertAlign val="superscript"/>
      <sz val="8"/>
      <name val="Calibri Light"/>
      <family val="2"/>
      <scheme val="major"/>
    </font>
    <font>
      <b/>
      <sz val="9"/>
      <color theme="1"/>
      <name val="Calibri Light"/>
      <family val="2"/>
      <scheme val="major"/>
    </font>
    <font>
      <sz val="6"/>
      <color theme="1"/>
      <name val="Calibri Light"/>
      <family val="2"/>
      <scheme val="major"/>
    </font>
    <font>
      <b/>
      <vertAlign val="superscript"/>
      <sz val="6"/>
      <color theme="1"/>
      <name val="Calibri Light"/>
      <family val="2"/>
      <scheme val="major"/>
    </font>
    <font>
      <b/>
      <sz val="9"/>
      <color rgb="FFFF0000"/>
      <name val="Calibri Light"/>
      <family val="2"/>
      <scheme val="major"/>
    </font>
    <font>
      <sz val="5"/>
      <color rgb="FF000000"/>
      <name val="Calibri Light"/>
      <family val="2"/>
      <scheme val="major"/>
    </font>
    <font>
      <b/>
      <sz val="8"/>
      <color theme="1"/>
      <name val="Calibri Light"/>
      <family val="2"/>
      <scheme val="major"/>
    </font>
    <font>
      <b/>
      <sz val="8"/>
      <color theme="1"/>
      <name val="Calibri Light"/>
      <family val="2"/>
    </font>
    <font>
      <sz val="6"/>
      <color theme="1"/>
      <name val="Calibri Light"/>
      <family val="2"/>
    </font>
    <font>
      <b/>
      <sz val="6"/>
      <color theme="1"/>
      <name val="Calibri Light"/>
      <family val="2"/>
    </font>
    <font>
      <b/>
      <sz val="10"/>
      <color theme="1"/>
      <name val="Calibri"/>
      <family val="2"/>
      <scheme val="minor"/>
    </font>
    <font>
      <b/>
      <sz val="10"/>
      <name val="Calibri"/>
      <family val="2"/>
      <scheme val="minor"/>
    </font>
    <font>
      <sz val="10"/>
      <name val="Calibri"/>
      <family val="2"/>
      <scheme val="minor"/>
    </font>
    <font>
      <sz val="9"/>
      <color theme="1"/>
      <name val="Calibri Light"/>
      <family val="2"/>
    </font>
    <font>
      <sz val="9"/>
      <color theme="1"/>
      <name val="Times New Roman"/>
      <family val="1"/>
    </font>
    <font>
      <sz val="9"/>
      <color theme="1"/>
      <name val="Calibri"/>
      <family val="2"/>
    </font>
    <font>
      <b/>
      <sz val="10"/>
      <name val="Calibri Light"/>
      <family val="2"/>
    </font>
    <font>
      <b/>
      <sz val="8"/>
      <name val="Calibri"/>
      <family val="2"/>
    </font>
    <font>
      <b/>
      <sz val="8"/>
      <name val="Calibri"/>
      <family val="2"/>
      <scheme val="minor"/>
    </font>
    <font>
      <sz val="8"/>
      <name val="Calibri"/>
      <family val="2"/>
      <scheme val="minor"/>
    </font>
    <font>
      <sz val="8"/>
      <color rgb="FF000000"/>
      <name val="Calibri"/>
      <family val="2"/>
    </font>
    <font>
      <sz val="8"/>
      <color theme="1"/>
      <name val="Calibri"/>
      <family val="2"/>
      <scheme val="minor"/>
    </font>
    <font>
      <sz val="8"/>
      <name val="Calibri"/>
      <family val="2"/>
    </font>
    <font>
      <sz val="11"/>
      <color rgb="FFFF0000"/>
      <name val="Calibri"/>
      <family val="2"/>
      <scheme val="minor"/>
    </font>
    <font>
      <sz val="5"/>
      <color theme="1"/>
      <name val="Calibri"/>
      <family val="2"/>
    </font>
    <font>
      <sz val="11"/>
      <color theme="1"/>
      <name val="Calibri Light"/>
      <family val="2"/>
      <scheme val="major"/>
    </font>
    <font>
      <b/>
      <sz val="6"/>
      <color theme="1"/>
      <name val="Calibri Light"/>
      <family val="2"/>
      <scheme val="major"/>
    </font>
    <font>
      <b/>
      <sz val="6"/>
      <color rgb="FFFFFFFF"/>
      <name val="Calibri Light"/>
      <family val="2"/>
    </font>
    <font>
      <b/>
      <sz val="6"/>
      <color rgb="FFFFFFFF"/>
      <name val="Calibri Light"/>
      <family val="2"/>
      <scheme val="major"/>
    </font>
    <font>
      <vertAlign val="superscript"/>
      <sz val="6"/>
      <color theme="1"/>
      <name val="Calibri Light"/>
      <family val="2"/>
      <scheme val="major"/>
    </font>
    <font>
      <sz val="8"/>
      <color theme="1"/>
      <name val="Calibri Light"/>
      <family val="2"/>
    </font>
    <font>
      <sz val="7"/>
      <color theme="1"/>
      <name val="Calibri Light"/>
      <family val="2"/>
    </font>
    <font>
      <sz val="7"/>
      <color theme="1"/>
      <name val="Calibri Light"/>
      <family val="2"/>
      <scheme val="major"/>
    </font>
    <font>
      <b/>
      <sz val="7"/>
      <color theme="1"/>
      <name val="Calibri"/>
      <family val="2"/>
      <scheme val="minor"/>
    </font>
    <font>
      <b/>
      <sz val="8"/>
      <color theme="1"/>
      <name val="Calibri"/>
      <family val="2"/>
      <scheme val="minor"/>
    </font>
    <font>
      <b/>
      <sz val="7"/>
      <color theme="1"/>
      <name val="Calibri Light"/>
      <family val="2"/>
      <scheme val="major"/>
    </font>
    <font>
      <b/>
      <sz val="11"/>
      <color rgb="FFFF0000"/>
      <name val="Calibri Light"/>
      <family val="2"/>
      <scheme val="major"/>
    </font>
    <font>
      <sz val="11"/>
      <name val="Calibri Light"/>
      <family val="2"/>
      <scheme val="major"/>
    </font>
    <font>
      <b/>
      <sz val="8"/>
      <color rgb="FF000000"/>
      <name val="Calibri Light"/>
      <family val="2"/>
      <scheme val="major"/>
    </font>
    <font>
      <sz val="8"/>
      <color rgb="FF000000"/>
      <name val="Calibri Light"/>
      <family val="2"/>
      <scheme val="major"/>
    </font>
    <font>
      <b/>
      <sz val="10"/>
      <name val="Calibri Light"/>
      <family val="2"/>
      <scheme val="major"/>
    </font>
    <font>
      <sz val="10"/>
      <name val="Times New Roman"/>
      <family val="1"/>
    </font>
    <font>
      <sz val="10"/>
      <name val="Arial"/>
      <family val="2"/>
    </font>
    <font>
      <b/>
      <sz val="8"/>
      <color rgb="FFFFFFFF"/>
      <name val="Calibri Light"/>
      <family val="2"/>
      <scheme val="major"/>
    </font>
    <font>
      <b/>
      <sz val="10"/>
      <color rgb="FFFF0000"/>
      <name val="Calibri Light"/>
      <family val="2"/>
      <scheme val="major"/>
    </font>
    <font>
      <b/>
      <sz val="10"/>
      <color theme="1"/>
      <name val="Calibri Light"/>
      <family val="2"/>
      <scheme val="major"/>
    </font>
    <font>
      <b/>
      <sz val="8"/>
      <color theme="0"/>
      <name val="Calibri Light"/>
      <family val="2"/>
      <scheme val="major"/>
    </font>
    <font>
      <b/>
      <sz val="11"/>
      <color theme="0"/>
      <name val="Calibri Light"/>
      <family val="2"/>
      <scheme val="major"/>
    </font>
    <font>
      <sz val="11"/>
      <color theme="0"/>
      <name val="Calibri Light"/>
      <family val="2"/>
      <scheme val="major"/>
    </font>
    <font>
      <b/>
      <sz val="14"/>
      <color rgb="FF000000"/>
      <name val="Calibri Light"/>
      <family val="2"/>
      <scheme val="major"/>
    </font>
    <font>
      <sz val="14"/>
      <color rgb="FF000000"/>
      <name val="Calibri Light"/>
      <family val="2"/>
      <scheme val="major"/>
    </font>
    <font>
      <vertAlign val="superscript"/>
      <sz val="6"/>
      <name val="Calibri Light"/>
      <family val="2"/>
      <scheme val="major"/>
    </font>
    <font>
      <b/>
      <sz val="9"/>
      <name val="Calibri"/>
      <family val="2"/>
      <scheme val="minor"/>
    </font>
    <font>
      <b/>
      <sz val="11"/>
      <name val="Calibri Light"/>
      <family val="2"/>
    </font>
    <font>
      <b/>
      <sz val="7"/>
      <name val="Calibri Light"/>
      <family val="2"/>
      <scheme val="major"/>
    </font>
    <font>
      <sz val="7"/>
      <name val="Calibri Light"/>
      <family val="2"/>
      <scheme val="major"/>
    </font>
    <font>
      <b/>
      <sz val="7"/>
      <name val="Calibri Light"/>
      <family val="2"/>
    </font>
    <font>
      <b/>
      <vertAlign val="superscript"/>
      <sz val="7"/>
      <name val="Calibri Light"/>
      <family val="2"/>
    </font>
    <font>
      <sz val="7"/>
      <name val="Calibri Light"/>
      <family val="2"/>
    </font>
    <font>
      <sz val="6"/>
      <name val="Calibri Light"/>
      <family val="2"/>
    </font>
    <font>
      <b/>
      <sz val="6"/>
      <name val="Calibri Light"/>
      <family val="2"/>
    </font>
    <font>
      <sz val="11"/>
      <color theme="1"/>
      <name val="Calibri"/>
      <family val="2"/>
    </font>
    <font>
      <b/>
      <vertAlign val="superscript"/>
      <sz val="6"/>
      <name val="Calibri Light"/>
      <family val="2"/>
    </font>
    <font>
      <sz val="11"/>
      <name val="Calibri Light"/>
      <family val="2"/>
    </font>
    <font>
      <vertAlign val="superscript"/>
      <sz val="7"/>
      <name val="Calibri Light"/>
      <family val="2"/>
    </font>
    <font>
      <sz val="10"/>
      <color rgb="FFFF0000"/>
      <name val="Calibri Light"/>
      <family val="2"/>
      <scheme val="major"/>
    </font>
    <font>
      <b/>
      <vertAlign val="superscript"/>
      <sz val="7"/>
      <name val="Calibri Light"/>
      <family val="2"/>
      <scheme val="major"/>
    </font>
    <font>
      <vertAlign val="superscript"/>
      <sz val="7"/>
      <name val="Calibri Light"/>
      <family val="2"/>
      <scheme val="major"/>
    </font>
    <font>
      <sz val="11"/>
      <color rgb="FFFF0000"/>
      <name val="Calibri Light"/>
      <family val="2"/>
      <scheme val="major"/>
    </font>
  </fonts>
  <fills count="24">
    <fill>
      <patternFill patternType="none"/>
    </fill>
    <fill>
      <patternFill patternType="gray125"/>
    </fill>
    <fill>
      <patternFill patternType="solid">
        <fgColor theme="0" tint="-0.34998626667073579"/>
        <bgColor indexed="64"/>
      </patternFill>
    </fill>
    <fill>
      <patternFill patternType="solid">
        <fgColor theme="5" tint="0.59999389629810485"/>
        <bgColor indexed="64"/>
      </patternFill>
    </fill>
    <fill>
      <patternFill patternType="solid">
        <fgColor theme="0" tint="-0.34998626667073579"/>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7" tint="0.39997558519241921"/>
        <bgColor theme="4" tint="0.79998168889431442"/>
      </patternFill>
    </fill>
    <fill>
      <patternFill patternType="solid">
        <fgColor theme="9" tint="0.39997558519241921"/>
        <bgColor indexed="64"/>
      </patternFill>
    </fill>
    <fill>
      <patternFill patternType="solid">
        <fgColor theme="9" tint="0.39997558519241921"/>
        <bgColor theme="4" tint="0.79998168889431442"/>
      </patternFill>
    </fill>
    <fill>
      <patternFill patternType="solid">
        <fgColor rgb="FFFFFF00"/>
        <bgColor indexed="64"/>
      </patternFill>
    </fill>
    <fill>
      <patternFill patternType="solid">
        <fgColor theme="9" tint="0.79998168889431442"/>
        <bgColor indexed="64"/>
      </patternFill>
    </fill>
    <fill>
      <patternFill patternType="solid">
        <fgColor rgb="FFCCCCFF"/>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DAC2EC"/>
        <bgColor indexed="64"/>
      </patternFill>
    </fill>
    <fill>
      <patternFill patternType="solid">
        <fgColor theme="0"/>
        <bgColor indexed="64"/>
      </patternFill>
    </fill>
    <fill>
      <patternFill patternType="solid">
        <fgColor theme="0" tint="-0.249977111117893"/>
        <bgColor indexed="64"/>
      </patternFill>
    </fill>
    <fill>
      <patternFill patternType="solid">
        <fgColor rgb="FF82B8A6"/>
        <bgColor indexed="64"/>
      </patternFill>
    </fill>
    <fill>
      <patternFill patternType="solid">
        <fgColor theme="5" tint="0.59999389629810485"/>
        <bgColor theme="4" tint="0.79998168889431442"/>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indexed="64"/>
      </top>
      <bottom/>
      <diagonal/>
    </border>
    <border>
      <left style="thin">
        <color indexed="64"/>
      </left>
      <right style="thin">
        <color theme="9" tint="-0.499984740745262"/>
      </right>
      <top style="thin">
        <color indexed="64"/>
      </top>
      <bottom style="thin">
        <color theme="9" tint="-0.499984740745262"/>
      </bottom>
      <diagonal/>
    </border>
    <border>
      <left style="thin">
        <color theme="9" tint="-0.499984740745262"/>
      </left>
      <right style="thin">
        <color theme="9" tint="-0.499984740745262"/>
      </right>
      <top style="thin">
        <color indexed="64"/>
      </top>
      <bottom style="thin">
        <color theme="9" tint="-0.499984740745262"/>
      </bottom>
      <diagonal/>
    </border>
    <border>
      <left style="thin">
        <color theme="9" tint="-0.499984740745262"/>
      </left>
      <right style="thin">
        <color indexed="64"/>
      </right>
      <top style="thin">
        <color indexed="64"/>
      </top>
      <bottom style="thin">
        <color theme="9" tint="-0.499984740745262"/>
      </bottom>
      <diagonal/>
    </border>
    <border>
      <left style="thin">
        <color indexed="64"/>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indexed="64"/>
      </right>
      <top style="thin">
        <color theme="9" tint="-0.499984740745262"/>
      </top>
      <bottom style="thin">
        <color theme="9" tint="-0.499984740745262"/>
      </bottom>
      <diagonal/>
    </border>
    <border>
      <left style="thin">
        <color indexed="64"/>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style="thin">
        <color indexed="64"/>
      </bottom>
      <diagonal/>
    </border>
    <border>
      <left/>
      <right style="thin">
        <color theme="9" tint="-0.499984740745262"/>
      </right>
      <top style="thin">
        <color theme="9" tint="-0.499984740745262"/>
      </top>
      <bottom style="thin">
        <color indexed="64"/>
      </bottom>
      <diagonal/>
    </border>
    <border>
      <left style="thin">
        <color theme="9" tint="-0.499984740745262"/>
      </left>
      <right style="thin">
        <color theme="9" tint="-0.499984740745262"/>
      </right>
      <top style="thin">
        <color theme="9" tint="-0.499984740745262"/>
      </top>
      <bottom style="thin">
        <color indexed="64"/>
      </bottom>
      <diagonal/>
    </border>
    <border>
      <left style="thin">
        <color theme="9" tint="-0.499984740745262"/>
      </left>
      <right style="thin">
        <color indexed="64"/>
      </right>
      <top style="thin">
        <color theme="9" tint="-0.499984740745262"/>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style="thin">
        <color indexed="64"/>
      </left>
      <right style="thin">
        <color theme="9" tint="-0.499984740745262"/>
      </right>
      <top style="thin">
        <color theme="9" tint="-0.499984740745262"/>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indexed="64"/>
      </left>
      <right/>
      <top style="thin">
        <color theme="9" tint="-0.499984740745262"/>
      </top>
      <bottom/>
      <diagonal/>
    </border>
    <border>
      <left style="thin">
        <color theme="9" tint="-0.499984740745262"/>
      </left>
      <right style="thin">
        <color indexed="64"/>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style="thin">
        <color indexed="64"/>
      </left>
      <right style="thin">
        <color indexed="64"/>
      </right>
      <top style="thin">
        <color indexed="64"/>
      </top>
      <bottom style="thin">
        <color theme="9" tint="-0.499984740745262"/>
      </bottom>
      <diagonal/>
    </border>
    <border>
      <left style="thin">
        <color indexed="64"/>
      </left>
      <right style="thin">
        <color indexed="64"/>
      </right>
      <top style="thin">
        <color theme="9" tint="-0.499984740745262"/>
      </top>
      <bottom style="thin">
        <color theme="9" tint="-0.499984740745262"/>
      </bottom>
      <diagonal/>
    </border>
    <border>
      <left style="thin">
        <color theme="9" tint="-0.499984740745262"/>
      </left>
      <right/>
      <top style="thin">
        <color theme="9" tint="-0.499984740745262"/>
      </top>
      <bottom style="thin">
        <color indexed="64"/>
      </bottom>
      <diagonal/>
    </border>
    <border>
      <left style="thin">
        <color indexed="64"/>
      </left>
      <right style="thin">
        <color indexed="64"/>
      </right>
      <top style="thin">
        <color theme="9" tint="-0.499984740745262"/>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theme="9" tint="-0.499984740745262"/>
      </left>
      <right/>
      <top style="thin">
        <color indexed="64"/>
      </top>
      <bottom style="thin">
        <color indexed="64"/>
      </bottom>
      <diagonal/>
    </border>
    <border>
      <left/>
      <right style="thin">
        <color auto="1"/>
      </right>
      <top/>
      <bottom/>
      <diagonal/>
    </border>
    <border>
      <left/>
      <right/>
      <top style="thin">
        <color indexed="64"/>
      </top>
      <bottom style="thin">
        <color indexed="64"/>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indexed="64"/>
      </bottom>
      <diagonal/>
    </border>
    <border>
      <left style="thin">
        <color theme="9" tint="-0.499984740745262"/>
      </left>
      <right style="thin">
        <color indexed="64"/>
      </right>
      <top/>
      <bottom style="thin">
        <color theme="9" tint="-0.499984740745262"/>
      </bottom>
      <diagonal/>
    </border>
    <border>
      <left/>
      <right style="thin">
        <color indexed="64"/>
      </right>
      <top style="thin">
        <color indexed="64"/>
      </top>
      <bottom/>
      <diagonal/>
    </border>
    <border>
      <left/>
      <right style="thin">
        <color theme="0"/>
      </right>
      <top style="thin">
        <color auto="1"/>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27">
    <xf numFmtId="0" fontId="0" fillId="0" borderId="0"/>
    <xf numFmtId="0" fontId="1" fillId="0" borderId="0"/>
    <xf numFmtId="0" fontId="6" fillId="0" borderId="0"/>
    <xf numFmtId="9" fontId="8"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0" fontId="8" fillId="0" borderId="0"/>
    <xf numFmtId="0" fontId="6" fillId="0" borderId="0"/>
    <xf numFmtId="0" fontId="8" fillId="0" borderId="0"/>
    <xf numFmtId="0" fontId="1" fillId="0" borderId="0"/>
    <xf numFmtId="0" fontId="65" fillId="0" borderId="0"/>
    <xf numFmtId="0" fontId="66" fillId="0" borderId="0"/>
    <xf numFmtId="9" fontId="1" fillId="0" borderId="0" applyFont="0" applyFill="0" applyBorder="0" applyAlignment="0" applyProtection="0"/>
    <xf numFmtId="43" fontId="8" fillId="0" borderId="0" applyFont="0" applyFill="0" applyBorder="0" applyAlignment="0" applyProtection="0"/>
    <xf numFmtId="0" fontId="85" fillId="0" borderId="0"/>
    <xf numFmtId="0" fontId="8" fillId="0" borderId="0"/>
    <xf numFmtId="0" fontId="6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336">
    <xf numFmtId="0" fontId="0" fillId="0" borderId="0" xfId="0"/>
    <xf numFmtId="0" fontId="1" fillId="0" borderId="0" xfId="1"/>
    <xf numFmtId="0" fontId="2" fillId="0" borderId="0" xfId="1" applyFont="1" applyFill="1"/>
    <xf numFmtId="0" fontId="5" fillId="0" borderId="0"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7" fillId="0" borderId="1" xfId="2" applyFont="1" applyBorder="1" applyAlignment="1">
      <alignment horizontal="left" vertical="center" wrapText="1"/>
    </xf>
    <xf numFmtId="164" fontId="7" fillId="0" borderId="1" xfId="2" applyNumberFormat="1" applyFont="1" applyBorder="1"/>
    <xf numFmtId="164" fontId="7" fillId="3" borderId="1" xfId="2" applyNumberFormat="1" applyFont="1" applyFill="1" applyBorder="1"/>
    <xf numFmtId="165" fontId="7" fillId="0" borderId="1" xfId="1" applyNumberFormat="1" applyFont="1" applyBorder="1" applyAlignment="1">
      <alignment horizontal="right" vertical="center"/>
    </xf>
    <xf numFmtId="165" fontId="1" fillId="0" borderId="0" xfId="3" applyNumberFormat="1" applyFont="1"/>
    <xf numFmtId="0" fontId="5" fillId="4" borderId="1" xfId="2" applyFont="1" applyFill="1" applyBorder="1" applyAlignment="1"/>
    <xf numFmtId="164" fontId="5" fillId="4" borderId="1" xfId="2" applyNumberFormat="1" applyFont="1" applyFill="1" applyBorder="1"/>
    <xf numFmtId="165" fontId="5" fillId="2" borderId="1" xfId="1" applyNumberFormat="1" applyFont="1" applyFill="1" applyBorder="1" applyAlignment="1">
      <alignment horizontal="right" vertical="center"/>
    </xf>
    <xf numFmtId="0" fontId="14" fillId="0" borderId="0" xfId="4" applyFont="1" applyFill="1" applyBorder="1" applyAlignment="1">
      <alignment horizontal="left"/>
    </xf>
    <xf numFmtId="0" fontId="13" fillId="0" borderId="0" xfId="4" applyFont="1" applyFill="1" applyBorder="1" applyAlignment="1">
      <alignment horizontal="left"/>
    </xf>
    <xf numFmtId="164" fontId="13" fillId="0" borderId="0" xfId="4" applyNumberFormat="1" applyFont="1" applyFill="1" applyBorder="1" applyAlignment="1">
      <alignment horizontal="right"/>
    </xf>
    <xf numFmtId="0" fontId="8" fillId="0" borderId="0" xfId="4" applyFill="1"/>
    <xf numFmtId="0" fontId="8" fillId="0" borderId="0" xfId="4"/>
    <xf numFmtId="0" fontId="16" fillId="0" borderId="0" xfId="4" applyFont="1"/>
    <xf numFmtId="0" fontId="18" fillId="0" borderId="2" xfId="4" applyFont="1" applyFill="1" applyBorder="1" applyAlignment="1">
      <alignment vertical="center" wrapText="1"/>
    </xf>
    <xf numFmtId="0" fontId="5" fillId="2" borderId="1" xfId="4" applyFont="1" applyFill="1" applyBorder="1" applyAlignment="1">
      <alignment horizontal="center" vertical="center" wrapText="1"/>
    </xf>
    <xf numFmtId="0" fontId="5" fillId="3" borderId="1" xfId="4" applyFont="1" applyFill="1" applyBorder="1" applyAlignment="1">
      <alignment horizontal="center" vertical="center" wrapText="1"/>
    </xf>
    <xf numFmtId="0" fontId="19" fillId="0" borderId="4" xfId="4" applyFont="1" applyFill="1" applyBorder="1" applyAlignment="1">
      <alignment horizontal="left" vertical="center" wrapText="1"/>
    </xf>
    <xf numFmtId="165" fontId="7" fillId="0" borderId="1" xfId="4" applyNumberFormat="1" applyFont="1" applyFill="1" applyBorder="1"/>
    <xf numFmtId="165" fontId="8" fillId="0" borderId="0" xfId="3" applyNumberFormat="1"/>
    <xf numFmtId="0" fontId="19" fillId="0" borderId="1" xfId="4" applyFont="1" applyFill="1" applyBorder="1" applyAlignment="1">
      <alignment horizontal="left" vertical="center" wrapText="1"/>
    </xf>
    <xf numFmtId="0" fontId="18" fillId="2" borderId="6" xfId="4" applyFont="1" applyFill="1" applyBorder="1" applyAlignment="1">
      <alignment vertical="center" wrapText="1"/>
    </xf>
    <xf numFmtId="164" fontId="5" fillId="2" borderId="1" xfId="2" applyNumberFormat="1" applyFont="1" applyFill="1" applyBorder="1"/>
    <xf numFmtId="165" fontId="5" fillId="2" borderId="1" xfId="4" applyNumberFormat="1" applyFont="1" applyFill="1" applyBorder="1"/>
    <xf numFmtId="0" fontId="19" fillId="0" borderId="1" xfId="4" applyFont="1" applyFill="1" applyBorder="1" applyAlignment="1">
      <alignment horizontal="left" wrapText="1"/>
    </xf>
    <xf numFmtId="164" fontId="7" fillId="0" borderId="1" xfId="2" applyNumberFormat="1" applyFont="1" applyBorder="1" applyAlignment="1"/>
    <xf numFmtId="164" fontId="7" fillId="3" borderId="1" xfId="2" applyNumberFormat="1" applyFont="1" applyFill="1" applyBorder="1" applyAlignment="1"/>
    <xf numFmtId="165" fontId="7" fillId="0" borderId="1" xfId="4" applyNumberFormat="1" applyFont="1" applyFill="1" applyBorder="1" applyAlignment="1"/>
    <xf numFmtId="0" fontId="18" fillId="2" borderId="1" xfId="4" applyFont="1" applyFill="1" applyBorder="1" applyAlignment="1">
      <alignment vertical="center" wrapText="1"/>
    </xf>
    <xf numFmtId="0" fontId="21" fillId="0" borderId="0" xfId="4" applyFont="1" applyAlignment="1">
      <alignment vertical="center" wrapText="1"/>
    </xf>
    <xf numFmtId="164" fontId="8" fillId="0" borderId="0" xfId="4" applyNumberFormat="1"/>
    <xf numFmtId="0" fontId="22" fillId="0" borderId="0" xfId="2" applyFont="1"/>
    <xf numFmtId="0" fontId="15" fillId="0" borderId="0" xfId="2" applyFont="1"/>
    <xf numFmtId="0" fontId="23" fillId="0" borderId="0" xfId="2" applyFont="1"/>
    <xf numFmtId="0" fontId="17" fillId="0" borderId="0" xfId="2" applyFont="1"/>
    <xf numFmtId="0" fontId="5" fillId="2" borderId="8" xfId="2" applyFont="1" applyFill="1" applyBorder="1" applyAlignment="1">
      <alignment horizontal="center" vertical="center" wrapText="1"/>
    </xf>
    <xf numFmtId="0" fontId="5" fillId="4" borderId="9" xfId="2" applyFont="1" applyFill="1" applyBorder="1" applyAlignment="1">
      <alignment horizontal="center" vertical="center"/>
    </xf>
    <xf numFmtId="0" fontId="5" fillId="4" borderId="9" xfId="2" applyFont="1" applyFill="1" applyBorder="1" applyAlignment="1">
      <alignment horizontal="center" vertical="center" wrapText="1"/>
    </xf>
    <xf numFmtId="0" fontId="5" fillId="5" borderId="9" xfId="2" applyFont="1" applyFill="1" applyBorder="1" applyAlignment="1">
      <alignment horizontal="center" vertical="center" wrapText="1"/>
    </xf>
    <xf numFmtId="165" fontId="5" fillId="6" borderId="9" xfId="1" applyNumberFormat="1" applyFont="1" applyFill="1" applyBorder="1" applyAlignment="1">
      <alignment horizontal="center" vertical="center" wrapText="1"/>
    </xf>
    <xf numFmtId="165" fontId="5" fillId="6" borderId="10" xfId="1" applyNumberFormat="1" applyFont="1" applyFill="1" applyBorder="1" applyAlignment="1">
      <alignment horizontal="center" vertical="center" wrapText="1"/>
    </xf>
    <xf numFmtId="0" fontId="25" fillId="0" borderId="0" xfId="2" applyFont="1"/>
    <xf numFmtId="0" fontId="5" fillId="0" borderId="11" xfId="2" applyFont="1" applyBorder="1" applyAlignment="1">
      <alignment horizontal="center" vertical="center" wrapText="1"/>
    </xf>
    <xf numFmtId="0" fontId="7" fillId="0" borderId="12" xfId="2" applyFont="1" applyBorder="1" applyAlignment="1">
      <alignment vertical="center" wrapText="1"/>
    </xf>
    <xf numFmtId="164" fontId="7" fillId="0" borderId="12" xfId="2" applyNumberFormat="1" applyFont="1" applyBorder="1" applyAlignment="1">
      <alignment horizontal="right" vertical="center"/>
    </xf>
    <xf numFmtId="164" fontId="7" fillId="6" borderId="12" xfId="2" applyNumberFormat="1" applyFont="1" applyFill="1" applyBorder="1" applyAlignment="1">
      <alignment horizontal="right" vertical="center"/>
    </xf>
    <xf numFmtId="165" fontId="7" fillId="0" borderId="12" xfId="2" applyNumberFormat="1" applyFont="1" applyBorder="1" applyAlignment="1">
      <alignment horizontal="right" vertical="center"/>
    </xf>
    <xf numFmtId="165" fontId="7" fillId="0" borderId="13" xfId="2" applyNumberFormat="1" applyFont="1" applyBorder="1" applyAlignment="1">
      <alignment horizontal="right" vertical="center"/>
    </xf>
    <xf numFmtId="165" fontId="22" fillId="0" borderId="0" xfId="3" applyNumberFormat="1" applyFont="1"/>
    <xf numFmtId="164" fontId="5" fillId="6" borderId="12" xfId="2" applyNumberFormat="1" applyFont="1" applyFill="1" applyBorder="1" applyAlignment="1">
      <alignment horizontal="right" vertical="center"/>
    </xf>
    <xf numFmtId="165" fontId="5" fillId="6" borderId="12" xfId="2" applyNumberFormat="1" applyFont="1" applyFill="1" applyBorder="1" applyAlignment="1">
      <alignment horizontal="right" vertical="center"/>
    </xf>
    <xf numFmtId="165" fontId="5" fillId="6" borderId="13" xfId="2" applyNumberFormat="1" applyFont="1" applyFill="1" applyBorder="1" applyAlignment="1">
      <alignment horizontal="right" vertical="center"/>
    </xf>
    <xf numFmtId="164" fontId="7" fillId="0" borderId="12" xfId="2" applyNumberFormat="1" applyFont="1" applyFill="1" applyBorder="1" applyAlignment="1">
      <alignment horizontal="right" vertical="center"/>
    </xf>
    <xf numFmtId="165" fontId="7" fillId="0" borderId="12"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164" fontId="5" fillId="2" borderId="18" xfId="1" applyNumberFormat="1" applyFont="1" applyFill="1" applyBorder="1" applyAlignment="1">
      <alignment horizontal="right" vertical="center" wrapText="1"/>
    </xf>
    <xf numFmtId="165" fontId="5" fillId="2" borderId="18" xfId="1" applyNumberFormat="1" applyFont="1" applyFill="1" applyBorder="1" applyAlignment="1">
      <alignment horizontal="right" vertical="center" wrapText="1"/>
    </xf>
    <xf numFmtId="165" fontId="5" fillId="2" borderId="19" xfId="1" applyNumberFormat="1" applyFont="1" applyFill="1" applyBorder="1" applyAlignment="1">
      <alignment horizontal="right" vertical="center" wrapText="1"/>
    </xf>
    <xf numFmtId="0" fontId="26" fillId="0" borderId="0" xfId="2" applyFont="1" applyAlignment="1"/>
    <xf numFmtId="0" fontId="15" fillId="0" borderId="0" xfId="1" applyFont="1"/>
    <xf numFmtId="0" fontId="2" fillId="0" borderId="0" xfId="1" applyFont="1"/>
    <xf numFmtId="0" fontId="17" fillId="0" borderId="0" xfId="1" applyFont="1"/>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1" xfId="1" applyFont="1" applyFill="1" applyBorder="1" applyAlignment="1">
      <alignment horizontal="center" vertical="center" wrapText="1"/>
    </xf>
    <xf numFmtId="0" fontId="5" fillId="6" borderId="21" xfId="1" applyFont="1" applyFill="1" applyBorder="1" applyAlignment="1">
      <alignment horizontal="center" vertical="center" wrapText="1"/>
    </xf>
    <xf numFmtId="0" fontId="5" fillId="6" borderId="22" xfId="1" applyFont="1" applyFill="1" applyBorder="1" applyAlignment="1">
      <alignment horizontal="center" vertical="center" wrapText="1"/>
    </xf>
    <xf numFmtId="0" fontId="7" fillId="0" borderId="8" xfId="1" applyFont="1" applyBorder="1" applyAlignment="1">
      <alignment vertical="center" wrapText="1"/>
    </xf>
    <xf numFmtId="3" fontId="7" fillId="0" borderId="9" xfId="1" applyNumberFormat="1" applyFont="1" applyBorder="1" applyAlignment="1">
      <alignment horizontal="right" vertical="center" wrapText="1"/>
    </xf>
    <xf numFmtId="3" fontId="7" fillId="0" borderId="9" xfId="1" applyNumberFormat="1" applyFont="1" applyBorder="1" applyAlignment="1">
      <alignment horizontal="right" vertical="center"/>
    </xf>
    <xf numFmtId="3" fontId="7" fillId="6" borderId="9" xfId="1" applyNumberFormat="1" applyFont="1" applyFill="1" applyBorder="1" applyAlignment="1">
      <alignment horizontal="right" vertical="center"/>
    </xf>
    <xf numFmtId="165" fontId="7" fillId="0" borderId="9" xfId="1" applyNumberFormat="1" applyFont="1" applyBorder="1" applyAlignment="1">
      <alignment horizontal="right" vertical="center"/>
    </xf>
    <xf numFmtId="165" fontId="7" fillId="0" borderId="10" xfId="1" applyNumberFormat="1" applyFont="1" applyBorder="1" applyAlignment="1">
      <alignment horizontal="right" vertical="center"/>
    </xf>
    <xf numFmtId="0" fontId="7" fillId="0" borderId="11" xfId="1" applyFont="1" applyBorder="1" applyAlignment="1">
      <alignment vertical="center" wrapText="1"/>
    </xf>
    <xf numFmtId="3" fontId="7" fillId="0" borderId="12" xfId="1" applyNumberFormat="1" applyFont="1" applyBorder="1" applyAlignment="1">
      <alignment horizontal="right" vertical="center" wrapText="1"/>
    </xf>
    <xf numFmtId="3" fontId="7" fillId="0" borderId="12" xfId="1" applyNumberFormat="1" applyFont="1" applyBorder="1" applyAlignment="1">
      <alignment horizontal="right" vertical="center"/>
    </xf>
    <xf numFmtId="3" fontId="7" fillId="6" borderId="12" xfId="1" applyNumberFormat="1" applyFont="1" applyFill="1" applyBorder="1" applyAlignment="1">
      <alignment horizontal="right" vertical="center"/>
    </xf>
    <xf numFmtId="165" fontId="7" fillId="0" borderId="12" xfId="1" applyNumberFormat="1" applyFont="1" applyBorder="1" applyAlignment="1">
      <alignment horizontal="right" vertical="center"/>
    </xf>
    <xf numFmtId="165" fontId="7" fillId="0" borderId="13" xfId="1" applyNumberFormat="1" applyFont="1" applyBorder="1" applyAlignment="1">
      <alignment horizontal="right" vertical="center"/>
    </xf>
    <xf numFmtId="0" fontId="5" fillId="2" borderId="23" xfId="1" applyFont="1" applyFill="1" applyBorder="1" applyAlignment="1">
      <alignment vertical="center"/>
    </xf>
    <xf numFmtId="3" fontId="5" fillId="2" borderId="18" xfId="1" applyNumberFormat="1" applyFont="1" applyFill="1" applyBorder="1" applyAlignment="1">
      <alignment horizontal="right" vertical="center"/>
    </xf>
    <xf numFmtId="165" fontId="5" fillId="2" borderId="18" xfId="1" applyNumberFormat="1" applyFont="1" applyFill="1" applyBorder="1" applyAlignment="1">
      <alignment horizontal="right" vertical="center"/>
    </xf>
    <xf numFmtId="165" fontId="5" fillId="2" borderId="19" xfId="1" applyNumberFormat="1" applyFont="1" applyFill="1" applyBorder="1" applyAlignment="1">
      <alignment horizontal="right" vertical="center"/>
    </xf>
    <xf numFmtId="0" fontId="28" fillId="0" borderId="0" xfId="2" applyFont="1" applyFill="1"/>
    <xf numFmtId="0" fontId="1" fillId="0" borderId="0" xfId="1" applyAlignment="1">
      <alignment horizontal="left"/>
    </xf>
    <xf numFmtId="165" fontId="1" fillId="0" borderId="0" xfId="1" applyNumberFormat="1"/>
    <xf numFmtId="0" fontId="2" fillId="0" borderId="0" xfId="1" applyFont="1" applyAlignment="1">
      <alignment horizontal="left"/>
    </xf>
    <xf numFmtId="165" fontId="2" fillId="0" borderId="0" xfId="1" applyNumberFormat="1" applyFont="1"/>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wrapText="1"/>
    </xf>
    <xf numFmtId="0" fontId="5" fillId="5" borderId="21" xfId="1" applyFont="1" applyFill="1" applyBorder="1" applyAlignment="1">
      <alignment horizontal="center" vertical="center" wrapText="1"/>
    </xf>
    <xf numFmtId="165" fontId="5" fillId="5" borderId="21" xfId="1" applyNumberFormat="1" applyFont="1" applyFill="1" applyBorder="1" applyAlignment="1">
      <alignment horizontal="center" vertical="center" wrapText="1"/>
    </xf>
    <xf numFmtId="165" fontId="5" fillId="5" borderId="22" xfId="1" applyNumberFormat="1" applyFont="1" applyFill="1" applyBorder="1" applyAlignment="1">
      <alignment horizontal="center" vertical="center" wrapText="1"/>
    </xf>
    <xf numFmtId="0" fontId="7" fillId="0" borderId="9" xfId="2" applyFont="1" applyBorder="1" applyAlignment="1">
      <alignment horizontal="left" vertical="center" wrapText="1"/>
    </xf>
    <xf numFmtId="164" fontId="7" fillId="0" borderId="9" xfId="2" applyNumberFormat="1" applyFont="1" applyBorder="1" applyAlignment="1">
      <alignment horizontal="right" vertical="center"/>
    </xf>
    <xf numFmtId="164" fontId="7" fillId="6" borderId="9" xfId="2" applyNumberFormat="1" applyFont="1" applyFill="1" applyBorder="1" applyAlignment="1">
      <alignment horizontal="right" vertical="center"/>
    </xf>
    <xf numFmtId="165" fontId="7" fillId="0" borderId="9" xfId="2" applyNumberFormat="1" applyFont="1" applyBorder="1" applyAlignment="1">
      <alignment horizontal="right" vertical="center"/>
    </xf>
    <xf numFmtId="165" fontId="7" fillId="0" borderId="10" xfId="2" applyNumberFormat="1" applyFont="1" applyBorder="1" applyAlignment="1">
      <alignment horizontal="right" vertical="center"/>
    </xf>
    <xf numFmtId="0" fontId="7" fillId="0" borderId="12" xfId="2" applyFont="1" applyBorder="1" applyAlignment="1">
      <alignment horizontal="left" vertical="center" wrapText="1"/>
    </xf>
    <xf numFmtId="0" fontId="5" fillId="7" borderId="27" xfId="2" applyFont="1" applyFill="1" applyBorder="1" applyAlignment="1">
      <alignment vertical="center" wrapText="1"/>
    </xf>
    <xf numFmtId="164" fontId="5" fillId="7" borderId="12" xfId="2" applyNumberFormat="1" applyFont="1" applyFill="1" applyBorder="1" applyAlignment="1">
      <alignment horizontal="right" vertical="center"/>
    </xf>
    <xf numFmtId="165" fontId="5" fillId="7" borderId="12" xfId="2" applyNumberFormat="1" applyFont="1" applyFill="1" applyBorder="1" applyAlignment="1">
      <alignment horizontal="right" vertical="center"/>
    </xf>
    <xf numFmtId="165" fontId="5" fillId="7" borderId="13" xfId="2" applyNumberFormat="1" applyFont="1" applyFill="1" applyBorder="1" applyAlignment="1">
      <alignment horizontal="right" vertical="center"/>
    </xf>
    <xf numFmtId="165" fontId="7" fillId="0" borderId="29" xfId="2" applyNumberFormat="1" applyFont="1" applyBorder="1" applyAlignment="1">
      <alignment horizontal="right" vertical="center"/>
    </xf>
    <xf numFmtId="165" fontId="7" fillId="0" borderId="30" xfId="2" applyNumberFormat="1" applyFont="1" applyBorder="1" applyAlignment="1">
      <alignment horizontal="right" vertical="center"/>
    </xf>
    <xf numFmtId="165" fontId="7" fillId="0" borderId="31" xfId="2" applyNumberFormat="1" applyFont="1" applyBorder="1" applyAlignment="1">
      <alignment horizontal="right" vertical="center"/>
    </xf>
    <xf numFmtId="165" fontId="5" fillId="7" borderId="30" xfId="2" applyNumberFormat="1" applyFont="1" applyFill="1" applyBorder="1" applyAlignment="1">
      <alignment horizontal="right" vertical="center"/>
    </xf>
    <xf numFmtId="165" fontId="5" fillId="7" borderId="32" xfId="2" applyNumberFormat="1" applyFont="1" applyFill="1" applyBorder="1" applyAlignment="1">
      <alignment horizontal="right" vertical="center"/>
    </xf>
    <xf numFmtId="165" fontId="7" fillId="0" borderId="32" xfId="2" applyNumberFormat="1" applyFont="1" applyBorder="1" applyAlignment="1">
      <alignment horizontal="right" vertical="center"/>
    </xf>
    <xf numFmtId="0" fontId="1" fillId="0" borderId="0" xfId="1" applyBorder="1"/>
    <xf numFmtId="164" fontId="5" fillId="2" borderId="18" xfId="2" applyNumberFormat="1" applyFont="1" applyFill="1" applyBorder="1" applyAlignment="1">
      <alignment horizontal="right" vertical="center"/>
    </xf>
    <xf numFmtId="165" fontId="5" fillId="4" borderId="18" xfId="1" applyNumberFormat="1" applyFont="1" applyFill="1" applyBorder="1" applyAlignment="1">
      <alignment horizontal="right" vertical="center"/>
    </xf>
    <xf numFmtId="165" fontId="5" fillId="4" borderId="33" xfId="1" applyNumberFormat="1" applyFont="1" applyFill="1" applyBorder="1" applyAlignment="1">
      <alignment horizontal="right" vertical="center"/>
    </xf>
    <xf numFmtId="165" fontId="5" fillId="4" borderId="34" xfId="1" applyNumberFormat="1" applyFont="1" applyFill="1" applyBorder="1" applyAlignment="1">
      <alignment horizontal="right" vertical="center"/>
    </xf>
    <xf numFmtId="0" fontId="29" fillId="0" borderId="0" xfId="2" applyFont="1" applyBorder="1" applyAlignment="1"/>
    <xf numFmtId="0" fontId="10" fillId="0" borderId="0" xfId="2" applyFont="1" applyBorder="1" applyAlignment="1">
      <alignment vertical="center" wrapText="1"/>
    </xf>
    <xf numFmtId="0" fontId="15" fillId="0" borderId="0" xfId="5" applyFont="1"/>
    <xf numFmtId="0" fontId="17" fillId="0" borderId="0" xfId="5" applyFont="1"/>
    <xf numFmtId="0" fontId="18" fillId="0" borderId="35" xfId="4" applyFont="1" applyFill="1" applyBorder="1" applyAlignment="1">
      <alignment vertical="center" wrapText="1"/>
    </xf>
    <xf numFmtId="0" fontId="5" fillId="6" borderId="1" xfId="4" applyFont="1" applyFill="1" applyBorder="1" applyAlignment="1">
      <alignment horizontal="center" vertical="center" wrapText="1"/>
    </xf>
    <xf numFmtId="0" fontId="20" fillId="0" borderId="4" xfId="4" applyFont="1" applyBorder="1" applyAlignment="1"/>
    <xf numFmtId="164" fontId="20" fillId="0" borderId="1" xfId="4" applyNumberFormat="1" applyFont="1" applyFill="1" applyBorder="1" applyAlignment="1">
      <alignment horizontal="right" indent="1"/>
    </xf>
    <xf numFmtId="164" fontId="20" fillId="0" borderId="1" xfId="4" applyNumberFormat="1" applyFont="1" applyFill="1" applyBorder="1" applyAlignment="1">
      <alignment horizontal="right"/>
    </xf>
    <xf numFmtId="164" fontId="20" fillId="6" borderId="1" xfId="4" applyNumberFormat="1" applyFont="1" applyFill="1" applyBorder="1" applyAlignment="1">
      <alignment horizontal="right"/>
    </xf>
    <xf numFmtId="165" fontId="0" fillId="0" borderId="0" xfId="3" applyNumberFormat="1" applyFont="1"/>
    <xf numFmtId="0" fontId="20" fillId="0" borderId="1" xfId="4" applyFont="1" applyBorder="1" applyAlignment="1"/>
    <xf numFmtId="0" fontId="30" fillId="0" borderId="1" xfId="4" applyFont="1" applyBorder="1" applyAlignment="1"/>
    <xf numFmtId="164" fontId="18" fillId="7" borderId="1" xfId="4" applyNumberFormat="1" applyFont="1" applyFill="1" applyBorder="1" applyAlignment="1">
      <alignment horizontal="left" vertical="center" wrapText="1"/>
    </xf>
    <xf numFmtId="164" fontId="18" fillId="7" borderId="1" xfId="4" applyNumberFormat="1" applyFont="1" applyFill="1" applyBorder="1" applyAlignment="1">
      <alignment horizontal="right" vertical="center" wrapText="1"/>
    </xf>
    <xf numFmtId="164" fontId="31" fillId="8" borderId="1" xfId="4" applyNumberFormat="1" applyFont="1" applyFill="1" applyBorder="1" applyAlignment="1">
      <alignment horizontal="right"/>
    </xf>
    <xf numFmtId="165" fontId="30" fillId="7" borderId="1" xfId="3" applyNumberFormat="1" applyFont="1" applyFill="1" applyBorder="1"/>
    <xf numFmtId="164" fontId="5" fillId="2" borderId="18" xfId="2" applyNumberFormat="1" applyFont="1" applyFill="1" applyBorder="1" applyAlignment="1">
      <alignment horizontal="left" vertical="center"/>
    </xf>
    <xf numFmtId="165" fontId="5" fillId="2" borderId="18" xfId="3" applyNumberFormat="1" applyFont="1" applyFill="1" applyBorder="1" applyAlignment="1">
      <alignment horizontal="right" vertical="center"/>
    </xf>
    <xf numFmtId="0" fontId="8" fillId="0" borderId="0" xfId="4" applyBorder="1"/>
    <xf numFmtId="0" fontId="8" fillId="0" borderId="0" xfId="4" applyAlignment="1">
      <alignment vertical="center" wrapText="1"/>
    </xf>
    <xf numFmtId="0" fontId="15" fillId="0" borderId="0" xfId="5" applyFont="1" applyBorder="1"/>
    <xf numFmtId="0" fontId="8" fillId="0" borderId="0" xfId="4" applyFill="1" applyBorder="1"/>
    <xf numFmtId="164" fontId="8" fillId="0" borderId="0" xfId="4" applyNumberFormat="1" applyBorder="1"/>
    <xf numFmtId="0" fontId="17" fillId="0" borderId="0" xfId="5" applyFont="1" applyBorder="1"/>
    <xf numFmtId="0" fontId="18" fillId="0" borderId="0" xfId="4" applyFont="1" applyFill="1" applyBorder="1" applyAlignment="1">
      <alignment vertical="center" wrapText="1"/>
    </xf>
    <xf numFmtId="0" fontId="5" fillId="2" borderId="36" xfId="4" applyFont="1" applyFill="1" applyBorder="1" applyAlignment="1">
      <alignment horizontal="center" vertical="center" wrapText="1"/>
    </xf>
    <xf numFmtId="0" fontId="5" fillId="6" borderId="1" xfId="4" applyFont="1" applyFill="1" applyBorder="1" applyAlignment="1">
      <alignment horizontal="center" vertical="center"/>
    </xf>
    <xf numFmtId="0" fontId="20" fillId="0" borderId="1" xfId="4" applyFont="1" applyBorder="1" applyAlignment="1">
      <alignment horizontal="justify" vertical="justify"/>
    </xf>
    <xf numFmtId="164" fontId="20" fillId="0" borderId="4" xfId="4" applyNumberFormat="1" applyFont="1" applyBorder="1"/>
    <xf numFmtId="164" fontId="20" fillId="0" borderId="4" xfId="4" applyNumberFormat="1" applyFont="1" applyFill="1" applyBorder="1"/>
    <xf numFmtId="164" fontId="20" fillId="6" borderId="4" xfId="4" applyNumberFormat="1" applyFont="1" applyFill="1" applyBorder="1"/>
    <xf numFmtId="165" fontId="19" fillId="0" borderId="4" xfId="4" applyNumberFormat="1" applyFont="1" applyFill="1" applyBorder="1"/>
    <xf numFmtId="165" fontId="20" fillId="0" borderId="4" xfId="4" applyNumberFormat="1" applyFont="1" applyBorder="1"/>
    <xf numFmtId="165" fontId="19" fillId="0" borderId="37" xfId="4" applyNumberFormat="1" applyFont="1" applyFill="1" applyBorder="1"/>
    <xf numFmtId="164" fontId="20" fillId="0" borderId="1" xfId="4" applyNumberFormat="1" applyFont="1" applyBorder="1"/>
    <xf numFmtId="164" fontId="20" fillId="0" borderId="1" xfId="4" applyNumberFormat="1" applyFont="1" applyFill="1" applyBorder="1"/>
    <xf numFmtId="164" fontId="20" fillId="6" borderId="1" xfId="4" applyNumberFormat="1" applyFont="1" applyFill="1" applyBorder="1"/>
    <xf numFmtId="165" fontId="19" fillId="0" borderId="1" xfId="4" applyNumberFormat="1" applyFont="1" applyFill="1" applyBorder="1"/>
    <xf numFmtId="165" fontId="20" fillId="0" borderId="1" xfId="4" applyNumberFormat="1" applyFont="1" applyBorder="1"/>
    <xf numFmtId="165" fontId="19" fillId="0" borderId="6" xfId="4" applyNumberFormat="1" applyFont="1" applyFill="1" applyBorder="1"/>
    <xf numFmtId="0" fontId="20" fillId="0" borderId="3" xfId="4" applyFont="1" applyBorder="1" applyAlignment="1">
      <alignment horizontal="justify" vertical="justify"/>
    </xf>
    <xf numFmtId="164" fontId="20" fillId="0" borderId="3" xfId="4" applyNumberFormat="1" applyFont="1" applyBorder="1"/>
    <xf numFmtId="164" fontId="20" fillId="0" borderId="3" xfId="4" applyNumberFormat="1" applyFont="1" applyFill="1" applyBorder="1"/>
    <xf numFmtId="164" fontId="20" fillId="6" borderId="3" xfId="4" applyNumberFormat="1" applyFont="1" applyFill="1" applyBorder="1"/>
    <xf numFmtId="165" fontId="19" fillId="0" borderId="3" xfId="3" applyNumberFormat="1" applyFont="1" applyFill="1" applyBorder="1"/>
    <xf numFmtId="165" fontId="20" fillId="0" borderId="3" xfId="3" applyNumberFormat="1" applyFont="1" applyBorder="1"/>
    <xf numFmtId="165" fontId="19" fillId="0" borderId="24" xfId="3" applyNumberFormat="1" applyFont="1" applyFill="1" applyBorder="1"/>
    <xf numFmtId="164" fontId="5" fillId="7" borderId="12" xfId="2" applyNumberFormat="1" applyFont="1" applyFill="1" applyBorder="1" applyAlignment="1">
      <alignment horizontal="left" vertical="center"/>
    </xf>
    <xf numFmtId="165" fontId="5" fillId="7" borderId="12" xfId="3" applyNumberFormat="1" applyFont="1" applyFill="1" applyBorder="1" applyAlignment="1">
      <alignment horizontal="right" vertical="center"/>
    </xf>
    <xf numFmtId="0" fontId="20" fillId="0" borderId="4" xfId="4" applyFont="1" applyFill="1" applyBorder="1" applyAlignment="1">
      <alignment horizontal="justify" vertical="justify"/>
    </xf>
    <xf numFmtId="165" fontId="19" fillId="0" borderId="4" xfId="3" applyNumberFormat="1" applyFont="1" applyFill="1" applyBorder="1"/>
    <xf numFmtId="165" fontId="20" fillId="0" borderId="4" xfId="3" applyNumberFormat="1" applyFont="1" applyFill="1" applyBorder="1"/>
    <xf numFmtId="165" fontId="19" fillId="0" borderId="37" xfId="3" applyNumberFormat="1" applyFont="1" applyFill="1" applyBorder="1"/>
    <xf numFmtId="0" fontId="20" fillId="0" borderId="1" xfId="4" applyFont="1" applyFill="1" applyBorder="1" applyAlignment="1">
      <alignment horizontal="justify" vertical="justify"/>
    </xf>
    <xf numFmtId="165" fontId="19" fillId="0" borderId="1" xfId="3" applyNumberFormat="1" applyFont="1" applyFill="1" applyBorder="1"/>
    <xf numFmtId="165" fontId="20" fillId="0" borderId="1" xfId="3" applyNumberFormat="1" applyFont="1" applyFill="1" applyBorder="1"/>
    <xf numFmtId="165" fontId="19" fillId="0" borderId="6" xfId="3" applyNumberFormat="1" applyFont="1" applyFill="1" applyBorder="1"/>
    <xf numFmtId="0" fontId="20" fillId="0" borderId="3" xfId="4" applyFont="1" applyFill="1" applyBorder="1" applyAlignment="1">
      <alignment horizontal="justify" vertical="justify"/>
    </xf>
    <xf numFmtId="165" fontId="20" fillId="0" borderId="3" xfId="3" applyNumberFormat="1" applyFont="1" applyFill="1" applyBorder="1"/>
    <xf numFmtId="165" fontId="20" fillId="0" borderId="4" xfId="3" applyNumberFormat="1" applyFont="1" applyBorder="1"/>
    <xf numFmtId="165" fontId="20" fillId="0" borderId="1" xfId="3" applyNumberFormat="1" applyFont="1" applyBorder="1"/>
    <xf numFmtId="164" fontId="30" fillId="2" borderId="4" xfId="4" applyNumberFormat="1" applyFont="1" applyFill="1" applyBorder="1"/>
    <xf numFmtId="165" fontId="30" fillId="2" borderId="4" xfId="3" applyNumberFormat="1" applyFont="1" applyFill="1" applyBorder="1"/>
    <xf numFmtId="0" fontId="6" fillId="0" borderId="0" xfId="2" applyAlignment="1">
      <alignment horizontal="left"/>
    </xf>
    <xf numFmtId="0" fontId="34" fillId="0" borderId="0" xfId="2" applyFont="1" applyFill="1" applyBorder="1" applyAlignment="1">
      <alignment horizontal="left"/>
    </xf>
    <xf numFmtId="0" fontId="6" fillId="0" borderId="0" xfId="2"/>
    <xf numFmtId="0" fontId="15" fillId="0" borderId="0" xfId="2" applyFont="1" applyFill="1"/>
    <xf numFmtId="0" fontId="35" fillId="0" borderId="0" xfId="2" applyFont="1" applyFill="1" applyBorder="1" applyAlignment="1">
      <alignment horizontal="left"/>
    </xf>
    <xf numFmtId="0" fontId="36" fillId="0" borderId="0" xfId="2" applyFont="1"/>
    <xf numFmtId="0" fontId="17" fillId="0" borderId="0" xfId="2" applyFont="1" applyFill="1" applyBorder="1" applyAlignment="1">
      <alignment horizontal="left"/>
    </xf>
    <xf numFmtId="0" fontId="5" fillId="0" borderId="39" xfId="5" applyFont="1" applyFill="1" applyBorder="1" applyAlignment="1">
      <alignment vertical="center"/>
    </xf>
    <xf numFmtId="0" fontId="5" fillId="0" borderId="0" xfId="5" applyFont="1" applyFill="1" applyBorder="1" applyAlignment="1">
      <alignment vertical="center" wrapText="1"/>
    </xf>
    <xf numFmtId="164" fontId="5" fillId="7" borderId="41" xfId="2" applyNumberFormat="1" applyFont="1" applyFill="1" applyBorder="1" applyAlignment="1">
      <alignment horizontal="center" vertical="center" wrapText="1"/>
    </xf>
    <xf numFmtId="0" fontId="1" fillId="0" borderId="0" xfId="5"/>
    <xf numFmtId="0" fontId="37" fillId="0" borderId="0" xfId="2" applyFont="1" applyAlignment="1">
      <alignment horizontal="center" vertical="center" wrapText="1"/>
    </xf>
    <xf numFmtId="0" fontId="7" fillId="0" borderId="8" xfId="5" applyFont="1" applyBorder="1" applyAlignment="1">
      <alignment vertical="center" wrapText="1"/>
    </xf>
    <xf numFmtId="164" fontId="7" fillId="0" borderId="9" xfId="5" applyNumberFormat="1" applyFont="1" applyBorder="1" applyAlignment="1">
      <alignment vertical="center"/>
    </xf>
    <xf numFmtId="164" fontId="7" fillId="7" borderId="9" xfId="5" applyNumberFormat="1" applyFont="1" applyFill="1" applyBorder="1" applyAlignment="1">
      <alignment vertical="center"/>
    </xf>
    <xf numFmtId="165" fontId="7" fillId="0" borderId="10" xfId="5" applyNumberFormat="1" applyFont="1" applyBorder="1" applyAlignment="1">
      <alignment vertical="center"/>
    </xf>
    <xf numFmtId="164" fontId="37" fillId="0" borderId="0" xfId="2" applyNumberFormat="1" applyFont="1" applyFill="1"/>
    <xf numFmtId="165" fontId="6" fillId="0" borderId="0" xfId="3" applyNumberFormat="1" applyFont="1"/>
    <xf numFmtId="0" fontId="7" fillId="0" borderId="11" xfId="5" applyFont="1" applyBorder="1" applyAlignment="1">
      <alignment vertical="center" wrapText="1"/>
    </xf>
    <xf numFmtId="164" fontId="7" fillId="0" borderId="12" xfId="5" applyNumberFormat="1" applyFont="1" applyBorder="1" applyAlignment="1">
      <alignment vertical="center"/>
    </xf>
    <xf numFmtId="164" fontId="7" fillId="7" borderId="12" xfId="5" applyNumberFormat="1" applyFont="1" applyFill="1" applyBorder="1" applyAlignment="1">
      <alignment vertical="center"/>
    </xf>
    <xf numFmtId="165" fontId="7" fillId="0" borderId="13" xfId="5" applyNumberFormat="1" applyFont="1" applyBorder="1" applyAlignment="1">
      <alignment vertical="center"/>
    </xf>
    <xf numFmtId="0" fontId="7" fillId="0" borderId="11" xfId="2" applyFont="1" applyBorder="1" applyAlignment="1">
      <alignment horizontal="left" vertical="center" wrapText="1"/>
    </xf>
    <xf numFmtId="0" fontId="5" fillId="2" borderId="11" xfId="5" applyFont="1" applyFill="1" applyBorder="1" applyAlignment="1">
      <alignment vertical="center" wrapText="1"/>
    </xf>
    <xf numFmtId="164" fontId="5" fillId="2" borderId="12" xfId="5" applyNumberFormat="1" applyFont="1" applyFill="1" applyBorder="1" applyAlignment="1">
      <alignment vertical="center"/>
    </xf>
    <xf numFmtId="165" fontId="5" fillId="2" borderId="13" xfId="5" applyNumberFormat="1" applyFont="1" applyFill="1" applyBorder="1" applyAlignment="1">
      <alignment vertical="center"/>
    </xf>
    <xf numFmtId="0" fontId="5" fillId="0" borderId="23" xfId="5" applyFont="1" applyFill="1" applyBorder="1" applyAlignment="1">
      <alignment vertical="center" wrapText="1"/>
    </xf>
    <xf numFmtId="165" fontId="5" fillId="0" borderId="18" xfId="5" applyNumberFormat="1" applyFont="1" applyFill="1" applyBorder="1" applyAlignment="1">
      <alignment horizontal="right" vertical="center"/>
    </xf>
    <xf numFmtId="165" fontId="5" fillId="0" borderId="18" xfId="5" applyNumberFormat="1" applyFont="1" applyFill="1" applyBorder="1" applyAlignment="1">
      <alignment vertical="center"/>
    </xf>
    <xf numFmtId="0" fontId="7" fillId="0" borderId="19" xfId="5" applyFont="1" applyFill="1" applyBorder="1" applyAlignment="1">
      <alignment vertical="center"/>
    </xf>
    <xf numFmtId="0" fontId="38" fillId="0" borderId="0" xfId="5" applyFont="1"/>
    <xf numFmtId="0" fontId="38" fillId="0" borderId="0" xfId="5" applyFont="1" applyBorder="1" applyAlignment="1"/>
    <xf numFmtId="0" fontId="5" fillId="6" borderId="42" xfId="5" applyFont="1" applyFill="1" applyBorder="1" applyAlignment="1">
      <alignment horizontal="center" vertical="center" wrapText="1"/>
    </xf>
    <xf numFmtId="0" fontId="5" fillId="6" borderId="43" xfId="5" applyFont="1" applyFill="1" applyBorder="1" applyAlignment="1">
      <alignment horizontal="center" vertical="center" wrapText="1"/>
    </xf>
    <xf numFmtId="0" fontId="7" fillId="0" borderId="8" xfId="5" applyFont="1" applyBorder="1" applyAlignment="1">
      <alignment horizontal="left" vertical="center" wrapText="1"/>
    </xf>
    <xf numFmtId="164" fontId="7" fillId="0" borderId="9" xfId="5" applyNumberFormat="1" applyFont="1" applyBorder="1" applyAlignment="1">
      <alignment horizontal="right" vertical="center"/>
    </xf>
    <xf numFmtId="164" fontId="7" fillId="6" borderId="9" xfId="5" applyNumberFormat="1" applyFont="1" applyFill="1" applyBorder="1" applyAlignment="1">
      <alignment horizontal="right" vertical="center"/>
    </xf>
    <xf numFmtId="165" fontId="7" fillId="0" borderId="9" xfId="5" applyNumberFormat="1" applyFont="1" applyBorder="1" applyAlignment="1">
      <alignment horizontal="right" vertical="center"/>
    </xf>
    <xf numFmtId="165" fontId="7" fillId="0" borderId="10" xfId="5" applyNumberFormat="1" applyFont="1" applyBorder="1" applyAlignment="1">
      <alignment horizontal="right" vertical="center"/>
    </xf>
    <xf numFmtId="165" fontId="37" fillId="0" borderId="0" xfId="3" applyNumberFormat="1" applyFont="1" applyFill="1"/>
    <xf numFmtId="165" fontId="6" fillId="0" borderId="0" xfId="3" applyNumberFormat="1" applyFont="1" applyFill="1"/>
    <xf numFmtId="0" fontId="7" fillId="0" borderId="11" xfId="5" applyFont="1" applyBorder="1" applyAlignment="1">
      <alignment horizontal="left" vertical="center" wrapText="1"/>
    </xf>
    <xf numFmtId="164" fontId="7" fillId="0" borderId="12" xfId="5" applyNumberFormat="1" applyFont="1" applyBorder="1" applyAlignment="1">
      <alignment horizontal="right" vertical="center"/>
    </xf>
    <xf numFmtId="164" fontId="7" fillId="6" borderId="12" xfId="5" applyNumberFormat="1" applyFont="1" applyFill="1" applyBorder="1" applyAlignment="1">
      <alignment horizontal="right" vertical="center"/>
    </xf>
    <xf numFmtId="165" fontId="7" fillId="0" borderId="12" xfId="5" applyNumberFormat="1" applyFont="1" applyBorder="1" applyAlignment="1">
      <alignment horizontal="right" vertical="center"/>
    </xf>
    <xf numFmtId="165" fontId="7" fillId="0" borderId="13" xfId="5" applyNumberFormat="1" applyFont="1" applyBorder="1" applyAlignment="1">
      <alignment horizontal="right" vertical="center"/>
    </xf>
    <xf numFmtId="0" fontId="5" fillId="0" borderId="23" xfId="5" applyFont="1" applyFill="1" applyBorder="1" applyAlignment="1">
      <alignment horizontal="left" vertical="center" wrapText="1"/>
    </xf>
    <xf numFmtId="165" fontId="5" fillId="6" borderId="18" xfId="5" applyNumberFormat="1" applyFont="1" applyFill="1" applyBorder="1" applyAlignment="1">
      <alignment horizontal="right" vertical="center"/>
    </xf>
    <xf numFmtId="0" fontId="5" fillId="0" borderId="18" xfId="5" applyFont="1" applyFill="1" applyBorder="1" applyAlignment="1">
      <alignment horizontal="right" vertical="center"/>
    </xf>
    <xf numFmtId="0" fontId="5" fillId="0" borderId="19" xfId="5" applyFont="1" applyFill="1" applyBorder="1" applyAlignment="1">
      <alignment horizontal="right" vertical="center"/>
    </xf>
    <xf numFmtId="0" fontId="6" fillId="0" borderId="0" xfId="2" applyFill="1"/>
    <xf numFmtId="164" fontId="6" fillId="0" borderId="0" xfId="2" applyNumberFormat="1" applyFill="1"/>
    <xf numFmtId="0" fontId="7" fillId="0" borderId="0" xfId="5" applyFont="1"/>
    <xf numFmtId="0" fontId="7" fillId="0" borderId="0" xfId="5" applyFont="1" applyBorder="1" applyAlignment="1"/>
    <xf numFmtId="165" fontId="38" fillId="0" borderId="0" xfId="3" applyNumberFormat="1" applyFont="1" applyFill="1"/>
    <xf numFmtId="0" fontId="5" fillId="2" borderId="20" xfId="5" applyFont="1" applyFill="1" applyBorder="1" applyAlignment="1">
      <alignment wrapText="1"/>
    </xf>
    <xf numFmtId="165" fontId="5" fillId="0" borderId="21" xfId="5" applyNumberFormat="1" applyFont="1" applyBorder="1" applyAlignment="1">
      <alignment horizontal="right" vertical="center"/>
    </xf>
    <xf numFmtId="165" fontId="5" fillId="0" borderId="38" xfId="5" applyNumberFormat="1" applyFont="1" applyBorder="1" applyAlignment="1">
      <alignment horizontal="right" vertical="center"/>
    </xf>
    <xf numFmtId="165" fontId="5" fillId="6" borderId="22" xfId="5" applyNumberFormat="1" applyFont="1" applyFill="1" applyBorder="1" applyAlignment="1">
      <alignment horizontal="right" vertical="center"/>
    </xf>
    <xf numFmtId="0" fontId="7" fillId="0" borderId="0" xfId="5" applyFont="1" applyBorder="1"/>
    <xf numFmtId="0" fontId="39" fillId="0" borderId="0" xfId="5" applyFont="1" applyFill="1" applyBorder="1" applyAlignment="1">
      <alignment vertical="center"/>
    </xf>
    <xf numFmtId="0" fontId="20" fillId="0" borderId="0" xfId="6" applyFont="1"/>
    <xf numFmtId="165" fontId="20" fillId="0" borderId="0" xfId="6" applyNumberFormat="1" applyFont="1"/>
    <xf numFmtId="0" fontId="15" fillId="0" borderId="0" xfId="6" applyFont="1" applyAlignment="1">
      <alignment horizontal="left"/>
    </xf>
    <xf numFmtId="0" fontId="7" fillId="0" borderId="0" xfId="6" applyFont="1"/>
    <xf numFmtId="165" fontId="7" fillId="0" borderId="0" xfId="6" applyNumberFormat="1" applyFont="1"/>
    <xf numFmtId="0" fontId="17" fillId="0" borderId="0" xfId="6" applyFont="1" applyAlignment="1">
      <alignment horizontal="center" vertical="center"/>
    </xf>
    <xf numFmtId="0" fontId="7" fillId="0" borderId="1" xfId="2" applyFont="1" applyBorder="1" applyAlignment="1">
      <alignment horizontal="left" vertical="center"/>
    </xf>
    <xf numFmtId="3" fontId="7" fillId="0" borderId="1" xfId="2" applyNumberFormat="1" applyFont="1" applyBorder="1" applyAlignment="1">
      <alignment vertical="center"/>
    </xf>
    <xf numFmtId="3" fontId="7" fillId="6" borderId="1" xfId="2" applyNumberFormat="1" applyFont="1" applyFill="1" applyBorder="1" applyAlignment="1">
      <alignment vertical="center"/>
    </xf>
    <xf numFmtId="165" fontId="7" fillId="0" borderId="1" xfId="2" applyNumberFormat="1" applyFont="1" applyBorder="1" applyAlignment="1">
      <alignment vertical="center"/>
    </xf>
    <xf numFmtId="165" fontId="20" fillId="0" borderId="0" xfId="3" applyNumberFormat="1" applyFont="1"/>
    <xf numFmtId="165" fontId="7" fillId="0" borderId="1" xfId="2" applyNumberFormat="1" applyFont="1" applyBorder="1" applyAlignment="1">
      <alignment horizontal="right" vertical="center"/>
    </xf>
    <xf numFmtId="0" fontId="5" fillId="7" borderId="1" xfId="2" applyFont="1" applyFill="1" applyBorder="1" applyAlignment="1">
      <alignment horizontal="left" vertical="center" wrapText="1"/>
    </xf>
    <xf numFmtId="3" fontId="5" fillId="7" borderId="1" xfId="2" applyNumberFormat="1" applyFont="1" applyFill="1" applyBorder="1" applyAlignment="1">
      <alignment vertical="center"/>
    </xf>
    <xf numFmtId="165" fontId="5" fillId="7" borderId="1" xfId="2" applyNumberFormat="1" applyFont="1" applyFill="1" applyBorder="1" applyAlignment="1">
      <alignment vertical="center"/>
    </xf>
    <xf numFmtId="3" fontId="7" fillId="0" borderId="1" xfId="2" applyNumberFormat="1" applyFont="1" applyFill="1" applyBorder="1" applyAlignment="1">
      <alignment vertical="center"/>
    </xf>
    <xf numFmtId="0" fontId="5" fillId="0" borderId="1" xfId="2" applyFont="1" applyBorder="1" applyAlignment="1">
      <alignment horizontal="center" vertical="center" wrapText="1"/>
    </xf>
    <xf numFmtId="3" fontId="5" fillId="2" borderId="1" xfId="2" applyNumberFormat="1" applyFont="1" applyFill="1" applyBorder="1" applyAlignment="1">
      <alignment vertical="center"/>
    </xf>
    <xf numFmtId="165" fontId="5" fillId="2" borderId="1" xfId="2" applyNumberFormat="1" applyFont="1" applyFill="1" applyBorder="1" applyAlignment="1">
      <alignment vertical="center"/>
    </xf>
    <xf numFmtId="0" fontId="20" fillId="0" borderId="0" xfId="6" applyFont="1" applyFill="1" applyBorder="1" applyAlignment="1">
      <alignment horizontal="center"/>
    </xf>
    <xf numFmtId="0" fontId="20" fillId="0" borderId="0" xfId="6" applyFont="1" applyFill="1" applyBorder="1"/>
    <xf numFmtId="165" fontId="20" fillId="0" borderId="0" xfId="6" applyNumberFormat="1" applyFont="1" applyFill="1" applyBorder="1"/>
    <xf numFmtId="0" fontId="5" fillId="0" borderId="0" xfId="2" applyFont="1" applyFill="1" applyBorder="1" applyAlignment="1">
      <alignment vertical="center" wrapText="1"/>
    </xf>
    <xf numFmtId="165" fontId="5" fillId="0" borderId="0" xfId="2" applyNumberFormat="1" applyFont="1" applyFill="1" applyBorder="1" applyAlignment="1">
      <alignment vertical="center" wrapText="1"/>
    </xf>
    <xf numFmtId="0" fontId="7" fillId="0" borderId="0" xfId="2" applyFont="1" applyFill="1" applyBorder="1" applyAlignment="1">
      <alignment horizontal="left" vertical="center"/>
    </xf>
    <xf numFmtId="3" fontId="7" fillId="0" borderId="0" xfId="2" applyNumberFormat="1" applyFont="1" applyFill="1" applyBorder="1" applyAlignment="1">
      <alignment vertical="center"/>
    </xf>
    <xf numFmtId="165" fontId="7" fillId="0" borderId="0" xfId="2" applyNumberFormat="1" applyFont="1" applyFill="1" applyBorder="1" applyAlignment="1">
      <alignment horizontal="right" vertical="center"/>
    </xf>
    <xf numFmtId="0" fontId="5" fillId="0" borderId="0" xfId="2" applyFont="1" applyFill="1" applyBorder="1" applyAlignment="1">
      <alignment horizontal="left" vertical="center" wrapText="1"/>
    </xf>
    <xf numFmtId="3" fontId="5" fillId="0" borderId="0" xfId="2" applyNumberFormat="1" applyFont="1" applyFill="1" applyBorder="1" applyAlignment="1">
      <alignment vertical="center"/>
    </xf>
    <xf numFmtId="165" fontId="5" fillId="0" borderId="0" xfId="2" applyNumberFormat="1" applyFont="1" applyFill="1" applyBorder="1" applyAlignment="1">
      <alignment vertical="center"/>
    </xf>
    <xf numFmtId="165" fontId="7" fillId="0" borderId="0" xfId="2" applyNumberFormat="1" applyFont="1" applyFill="1" applyBorder="1" applyAlignment="1">
      <alignment vertical="center"/>
    </xf>
    <xf numFmtId="0" fontId="10" fillId="0" borderId="0" xfId="6" applyFont="1" applyFill="1" applyBorder="1" applyAlignment="1">
      <alignment vertical="center"/>
    </xf>
    <xf numFmtId="0" fontId="20" fillId="0" borderId="0" xfId="6" applyFont="1" applyAlignment="1">
      <alignment horizontal="center"/>
    </xf>
    <xf numFmtId="0" fontId="1" fillId="0" borderId="0" xfId="6"/>
    <xf numFmtId="0" fontId="40" fillId="0" borderId="0" xfId="4" applyFont="1" applyFill="1" applyBorder="1" applyAlignment="1">
      <alignment horizontal="left"/>
    </xf>
    <xf numFmtId="0" fontId="2" fillId="0" borderId="0" xfId="6" applyFont="1" applyFill="1"/>
    <xf numFmtId="0" fontId="1" fillId="0" borderId="0" xfId="6" applyFill="1" applyAlignment="1">
      <alignment horizontal="left"/>
    </xf>
    <xf numFmtId="0" fontId="34" fillId="0" borderId="0" xfId="2" applyFont="1" applyFill="1" applyBorder="1" applyAlignment="1">
      <alignment horizontal="center" vertical="center" wrapText="1"/>
    </xf>
    <xf numFmtId="0" fontId="1" fillId="0" borderId="0" xfId="6" applyFill="1"/>
    <xf numFmtId="0" fontId="34" fillId="0" borderId="0" xfId="2" applyFont="1" applyFill="1" applyBorder="1" applyAlignment="1"/>
    <xf numFmtId="0" fontId="35" fillId="0" borderId="0" xfId="2" applyFont="1"/>
    <xf numFmtId="0" fontId="36" fillId="0" borderId="0" xfId="2" applyFont="1" applyAlignment="1">
      <alignment horizontal="left"/>
    </xf>
    <xf numFmtId="0" fontId="2" fillId="0" borderId="0" xfId="6" applyFont="1"/>
    <xf numFmtId="0" fontId="41" fillId="2" borderId="1" xfId="6" applyFont="1" applyFill="1" applyBorder="1" applyAlignment="1">
      <alignment vertical="center"/>
    </xf>
    <xf numFmtId="49" fontId="41" fillId="2" borderId="1" xfId="6" applyNumberFormat="1" applyFont="1" applyFill="1" applyBorder="1" applyAlignment="1">
      <alignment horizontal="center" vertical="center" wrapText="1"/>
    </xf>
    <xf numFmtId="49" fontId="41" fillId="10" borderId="1" xfId="6" applyNumberFormat="1" applyFont="1" applyFill="1" applyBorder="1" applyAlignment="1">
      <alignment horizontal="center" vertical="center" wrapText="1"/>
    </xf>
    <xf numFmtId="165" fontId="42" fillId="11" borderId="1" xfId="1" applyNumberFormat="1" applyFont="1" applyFill="1" applyBorder="1" applyAlignment="1">
      <alignment horizontal="center" vertical="center" wrapText="1"/>
    </xf>
    <xf numFmtId="0" fontId="41" fillId="10" borderId="1" xfId="1" applyFont="1" applyFill="1" applyBorder="1" applyAlignment="1">
      <alignment horizontal="center" vertical="center" wrapText="1"/>
    </xf>
    <xf numFmtId="0" fontId="34" fillId="0" borderId="0" xfId="2" applyFont="1" applyFill="1" applyBorder="1" applyAlignment="1">
      <alignment vertical="center" wrapText="1"/>
    </xf>
    <xf numFmtId="0" fontId="34" fillId="0" borderId="0" xfId="2" applyFont="1" applyFill="1" applyAlignment="1">
      <alignment horizontal="center" vertical="center" wrapText="1"/>
    </xf>
    <xf numFmtId="0" fontId="6" fillId="0" borderId="0" xfId="2" applyFill="1" applyAlignment="1">
      <alignment horizontal="center" vertical="center" wrapText="1"/>
    </xf>
    <xf numFmtId="0" fontId="6" fillId="0" borderId="0" xfId="2" applyAlignment="1">
      <alignment horizontal="center" vertical="center" wrapText="1"/>
    </xf>
    <xf numFmtId="0" fontId="43" fillId="0" borderId="1" xfId="2" applyFont="1" applyFill="1" applyBorder="1" applyAlignment="1">
      <alignment horizontal="left" vertical="center" wrapText="1"/>
    </xf>
    <xf numFmtId="164" fontId="44" fillId="0" borderId="1" xfId="6" applyNumberFormat="1" applyFont="1" applyFill="1" applyBorder="1" applyAlignment="1">
      <alignment horizontal="right" vertical="center"/>
    </xf>
    <xf numFmtId="164" fontId="44" fillId="10" borderId="1" xfId="6" applyNumberFormat="1" applyFont="1" applyFill="1" applyBorder="1" applyAlignment="1">
      <alignment horizontal="right" vertical="center"/>
    </xf>
    <xf numFmtId="165" fontId="44" fillId="0" borderId="1" xfId="6" applyNumberFormat="1" applyFont="1" applyFill="1" applyBorder="1" applyAlignment="1">
      <alignment horizontal="right" vertical="center"/>
    </xf>
    <xf numFmtId="165" fontId="45" fillId="0" borderId="1" xfId="6" applyNumberFormat="1" applyFont="1" applyBorder="1" applyAlignment="1">
      <alignment horizontal="right" vertical="center"/>
    </xf>
    <xf numFmtId="0" fontId="37" fillId="0" borderId="0" xfId="2" applyFont="1" applyFill="1" applyAlignment="1">
      <alignment horizontal="center" vertical="center" wrapText="1"/>
    </xf>
    <xf numFmtId="0" fontId="34" fillId="0" borderId="0" xfId="2" applyFont="1" applyFill="1" applyAlignment="1">
      <alignment vertical="center" wrapText="1"/>
    </xf>
    <xf numFmtId="0" fontId="34" fillId="0" borderId="0" xfId="2" applyFont="1" applyFill="1" applyAlignment="1"/>
    <xf numFmtId="0" fontId="41" fillId="2" borderId="1" xfId="6" applyFont="1" applyFill="1" applyBorder="1" applyAlignment="1">
      <alignment vertical="center" wrapText="1"/>
    </xf>
    <xf numFmtId="164" fontId="41" fillId="2" borderId="1" xfId="6" applyNumberFormat="1" applyFont="1" applyFill="1" applyBorder="1" applyAlignment="1">
      <alignment horizontal="right" vertical="center"/>
    </xf>
    <xf numFmtId="165" fontId="41" fillId="2" borderId="1" xfId="6" applyNumberFormat="1" applyFont="1" applyFill="1" applyBorder="1" applyAlignment="1">
      <alignment horizontal="right" vertical="center"/>
    </xf>
    <xf numFmtId="165" fontId="42" fillId="2" borderId="1" xfId="6" applyNumberFormat="1" applyFont="1" applyFill="1" applyBorder="1" applyAlignment="1">
      <alignment horizontal="right" vertical="center"/>
    </xf>
    <xf numFmtId="0" fontId="1" fillId="0" borderId="0" xfId="6" applyAlignment="1">
      <alignment horizontal="left"/>
    </xf>
    <xf numFmtId="0" fontId="5" fillId="4" borderId="1" xfId="2" applyFont="1" applyFill="1" applyBorder="1" applyAlignment="1">
      <alignment horizontal="center" vertical="center"/>
    </xf>
    <xf numFmtId="0" fontId="5" fillId="4" borderId="1" xfId="2" applyFont="1" applyFill="1" applyBorder="1" applyAlignment="1">
      <alignment horizontal="center" vertical="center" wrapText="1"/>
    </xf>
    <xf numFmtId="0" fontId="5" fillId="11" borderId="1" xfId="2" applyFont="1" applyFill="1" applyBorder="1" applyAlignment="1">
      <alignment horizontal="center" vertical="center" wrapText="1"/>
    </xf>
    <xf numFmtId="0" fontId="5" fillId="10" borderId="1" xfId="1" applyFont="1" applyFill="1" applyBorder="1" applyAlignment="1">
      <alignment horizontal="center" vertical="center" wrapText="1"/>
    </xf>
    <xf numFmtId="0" fontId="7" fillId="0" borderId="1" xfId="2" applyFont="1" applyFill="1" applyBorder="1" applyAlignment="1">
      <alignment horizontal="left" vertical="center" wrapText="1"/>
    </xf>
    <xf numFmtId="164" fontId="7" fillId="0" borderId="1" xfId="2" applyNumberFormat="1" applyFont="1" applyFill="1" applyBorder="1" applyAlignment="1">
      <alignment horizontal="right" vertical="center"/>
    </xf>
    <xf numFmtId="164" fontId="7" fillId="10" borderId="1" xfId="2" applyNumberFormat="1" applyFont="1" applyFill="1" applyBorder="1" applyAlignment="1">
      <alignment horizontal="right" vertical="center"/>
    </xf>
    <xf numFmtId="165" fontId="7" fillId="0" borderId="1" xfId="2" applyNumberFormat="1" applyFont="1" applyFill="1" applyBorder="1" applyAlignment="1">
      <alignment horizontal="right" vertical="center"/>
    </xf>
    <xf numFmtId="164" fontId="5" fillId="7" borderId="1" xfId="2" applyNumberFormat="1" applyFont="1" applyFill="1" applyBorder="1" applyAlignment="1">
      <alignment horizontal="right" vertical="center"/>
    </xf>
    <xf numFmtId="165" fontId="5" fillId="7" borderId="1" xfId="2" applyNumberFormat="1" applyFont="1" applyFill="1" applyBorder="1" applyAlignment="1">
      <alignment horizontal="right" vertical="center"/>
    </xf>
    <xf numFmtId="164" fontId="7" fillId="7" borderId="1" xfId="2" applyNumberFormat="1" applyFont="1" applyFill="1" applyBorder="1" applyAlignment="1">
      <alignment horizontal="right" vertical="center"/>
    </xf>
    <xf numFmtId="165" fontId="7" fillId="7" borderId="1" xfId="2" applyNumberFormat="1" applyFont="1" applyFill="1" applyBorder="1" applyAlignment="1">
      <alignment horizontal="right" vertical="center"/>
    </xf>
    <xf numFmtId="164" fontId="5" fillId="4" borderId="3" xfId="2" applyNumberFormat="1" applyFont="1" applyFill="1" applyBorder="1" applyAlignment="1">
      <alignment horizontal="right" vertical="center"/>
    </xf>
    <xf numFmtId="165" fontId="5" fillId="4" borderId="3" xfId="2" applyNumberFormat="1" applyFont="1" applyFill="1" applyBorder="1" applyAlignment="1">
      <alignment horizontal="right" vertical="center"/>
    </xf>
    <xf numFmtId="0" fontId="14" fillId="0" borderId="0" xfId="8" applyFont="1" applyFill="1" applyBorder="1" applyAlignment="1">
      <alignment horizontal="left"/>
    </xf>
    <xf numFmtId="0" fontId="5" fillId="2" borderId="1" xfId="2" applyFont="1" applyFill="1" applyBorder="1" applyAlignment="1">
      <alignment horizontal="center" vertical="center"/>
    </xf>
    <xf numFmtId="0" fontId="5" fillId="12" borderId="1" xfId="2" applyNumberFormat="1" applyFont="1" applyFill="1" applyBorder="1" applyAlignment="1">
      <alignment horizontal="center" vertical="center" wrapText="1"/>
    </xf>
    <xf numFmtId="164" fontId="5" fillId="12" borderId="1" xfId="2" applyNumberFormat="1" applyFont="1" applyFill="1" applyBorder="1" applyAlignment="1">
      <alignment horizontal="center" vertical="center" wrapText="1"/>
    </xf>
    <xf numFmtId="164" fontId="7" fillId="0" borderId="1" xfId="2" applyNumberFormat="1" applyFont="1" applyBorder="1" applyAlignment="1">
      <alignment vertical="center"/>
    </xf>
    <xf numFmtId="164" fontId="7" fillId="12" borderId="1" xfId="2" applyNumberFormat="1" applyFont="1" applyFill="1" applyBorder="1" applyAlignment="1">
      <alignment horizontal="right" vertical="center"/>
    </xf>
    <xf numFmtId="164" fontId="5" fillId="12" borderId="1" xfId="2" applyNumberFormat="1" applyFont="1" applyFill="1" applyBorder="1" applyAlignment="1">
      <alignment vertical="center"/>
    </xf>
    <xf numFmtId="164" fontId="5" fillId="12" borderId="1" xfId="2" applyNumberFormat="1" applyFont="1" applyFill="1" applyBorder="1" applyAlignment="1">
      <alignment horizontal="right" vertical="center"/>
    </xf>
    <xf numFmtId="165" fontId="5" fillId="12" borderId="1" xfId="2" applyNumberFormat="1" applyFont="1" applyFill="1" applyBorder="1" applyAlignment="1">
      <alignment horizontal="right" vertical="center"/>
    </xf>
    <xf numFmtId="164" fontId="5" fillId="2" borderId="1" xfId="1" applyNumberFormat="1" applyFont="1" applyFill="1" applyBorder="1" applyAlignment="1">
      <alignment vertical="center" wrapText="1"/>
    </xf>
    <xf numFmtId="164" fontId="5" fillId="2" borderId="1" xfId="1" applyNumberFormat="1" applyFont="1" applyFill="1" applyBorder="1" applyAlignment="1">
      <alignment horizontal="right" vertical="center" wrapText="1"/>
    </xf>
    <xf numFmtId="165" fontId="5" fillId="2" borderId="1" xfId="1" applyNumberFormat="1" applyFont="1" applyFill="1" applyBorder="1" applyAlignment="1">
      <alignment horizontal="right" vertical="center" wrapText="1"/>
    </xf>
    <xf numFmtId="0" fontId="48" fillId="0" borderId="0" xfId="2" applyFont="1" applyBorder="1" applyAlignment="1">
      <alignment vertical="center" wrapText="1"/>
    </xf>
    <xf numFmtId="0" fontId="49" fillId="0" borderId="0" xfId="1" applyFont="1" applyFill="1"/>
    <xf numFmtId="0" fontId="15" fillId="0" borderId="0" xfId="8" applyFont="1" applyFill="1" applyBorder="1" applyAlignment="1">
      <alignment horizontal="left" vertical="center"/>
    </xf>
    <xf numFmtId="0" fontId="20" fillId="0" borderId="0" xfId="1" applyFont="1" applyFill="1" applyAlignment="1">
      <alignment vertical="center"/>
    </xf>
    <xf numFmtId="0" fontId="17" fillId="0" borderId="0" xfId="1" applyFont="1" applyAlignment="1">
      <alignment vertical="center"/>
    </xf>
    <xf numFmtId="0" fontId="20" fillId="0" borderId="0" xfId="1" applyFont="1" applyAlignment="1">
      <alignment vertical="center"/>
    </xf>
    <xf numFmtId="0" fontId="49" fillId="0" borderId="0" xfId="1" applyFont="1"/>
    <xf numFmtId="0" fontId="5" fillId="0" borderId="35" xfId="1" applyFont="1" applyFill="1" applyBorder="1" applyAlignment="1">
      <alignment horizontal="center" vertical="center"/>
    </xf>
    <xf numFmtId="0" fontId="5" fillId="12" borderId="1" xfId="1" applyFont="1" applyFill="1" applyBorder="1" applyAlignment="1">
      <alignment horizontal="center" vertical="center" wrapText="1"/>
    </xf>
    <xf numFmtId="0" fontId="5" fillId="12" borderId="1" xfId="1" applyFont="1" applyFill="1" applyBorder="1" applyAlignment="1">
      <alignment vertical="center" wrapText="1"/>
    </xf>
    <xf numFmtId="0" fontId="7" fillId="0" borderId="1" xfId="1" applyFont="1" applyBorder="1" applyAlignment="1">
      <alignment vertical="center" wrapText="1"/>
    </xf>
    <xf numFmtId="3" fontId="7" fillId="0" borderId="1" xfId="1" applyNumberFormat="1" applyFont="1" applyBorder="1" applyAlignment="1">
      <alignment horizontal="right" vertical="center"/>
    </xf>
    <xf numFmtId="3" fontId="7" fillId="0" borderId="1" xfId="1" applyNumberFormat="1" applyFont="1" applyBorder="1" applyAlignment="1">
      <alignment vertical="center"/>
    </xf>
    <xf numFmtId="3" fontId="7" fillId="12" borderId="1" xfId="1" applyNumberFormat="1" applyFont="1" applyFill="1" applyBorder="1" applyAlignment="1">
      <alignment vertical="center"/>
    </xf>
    <xf numFmtId="165" fontId="49" fillId="0" borderId="0" xfId="3" applyNumberFormat="1" applyFont="1"/>
    <xf numFmtId="0" fontId="5" fillId="2" borderId="1" xfId="1" applyFont="1" applyFill="1" applyBorder="1" applyAlignment="1">
      <alignment vertical="center"/>
    </xf>
    <xf numFmtId="3" fontId="5" fillId="2" borderId="1" xfId="1" applyNumberFormat="1" applyFont="1" applyFill="1" applyBorder="1" applyAlignment="1">
      <alignment horizontal="right" vertical="center"/>
    </xf>
    <xf numFmtId="3" fontId="5" fillId="2" borderId="1" xfId="1" applyNumberFormat="1" applyFont="1" applyFill="1" applyBorder="1" applyAlignment="1">
      <alignment vertical="center"/>
    </xf>
    <xf numFmtId="164" fontId="5" fillId="4" borderId="1" xfId="1" applyNumberFormat="1" applyFont="1" applyFill="1" applyBorder="1" applyAlignment="1">
      <alignment vertical="center"/>
    </xf>
    <xf numFmtId="165" fontId="5" fillId="4" borderId="1" xfId="1" applyNumberFormat="1" applyFont="1" applyFill="1" applyBorder="1" applyAlignment="1">
      <alignment vertical="center"/>
    </xf>
    <xf numFmtId="0" fontId="26" fillId="0" borderId="0" xfId="1" applyFont="1" applyBorder="1" applyAlignment="1">
      <alignment vertical="center"/>
    </xf>
    <xf numFmtId="0" fontId="26" fillId="0" borderId="0" xfId="1" applyFont="1" applyAlignment="1">
      <alignment vertical="center"/>
    </xf>
    <xf numFmtId="0" fontId="51" fillId="0" borderId="0" xfId="9" applyFont="1" applyFill="1" applyBorder="1" applyAlignment="1">
      <alignment horizontal="center" vertical="center" wrapText="1"/>
    </xf>
    <xf numFmtId="165" fontId="1" fillId="0" borderId="0" xfId="1" applyNumberFormat="1" applyFill="1" applyBorder="1"/>
    <xf numFmtId="0" fontId="49" fillId="0" borderId="0" xfId="1" applyFont="1" applyAlignment="1">
      <alignment horizontal="left"/>
    </xf>
    <xf numFmtId="0" fontId="52" fillId="0" borderId="0" xfId="9" applyFont="1" applyFill="1" applyBorder="1" applyAlignment="1">
      <alignment horizontal="center" vertical="center" wrapText="1"/>
    </xf>
    <xf numFmtId="165" fontId="49" fillId="0" borderId="0" xfId="1" applyNumberFormat="1" applyFont="1" applyFill="1" applyBorder="1"/>
    <xf numFmtId="0" fontId="49" fillId="0" borderId="0" xfId="1" applyFont="1" applyFill="1" applyBorder="1"/>
    <xf numFmtId="0" fontId="5" fillId="4" borderId="1" xfId="1" applyFont="1" applyFill="1" applyBorder="1" applyAlignment="1">
      <alignment horizontal="center" vertical="center"/>
    </xf>
    <xf numFmtId="0" fontId="5" fillId="4" borderId="1" xfId="1" applyFont="1" applyFill="1" applyBorder="1" applyAlignment="1">
      <alignment horizontal="center" vertical="center" wrapText="1"/>
    </xf>
    <xf numFmtId="0" fontId="5" fillId="13" borderId="1" xfId="1" applyFont="1" applyFill="1" applyBorder="1" applyAlignment="1">
      <alignment horizontal="center" vertical="center" wrapText="1"/>
    </xf>
    <xf numFmtId="165" fontId="5" fillId="13" borderId="1" xfId="1" applyNumberFormat="1" applyFont="1" applyFill="1" applyBorder="1" applyAlignment="1">
      <alignment horizontal="center" vertical="center" wrapText="1"/>
    </xf>
    <xf numFmtId="0" fontId="20" fillId="0" borderId="1" xfId="1" applyFont="1" applyBorder="1" applyAlignment="1">
      <alignment horizontal="left" vertical="center" wrapText="1"/>
    </xf>
    <xf numFmtId="164" fontId="20" fillId="0" borderId="1" xfId="1" applyNumberFormat="1" applyFont="1" applyBorder="1" applyAlignment="1">
      <alignment vertical="center"/>
    </xf>
    <xf numFmtId="164" fontId="20" fillId="12" borderId="1" xfId="1" applyNumberFormat="1" applyFont="1" applyFill="1" applyBorder="1" applyAlignment="1">
      <alignment vertical="center"/>
    </xf>
    <xf numFmtId="165" fontId="20" fillId="0" borderId="1" xfId="1" applyNumberFormat="1" applyFont="1" applyBorder="1" applyAlignment="1">
      <alignment vertical="center"/>
    </xf>
    <xf numFmtId="0" fontId="30" fillId="7" borderId="1" xfId="1" applyFont="1" applyFill="1" applyBorder="1" applyAlignment="1">
      <alignment horizontal="left" vertical="center"/>
    </xf>
    <xf numFmtId="164" fontId="30" fillId="7" borderId="1" xfId="1" applyNumberFormat="1" applyFont="1" applyFill="1" applyBorder="1" applyAlignment="1">
      <alignment vertical="center"/>
    </xf>
    <xf numFmtId="165" fontId="30" fillId="7" borderId="1" xfId="1" applyNumberFormat="1" applyFont="1" applyFill="1" applyBorder="1" applyAlignment="1">
      <alignment vertical="center"/>
    </xf>
    <xf numFmtId="0" fontId="20" fillId="0" borderId="1" xfId="1" applyFont="1" applyBorder="1" applyAlignment="1">
      <alignment horizontal="left" vertical="center"/>
    </xf>
    <xf numFmtId="0" fontId="7" fillId="0" borderId="1" xfId="1" applyFont="1" applyBorder="1" applyAlignment="1">
      <alignment horizontal="left" vertical="center" wrapText="1"/>
    </xf>
    <xf numFmtId="0" fontId="26" fillId="0" borderId="0" xfId="1" applyFont="1" applyAlignment="1">
      <alignment horizontal="left" vertical="center"/>
    </xf>
    <xf numFmtId="0" fontId="1" fillId="14" borderId="0" xfId="1" applyFill="1"/>
    <xf numFmtId="0" fontId="1" fillId="14" borderId="0" xfId="1" applyFill="1" applyAlignment="1">
      <alignment horizontal="left"/>
    </xf>
    <xf numFmtId="165" fontId="1" fillId="14" borderId="0" xfId="1" applyNumberFormat="1" applyFill="1"/>
    <xf numFmtId="0" fontId="1" fillId="15" borderId="0" xfId="1" applyFill="1"/>
    <xf numFmtId="0" fontId="1" fillId="15" borderId="0" xfId="1" applyFill="1" applyAlignment="1">
      <alignment horizontal="left"/>
    </xf>
    <xf numFmtId="165" fontId="1" fillId="15" borderId="0" xfId="1" applyNumberFormat="1" applyFill="1"/>
    <xf numFmtId="0" fontId="1" fillId="16" borderId="0" xfId="1" applyFill="1"/>
    <xf numFmtId="0" fontId="1" fillId="16" borderId="0" xfId="1" applyFill="1" applyAlignment="1">
      <alignment horizontal="left"/>
    </xf>
    <xf numFmtId="165" fontId="1" fillId="16" borderId="0" xfId="1" applyNumberFormat="1" applyFill="1"/>
    <xf numFmtId="0" fontId="8" fillId="0" borderId="0" xfId="10" applyFont="1" applyFill="1" applyAlignment="1">
      <alignment horizontal="justify" vertical="justify"/>
    </xf>
    <xf numFmtId="164" fontId="8" fillId="0" borderId="0" xfId="10" applyNumberFormat="1" applyFont="1" applyFill="1"/>
    <xf numFmtId="0" fontId="8" fillId="0" borderId="0" xfId="10" applyFont="1" applyFill="1"/>
    <xf numFmtId="0" fontId="8" fillId="0" borderId="0" xfId="10" applyFill="1"/>
    <xf numFmtId="0" fontId="8" fillId="0" borderId="0" xfId="10"/>
    <xf numFmtId="0" fontId="18" fillId="0" borderId="35" xfId="10" applyFont="1" applyFill="1" applyBorder="1" applyAlignment="1">
      <alignment horizontal="center" vertical="justify" wrapText="1"/>
    </xf>
    <xf numFmtId="0" fontId="5" fillId="2" borderId="36"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12" borderId="1" xfId="8" applyFont="1" applyFill="1" applyBorder="1" applyAlignment="1">
      <alignment horizontal="center" vertical="center" wrapText="1"/>
    </xf>
    <xf numFmtId="0" fontId="54" fillId="0" borderId="4" xfId="10" applyFont="1" applyBorder="1" applyAlignment="1">
      <alignment horizontal="left" vertical="center" wrapText="1"/>
    </xf>
    <xf numFmtId="164" fontId="54" fillId="0" borderId="1" xfId="10" applyNumberFormat="1" applyFont="1" applyBorder="1"/>
    <xf numFmtId="164" fontId="54" fillId="12" borderId="1" xfId="10" applyNumberFormat="1" applyFont="1" applyFill="1" applyBorder="1"/>
    <xf numFmtId="165" fontId="54" fillId="0" borderId="1" xfId="10" applyNumberFormat="1" applyFont="1" applyBorder="1"/>
    <xf numFmtId="165" fontId="54" fillId="0" borderId="1" xfId="3" applyNumberFormat="1" applyFont="1" applyBorder="1"/>
    <xf numFmtId="0" fontId="54" fillId="0" borderId="1" xfId="10" applyFont="1" applyBorder="1" applyAlignment="1">
      <alignment horizontal="left" vertical="center" wrapText="1"/>
    </xf>
    <xf numFmtId="0" fontId="18" fillId="7" borderId="1" xfId="10" applyFont="1" applyFill="1" applyBorder="1" applyAlignment="1">
      <alignment horizontal="justify" vertical="justify"/>
    </xf>
    <xf numFmtId="164" fontId="31" fillId="7" borderId="1" xfId="10" applyNumberFormat="1" applyFont="1" applyFill="1" applyBorder="1"/>
    <xf numFmtId="165" fontId="31" fillId="7" borderId="1" xfId="10" applyNumberFormat="1" applyFont="1" applyFill="1" applyBorder="1"/>
    <xf numFmtId="165" fontId="31" fillId="7" borderId="1" xfId="3" applyNumberFormat="1" applyFont="1" applyFill="1" applyBorder="1"/>
    <xf numFmtId="165" fontId="5" fillId="4" borderId="1" xfId="3" applyNumberFormat="1" applyFont="1" applyFill="1" applyBorder="1" applyAlignment="1">
      <alignment vertical="center"/>
    </xf>
    <xf numFmtId="0" fontId="32" fillId="0" borderId="0" xfId="10" applyFont="1" applyBorder="1" applyAlignment="1">
      <alignment vertical="center"/>
    </xf>
    <xf numFmtId="0" fontId="10" fillId="0" borderId="0" xfId="2" applyFont="1" applyAlignment="1">
      <alignment vertical="center"/>
    </xf>
    <xf numFmtId="0" fontId="8" fillId="0" borderId="0" xfId="10" applyFont="1" applyAlignment="1">
      <alignment horizontal="justify" vertical="justify"/>
    </xf>
    <xf numFmtId="164" fontId="8" fillId="0" borderId="0" xfId="10" applyNumberFormat="1" applyFont="1"/>
    <xf numFmtId="0" fontId="8" fillId="0" borderId="0" xfId="10" applyFont="1"/>
    <xf numFmtId="0" fontId="8" fillId="0" borderId="0" xfId="10" applyFill="1" applyAlignment="1">
      <alignment vertical="center"/>
    </xf>
    <xf numFmtId="0" fontId="55" fillId="0" borderId="0" xfId="10" applyFont="1" applyFill="1" applyAlignment="1">
      <alignment horizontal="justify" vertical="justify" wrapText="1"/>
    </xf>
    <xf numFmtId="0" fontId="18" fillId="0" borderId="0" xfId="10" applyFont="1" applyFill="1" applyBorder="1" applyAlignment="1">
      <alignment vertical="center" wrapText="1"/>
    </xf>
    <xf numFmtId="0" fontId="56" fillId="0" borderId="1" xfId="10" applyFont="1" applyFill="1" applyBorder="1" applyAlignment="1">
      <alignment horizontal="left" vertical="center" wrapText="1"/>
    </xf>
    <xf numFmtId="164" fontId="56" fillId="0" borderId="1" xfId="10" applyNumberFormat="1" applyFont="1" applyFill="1" applyBorder="1" applyAlignment="1">
      <alignment horizontal="right" vertical="center" wrapText="1"/>
    </xf>
    <xf numFmtId="164" fontId="20" fillId="0" borderId="1" xfId="10" applyNumberFormat="1" applyFont="1" applyFill="1" applyBorder="1" applyAlignment="1">
      <alignment horizontal="right" vertical="center"/>
    </xf>
    <xf numFmtId="164" fontId="20" fillId="12" borderId="1" xfId="10" applyNumberFormat="1" applyFont="1" applyFill="1" applyBorder="1" applyAlignment="1">
      <alignment horizontal="right" vertical="center"/>
    </xf>
    <xf numFmtId="165" fontId="20" fillId="0" borderId="1" xfId="3" applyNumberFormat="1" applyFont="1" applyFill="1" applyBorder="1" applyAlignment="1">
      <alignment horizontal="right" vertical="center"/>
    </xf>
    <xf numFmtId="0" fontId="18" fillId="7" borderId="1" xfId="10" applyFont="1" applyFill="1" applyBorder="1" applyAlignment="1">
      <alignment horizontal="left" vertical="center" wrapText="1"/>
    </xf>
    <xf numFmtId="164" fontId="57" fillId="7" borderId="1" xfId="10" applyNumberFormat="1" applyFont="1" applyFill="1" applyBorder="1" applyAlignment="1">
      <alignment horizontal="right" vertical="center" wrapText="1"/>
    </xf>
    <xf numFmtId="165" fontId="30" fillId="7" borderId="1" xfId="3" applyNumberFormat="1" applyFont="1" applyFill="1" applyBorder="1" applyAlignment="1">
      <alignment horizontal="right" vertical="center"/>
    </xf>
    <xf numFmtId="164" fontId="57" fillId="7" borderId="1" xfId="10" applyNumberFormat="1" applyFont="1" applyFill="1" applyBorder="1" applyAlignment="1">
      <alignment horizontal="left" vertical="center" wrapText="1"/>
    </xf>
    <xf numFmtId="0" fontId="59" fillId="7" borderId="1" xfId="10" applyFont="1" applyFill="1" applyBorder="1" applyAlignment="1">
      <alignment horizontal="left" vertical="center" wrapText="1"/>
    </xf>
    <xf numFmtId="164" fontId="59" fillId="7" borderId="1" xfId="10" applyNumberFormat="1" applyFont="1" applyFill="1" applyBorder="1" applyAlignment="1">
      <alignment horizontal="right" vertical="center" wrapText="1"/>
    </xf>
    <xf numFmtId="0" fontId="57" fillId="7" borderId="1" xfId="10" applyFont="1" applyFill="1" applyBorder="1" applyAlignment="1">
      <alignment horizontal="left" vertical="center" wrapText="1"/>
    </xf>
    <xf numFmtId="164" fontId="45" fillId="0" borderId="1" xfId="10" applyNumberFormat="1" applyFont="1" applyFill="1" applyBorder="1" applyAlignment="1">
      <alignment horizontal="right" vertical="center" wrapText="1"/>
    </xf>
    <xf numFmtId="164" fontId="18" fillId="7" borderId="1" xfId="10" applyNumberFormat="1" applyFont="1" applyFill="1" applyBorder="1" applyAlignment="1">
      <alignment horizontal="right" vertical="center" wrapText="1"/>
    </xf>
    <xf numFmtId="164" fontId="31" fillId="7" borderId="1" xfId="10" applyNumberFormat="1" applyFont="1" applyFill="1" applyBorder="1" applyAlignment="1">
      <alignment horizontal="right" vertical="center"/>
    </xf>
    <xf numFmtId="164" fontId="30" fillId="9" borderId="1" xfId="10" applyNumberFormat="1" applyFont="1" applyFill="1" applyBorder="1" applyAlignment="1">
      <alignment horizontal="right" vertical="center"/>
    </xf>
    <xf numFmtId="164" fontId="31" fillId="9" borderId="1" xfId="10" applyNumberFormat="1" applyFont="1" applyFill="1" applyBorder="1" applyAlignment="1">
      <alignment horizontal="right" vertical="center"/>
    </xf>
    <xf numFmtId="165" fontId="18" fillId="9" borderId="1" xfId="10" applyNumberFormat="1" applyFont="1" applyFill="1" applyBorder="1" applyAlignment="1">
      <alignment horizontal="right" vertical="center"/>
    </xf>
    <xf numFmtId="165" fontId="30" fillId="9" borderId="1" xfId="3" applyNumberFormat="1" applyFont="1" applyFill="1" applyBorder="1" applyAlignment="1">
      <alignment horizontal="right" vertical="center"/>
    </xf>
    <xf numFmtId="0" fontId="8" fillId="0" borderId="0" xfId="10" applyFill="1" applyBorder="1" applyAlignment="1">
      <alignment vertical="center"/>
    </xf>
    <xf numFmtId="0" fontId="55" fillId="0" borderId="0" xfId="10" applyFont="1" applyFill="1" applyBorder="1" applyAlignment="1">
      <alignment horizontal="justify" vertical="justify" wrapText="1"/>
    </xf>
    <xf numFmtId="0" fontId="8" fillId="0" borderId="0" xfId="10" applyFill="1" applyBorder="1"/>
    <xf numFmtId="0" fontId="58" fillId="0" borderId="0" xfId="10" applyFont="1" applyFill="1" applyBorder="1" applyAlignment="1">
      <alignment vertical="center"/>
    </xf>
    <xf numFmtId="0" fontId="56" fillId="0" borderId="0" xfId="10" applyFont="1" applyFill="1" applyBorder="1" applyAlignment="1">
      <alignment horizontal="justify" vertical="justify" wrapText="1"/>
    </xf>
    <xf numFmtId="164" fontId="20" fillId="0" borderId="0" xfId="10" applyNumberFormat="1" applyFont="1" applyFill="1" applyBorder="1"/>
    <xf numFmtId="165" fontId="20" fillId="0" borderId="0" xfId="3" applyNumberFormat="1" applyFont="1" applyFill="1" applyBorder="1"/>
    <xf numFmtId="0" fontId="59" fillId="0" borderId="0" xfId="10" applyFont="1" applyFill="1" applyBorder="1" applyAlignment="1">
      <alignment horizontal="justify" vertical="justify" wrapText="1"/>
    </xf>
    <xf numFmtId="164" fontId="30" fillId="0" borderId="0" xfId="10" applyNumberFormat="1" applyFont="1" applyFill="1" applyBorder="1"/>
    <xf numFmtId="165" fontId="30" fillId="0" borderId="0" xfId="3" applyNumberFormat="1" applyFont="1" applyFill="1" applyBorder="1"/>
    <xf numFmtId="0" fontId="8" fillId="0" borderId="0" xfId="10" applyAlignment="1">
      <alignment vertical="center"/>
    </xf>
    <xf numFmtId="0" fontId="55" fillId="0" borderId="0" xfId="10" applyFont="1" applyAlignment="1">
      <alignment horizontal="justify" vertical="justify" wrapText="1"/>
    </xf>
    <xf numFmtId="3" fontId="60" fillId="0" borderId="0" xfId="6" applyNumberFormat="1" applyFont="1" applyFill="1"/>
    <xf numFmtId="3" fontId="49" fillId="0" borderId="0" xfId="6" applyNumberFormat="1" applyFont="1"/>
    <xf numFmtId="165" fontId="49" fillId="0" borderId="0" xfId="6" applyNumberFormat="1" applyFont="1"/>
    <xf numFmtId="0" fontId="49" fillId="0" borderId="0" xfId="6" applyFont="1"/>
    <xf numFmtId="0" fontId="15" fillId="0" borderId="0" xfId="6" applyFont="1"/>
    <xf numFmtId="0" fontId="61" fillId="0" borderId="0" xfId="6" applyFont="1"/>
    <xf numFmtId="0" fontId="5" fillId="0" borderId="0" xfId="9" applyFont="1" applyFill="1" applyBorder="1" applyAlignment="1">
      <alignment horizontal="center" vertical="center" wrapText="1"/>
    </xf>
    <xf numFmtId="0" fontId="5" fillId="2" borderId="1" xfId="9" applyFont="1" applyFill="1" applyBorder="1" applyAlignment="1">
      <alignment horizontal="center" vertical="center" wrapText="1"/>
    </xf>
    <xf numFmtId="0" fontId="5" fillId="12" borderId="1" xfId="9" applyFont="1" applyFill="1" applyBorder="1" applyAlignment="1">
      <alignment horizontal="center" vertical="center" wrapText="1"/>
    </xf>
    <xf numFmtId="3" fontId="63" fillId="0" borderId="1" xfId="6" applyNumberFormat="1" applyFont="1" applyFill="1" applyBorder="1" applyAlignment="1">
      <alignment horizontal="left" vertical="center"/>
    </xf>
    <xf numFmtId="3" fontId="63" fillId="0" borderId="1" xfId="6" applyNumberFormat="1" applyFont="1" applyFill="1" applyBorder="1" applyAlignment="1">
      <alignment horizontal="right" vertical="center"/>
    </xf>
    <xf numFmtId="3" fontId="63" fillId="12" borderId="1" xfId="6" applyNumberFormat="1" applyFont="1" applyFill="1" applyBorder="1" applyAlignment="1">
      <alignment horizontal="right" vertical="center"/>
    </xf>
    <xf numFmtId="165" fontId="20" fillId="0" borderId="1" xfId="6" applyNumberFormat="1" applyFont="1" applyBorder="1" applyAlignment="1">
      <alignment horizontal="right" vertical="center"/>
    </xf>
    <xf numFmtId="0" fontId="5" fillId="7" borderId="1" xfId="6" applyFont="1" applyFill="1" applyBorder="1" applyAlignment="1">
      <alignment vertical="center" wrapText="1"/>
    </xf>
    <xf numFmtId="3" fontId="62" fillId="7" borderId="1" xfId="6" applyNumberFormat="1" applyFont="1" applyFill="1" applyBorder="1" applyAlignment="1">
      <alignment horizontal="right" vertical="center"/>
    </xf>
    <xf numFmtId="165" fontId="30" fillId="7" borderId="1" xfId="6" applyNumberFormat="1" applyFont="1" applyFill="1" applyBorder="1" applyAlignment="1">
      <alignment horizontal="right" vertical="center"/>
    </xf>
    <xf numFmtId="0" fontId="62" fillId="7" borderId="1" xfId="6" applyFont="1" applyFill="1" applyBorder="1" applyAlignment="1">
      <alignment vertical="center" wrapText="1"/>
    </xf>
    <xf numFmtId="3" fontId="5" fillId="2" borderId="1" xfId="6" applyNumberFormat="1" applyFont="1" applyFill="1" applyBorder="1" applyAlignment="1">
      <alignment horizontal="right" vertical="center"/>
    </xf>
    <xf numFmtId="165" fontId="5" fillId="2" borderId="1" xfId="6" applyNumberFormat="1" applyFont="1" applyFill="1" applyBorder="1" applyAlignment="1">
      <alignment horizontal="right" vertical="center"/>
    </xf>
    <xf numFmtId="0" fontId="30" fillId="0" borderId="3" xfId="9" applyFont="1" applyBorder="1" applyAlignment="1">
      <alignment vertical="center" wrapText="1"/>
    </xf>
    <xf numFmtId="0" fontId="30" fillId="0" borderId="4" xfId="9" applyFont="1" applyBorder="1" applyAlignment="1">
      <alignment vertical="center" wrapText="1"/>
    </xf>
    <xf numFmtId="0" fontId="21" fillId="0" borderId="0" xfId="6" applyFont="1" applyBorder="1" applyAlignment="1">
      <alignment vertical="center"/>
    </xf>
    <xf numFmtId="0" fontId="49" fillId="0" borderId="0" xfId="6" applyFont="1" applyFill="1" applyBorder="1"/>
    <xf numFmtId="3" fontId="49" fillId="0" borderId="0" xfId="6" applyNumberFormat="1" applyFont="1" applyFill="1" applyBorder="1"/>
    <xf numFmtId="165" fontId="49" fillId="0" borderId="0" xfId="6" applyNumberFormat="1" applyFont="1" applyFill="1" applyBorder="1"/>
    <xf numFmtId="0" fontId="30" fillId="0" borderId="0" xfId="9" applyFont="1" applyFill="1" applyBorder="1" applyAlignment="1">
      <alignment vertical="center" wrapText="1"/>
    </xf>
    <xf numFmtId="3" fontId="63" fillId="0" borderId="0" xfId="6" applyNumberFormat="1" applyFont="1" applyFill="1" applyBorder="1" applyAlignment="1">
      <alignment horizontal="left" vertical="center"/>
    </xf>
    <xf numFmtId="3" fontId="63" fillId="0" borderId="0" xfId="6" applyNumberFormat="1" applyFont="1" applyFill="1" applyBorder="1" applyAlignment="1">
      <alignment horizontal="right" vertical="center"/>
    </xf>
    <xf numFmtId="165" fontId="20" fillId="0" borderId="0" xfId="6" applyNumberFormat="1" applyFont="1" applyFill="1" applyBorder="1" applyAlignment="1">
      <alignment horizontal="right" vertical="center"/>
    </xf>
    <xf numFmtId="0" fontId="62" fillId="0" borderId="0" xfId="6" applyFont="1" applyFill="1" applyBorder="1" applyAlignment="1">
      <alignment vertical="center" wrapText="1"/>
    </xf>
    <xf numFmtId="3" fontId="62" fillId="0" borderId="0" xfId="6" applyNumberFormat="1" applyFont="1" applyFill="1" applyBorder="1" applyAlignment="1">
      <alignment horizontal="right" vertical="center"/>
    </xf>
    <xf numFmtId="165" fontId="30" fillId="0" borderId="0" xfId="6" applyNumberFormat="1" applyFont="1" applyFill="1" applyBorder="1" applyAlignment="1">
      <alignment horizontal="right" vertical="center"/>
    </xf>
    <xf numFmtId="0" fontId="5" fillId="0" borderId="0" xfId="6" applyFont="1" applyFill="1" applyBorder="1" applyAlignment="1">
      <alignment vertical="center" wrapText="1"/>
    </xf>
    <xf numFmtId="3"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vertical="center"/>
    </xf>
    <xf numFmtId="0" fontId="26" fillId="0" borderId="0" xfId="6" applyFont="1" applyFill="1" applyBorder="1" applyAlignment="1">
      <alignment vertical="center"/>
    </xf>
    <xf numFmtId="0" fontId="64" fillId="0" borderId="0" xfId="11" applyFont="1"/>
    <xf numFmtId="0" fontId="17" fillId="0" borderId="0" xfId="11" applyFont="1"/>
    <xf numFmtId="0" fontId="35" fillId="0" borderId="0" xfId="12" applyFont="1" applyBorder="1" applyAlignment="1"/>
    <xf numFmtId="0" fontId="36" fillId="0" borderId="0" xfId="12" applyFont="1"/>
    <xf numFmtId="0" fontId="5" fillId="7" borderId="25" xfId="13" applyFont="1" applyFill="1" applyBorder="1" applyAlignment="1">
      <alignment horizontal="center" vertical="center"/>
    </xf>
    <xf numFmtId="0" fontId="5" fillId="7" borderId="39" xfId="13" applyFont="1" applyFill="1" applyBorder="1" applyAlignment="1">
      <alignment horizontal="center" vertical="center"/>
    </xf>
    <xf numFmtId="0" fontId="5" fillId="17" borderId="25" xfId="13" applyFont="1" applyFill="1" applyBorder="1" applyAlignment="1">
      <alignment horizontal="center" vertical="center"/>
    </xf>
    <xf numFmtId="0" fontId="5" fillId="17" borderId="39" xfId="13" applyFont="1" applyFill="1" applyBorder="1" applyAlignment="1">
      <alignment horizontal="center" vertical="center"/>
    </xf>
    <xf numFmtId="0" fontId="63" fillId="0" borderId="3" xfId="11" applyFont="1" applyFill="1" applyBorder="1" applyAlignment="1">
      <alignment horizontal="center" vertical="center"/>
    </xf>
    <xf numFmtId="3" fontId="7" fillId="0" borderId="24" xfId="13" applyNumberFormat="1" applyFont="1" applyBorder="1" applyAlignment="1">
      <alignment horizontal="right" vertical="center"/>
    </xf>
    <xf numFmtId="165" fontId="7" fillId="0" borderId="44" xfId="13" applyNumberFormat="1" applyFont="1" applyBorder="1" applyAlignment="1">
      <alignment horizontal="right" vertical="center"/>
    </xf>
    <xf numFmtId="3" fontId="7" fillId="10" borderId="24" xfId="13" applyNumberFormat="1" applyFont="1" applyFill="1" applyBorder="1" applyAlignment="1">
      <alignment horizontal="right" vertical="center"/>
    </xf>
    <xf numFmtId="165" fontId="7" fillId="10" borderId="44" xfId="13" applyNumberFormat="1" applyFont="1" applyFill="1" applyBorder="1" applyAlignment="1">
      <alignment horizontal="right" vertical="center"/>
    </xf>
    <xf numFmtId="0" fontId="63" fillId="0" borderId="1" xfId="11" applyFont="1" applyFill="1" applyBorder="1" applyAlignment="1">
      <alignment horizontal="center" vertical="center"/>
    </xf>
    <xf numFmtId="3" fontId="7" fillId="0" borderId="40" xfId="13" applyNumberFormat="1" applyFont="1" applyBorder="1" applyAlignment="1">
      <alignment horizontal="right" vertical="center"/>
    </xf>
    <xf numFmtId="165" fontId="7" fillId="0" borderId="36" xfId="13" applyNumberFormat="1" applyFont="1" applyBorder="1" applyAlignment="1">
      <alignment horizontal="right" vertical="center"/>
    </xf>
    <xf numFmtId="3" fontId="7" fillId="0" borderId="6" xfId="13" applyNumberFormat="1" applyFont="1" applyBorder="1" applyAlignment="1">
      <alignment horizontal="right" vertical="center"/>
    </xf>
    <xf numFmtId="3" fontId="7" fillId="10" borderId="6" xfId="13" applyNumberFormat="1" applyFont="1" applyFill="1" applyBorder="1" applyAlignment="1">
      <alignment horizontal="right" vertical="center"/>
    </xf>
    <xf numFmtId="0" fontId="5" fillId="2" borderId="4" xfId="13" applyFont="1" applyFill="1" applyBorder="1" applyAlignment="1">
      <alignment horizontal="center" vertical="center"/>
    </xf>
    <xf numFmtId="3" fontId="5" fillId="2" borderId="2" xfId="13" applyNumberFormat="1" applyFont="1" applyFill="1" applyBorder="1" applyAlignment="1">
      <alignment horizontal="right" vertical="center"/>
    </xf>
    <xf numFmtId="165" fontId="5" fillId="2" borderId="35" xfId="13" applyNumberFormat="1" applyFont="1" applyFill="1" applyBorder="1" applyAlignment="1">
      <alignment horizontal="right" vertical="center"/>
    </xf>
    <xf numFmtId="3" fontId="5" fillId="2" borderId="37" xfId="13" applyNumberFormat="1" applyFont="1" applyFill="1" applyBorder="1" applyAlignment="1">
      <alignment horizontal="right" vertical="center"/>
    </xf>
    <xf numFmtId="0" fontId="7" fillId="0" borderId="0" xfId="12" applyFont="1" applyFill="1" applyBorder="1" applyAlignment="1">
      <alignment horizontal="left"/>
    </xf>
    <xf numFmtId="3" fontId="8" fillId="0" borderId="0" xfId="10" applyNumberFormat="1"/>
    <xf numFmtId="0" fontId="4" fillId="0" borderId="0" xfId="6" applyFont="1"/>
    <xf numFmtId="0" fontId="64" fillId="0" borderId="0" xfId="6" applyFont="1"/>
    <xf numFmtId="0" fontId="17" fillId="0" borderId="0" xfId="6" applyFont="1"/>
    <xf numFmtId="0" fontId="64" fillId="0" borderId="35" xfId="6" applyFont="1" applyFill="1" applyBorder="1" applyAlignment="1">
      <alignment vertical="center"/>
    </xf>
    <xf numFmtId="0" fontId="5" fillId="2" borderId="1" xfId="6" applyFont="1" applyFill="1" applyBorder="1" applyAlignment="1">
      <alignment horizontal="center" vertical="center" wrapText="1"/>
    </xf>
    <xf numFmtId="0" fontId="5" fillId="10" borderId="1" xfId="6" applyFont="1" applyFill="1" applyBorder="1" applyAlignment="1">
      <alignment horizontal="center" vertical="center" wrapText="1"/>
    </xf>
    <xf numFmtId="0" fontId="7" fillId="0" borderId="1" xfId="6" applyFont="1" applyFill="1" applyBorder="1" applyAlignment="1">
      <alignment vertical="center" wrapText="1"/>
    </xf>
    <xf numFmtId="164" fontId="7" fillId="0" borderId="1" xfId="6" applyNumberFormat="1" applyFont="1" applyFill="1" applyBorder="1" applyAlignment="1">
      <alignment vertical="center"/>
    </xf>
    <xf numFmtId="164" fontId="7" fillId="10" borderId="1" xfId="6" applyNumberFormat="1" applyFont="1" applyFill="1" applyBorder="1" applyAlignment="1">
      <alignment vertical="center"/>
    </xf>
    <xf numFmtId="165" fontId="7" fillId="0" borderId="1" xfId="6" applyNumberFormat="1" applyFont="1" applyBorder="1" applyAlignment="1">
      <alignment vertical="center"/>
    </xf>
    <xf numFmtId="165" fontId="4" fillId="0" borderId="0" xfId="3" applyNumberFormat="1" applyFont="1"/>
    <xf numFmtId="165" fontId="7" fillId="0" borderId="1" xfId="6" applyNumberFormat="1" applyFont="1" applyFill="1" applyBorder="1" applyAlignment="1">
      <alignment vertical="center"/>
    </xf>
    <xf numFmtId="165" fontId="4" fillId="0" borderId="0" xfId="6" applyNumberFormat="1" applyFont="1"/>
    <xf numFmtId="0" fontId="5" fillId="2" borderId="1" xfId="6" applyFont="1" applyFill="1" applyBorder="1" applyAlignment="1">
      <alignment vertical="center"/>
    </xf>
    <xf numFmtId="164" fontId="5" fillId="2" borderId="1" xfId="6" applyNumberFormat="1" applyFont="1" applyFill="1" applyBorder="1" applyAlignment="1">
      <alignment vertical="center"/>
    </xf>
    <xf numFmtId="165" fontId="5" fillId="2" borderId="1" xfId="6" applyNumberFormat="1" applyFont="1" applyFill="1" applyBorder="1" applyAlignment="1">
      <alignment vertical="center"/>
    </xf>
    <xf numFmtId="164" fontId="4" fillId="0" borderId="0" xfId="6" applyNumberFormat="1" applyFont="1"/>
    <xf numFmtId="0" fontId="4" fillId="0" borderId="0" xfId="6" applyFont="1" applyFill="1" applyBorder="1"/>
    <xf numFmtId="0" fontId="4" fillId="0" borderId="0" xfId="9" applyFont="1" applyFill="1" applyBorder="1" applyAlignment="1">
      <alignment horizontal="left" vertical="center" wrapText="1"/>
    </xf>
    <xf numFmtId="164" fontId="4" fillId="0" borderId="0" xfId="9" applyNumberFormat="1" applyFont="1" applyFill="1" applyBorder="1"/>
    <xf numFmtId="165" fontId="4" fillId="0" borderId="0" xfId="9" applyNumberFormat="1" applyFont="1" applyFill="1" applyBorder="1" applyAlignment="1">
      <alignment horizontal="right"/>
    </xf>
    <xf numFmtId="0" fontId="69" fillId="0" borderId="0" xfId="9" applyFont="1" applyFill="1" applyBorder="1" applyAlignment="1">
      <alignment horizontal="left" vertical="center" wrapText="1"/>
    </xf>
    <xf numFmtId="164" fontId="69" fillId="0" borderId="0" xfId="9" applyNumberFormat="1" applyFont="1" applyFill="1" applyBorder="1"/>
    <xf numFmtId="165" fontId="69" fillId="0" borderId="0" xfId="9" applyNumberFormat="1" applyFont="1" applyFill="1" applyBorder="1" applyAlignment="1">
      <alignment horizontal="right"/>
    </xf>
    <xf numFmtId="164" fontId="4" fillId="0" borderId="0" xfId="6" applyNumberFormat="1" applyFont="1" applyFill="1" applyBorder="1"/>
    <xf numFmtId="0" fontId="4" fillId="14" borderId="0" xfId="6" applyFont="1" applyFill="1"/>
    <xf numFmtId="0" fontId="49" fillId="0" borderId="0" xfId="11" applyFont="1"/>
    <xf numFmtId="0" fontId="4" fillId="0" borderId="0" xfId="11" applyFont="1"/>
    <xf numFmtId="164" fontId="20" fillId="0" borderId="0" xfId="11" applyNumberFormat="1" applyFont="1"/>
    <xf numFmtId="165" fontId="20" fillId="0" borderId="0" xfId="11" applyNumberFormat="1" applyFont="1"/>
    <xf numFmtId="0" fontId="49" fillId="0" borderId="0" xfId="11" applyFont="1" applyFill="1"/>
    <xf numFmtId="0" fontId="70" fillId="0" borderId="35" xfId="11" applyFont="1" applyFill="1" applyBorder="1" applyAlignment="1">
      <alignment horizontal="center" vertical="center"/>
    </xf>
    <xf numFmtId="0" fontId="5" fillId="2" borderId="1" xfId="11" applyFont="1" applyFill="1" applyBorder="1" applyAlignment="1">
      <alignment horizontal="center" vertical="center" wrapText="1"/>
    </xf>
    <xf numFmtId="0" fontId="5" fillId="10" borderId="1" xfId="11" applyFont="1" applyFill="1" applyBorder="1" applyAlignment="1">
      <alignment horizontal="center" vertical="center" wrapText="1"/>
    </xf>
    <xf numFmtId="0" fontId="30" fillId="7" borderId="1" xfId="11" applyFont="1" applyFill="1" applyBorder="1" applyAlignment="1">
      <alignment horizontal="left" vertical="center"/>
    </xf>
    <xf numFmtId="164" fontId="30" fillId="7" borderId="1" xfId="11" applyNumberFormat="1" applyFont="1" applyFill="1" applyBorder="1" applyAlignment="1">
      <alignment horizontal="right" vertical="center"/>
    </xf>
    <xf numFmtId="165" fontId="30" fillId="7" borderId="1" xfId="11" applyNumberFormat="1" applyFont="1" applyFill="1" applyBorder="1" applyAlignment="1">
      <alignment horizontal="right" vertical="center"/>
    </xf>
    <xf numFmtId="0" fontId="23" fillId="0" borderId="0" xfId="11" applyFont="1" applyFill="1" applyAlignment="1">
      <alignment horizontal="center" vertical="center" wrapText="1"/>
    </xf>
    <xf numFmtId="0" fontId="63" fillId="0" borderId="1" xfId="11" applyFont="1" applyFill="1" applyBorder="1" applyAlignment="1">
      <alignment horizontal="left" vertical="center"/>
    </xf>
    <xf numFmtId="164" fontId="20" fillId="0" borderId="1" xfId="11" applyNumberFormat="1" applyFont="1" applyFill="1" applyBorder="1" applyAlignment="1">
      <alignment horizontal="right" vertical="center"/>
    </xf>
    <xf numFmtId="164" fontId="20" fillId="10" borderId="1" xfId="11" applyNumberFormat="1" applyFont="1" applyFill="1" applyBorder="1" applyAlignment="1">
      <alignment horizontal="right" vertical="center"/>
    </xf>
    <xf numFmtId="165" fontId="20" fillId="0" borderId="1" xfId="11" applyNumberFormat="1" applyFont="1" applyBorder="1" applyAlignment="1">
      <alignment horizontal="right" vertical="center"/>
    </xf>
    <xf numFmtId="165" fontId="20" fillId="0" borderId="1" xfId="11" applyNumberFormat="1" applyFont="1" applyFill="1" applyBorder="1" applyAlignment="1">
      <alignment horizontal="right" vertical="center"/>
    </xf>
    <xf numFmtId="0" fontId="5" fillId="2" borderId="1" xfId="11" applyFont="1" applyFill="1" applyBorder="1" applyAlignment="1">
      <alignment horizontal="left" vertical="center"/>
    </xf>
    <xf numFmtId="164" fontId="5" fillId="2" borderId="1" xfId="11" applyNumberFormat="1" applyFont="1" applyFill="1" applyBorder="1" applyAlignment="1">
      <alignment horizontal="right" vertical="center"/>
    </xf>
    <xf numFmtId="165" fontId="5" fillId="2" borderId="1" xfId="11" applyNumberFormat="1" applyFont="1" applyFill="1" applyBorder="1" applyAlignment="1">
      <alignment horizontal="right" vertical="center"/>
    </xf>
    <xf numFmtId="0" fontId="49" fillId="0" borderId="0" xfId="11" applyFont="1" applyFill="1" applyBorder="1"/>
    <xf numFmtId="164" fontId="20" fillId="0" borderId="0" xfId="11" applyNumberFormat="1" applyFont="1" applyFill="1" applyBorder="1"/>
    <xf numFmtId="165" fontId="20" fillId="0" borderId="0" xfId="11" applyNumberFormat="1" applyFont="1" applyFill="1" applyBorder="1"/>
    <xf numFmtId="165" fontId="49" fillId="0" borderId="0" xfId="11" applyNumberFormat="1" applyFont="1" applyFill="1" applyBorder="1"/>
    <xf numFmtId="0" fontId="13" fillId="0" borderId="0" xfId="9" applyFont="1" applyFill="1" applyBorder="1" applyAlignment="1"/>
    <xf numFmtId="0" fontId="71" fillId="0" borderId="0" xfId="11" applyFont="1" applyFill="1" applyBorder="1" applyAlignment="1">
      <alignment vertical="center"/>
    </xf>
    <xf numFmtId="164" fontId="71" fillId="0" borderId="0" xfId="11" applyNumberFormat="1" applyFont="1" applyFill="1" applyBorder="1" applyAlignment="1">
      <alignment vertical="center"/>
    </xf>
    <xf numFmtId="165" fontId="71" fillId="0" borderId="0" xfId="11" applyNumberFormat="1" applyFont="1" applyFill="1" applyBorder="1" applyAlignment="1">
      <alignment vertical="center"/>
    </xf>
    <xf numFmtId="165" fontId="72" fillId="0" borderId="0" xfId="11" applyNumberFormat="1" applyFont="1" applyFill="1" applyBorder="1"/>
    <xf numFmtId="165" fontId="20" fillId="0" borderId="0" xfId="11" applyNumberFormat="1" applyFont="1" applyFill="1" applyBorder="1" applyAlignment="1">
      <alignment horizontal="right" vertical="center"/>
    </xf>
    <xf numFmtId="0" fontId="73" fillId="0" borderId="0" xfId="10" applyFont="1" applyFill="1" applyBorder="1" applyAlignment="1">
      <alignment vertical="center"/>
    </xf>
    <xf numFmtId="0" fontId="73" fillId="0" borderId="0" xfId="10" applyFont="1" applyFill="1" applyBorder="1" applyAlignment="1">
      <alignment vertical="center" wrapText="1"/>
    </xf>
    <xf numFmtId="0" fontId="73" fillId="0" borderId="0" xfId="10" applyFont="1" applyFill="1" applyBorder="1" applyAlignment="1">
      <alignment horizontal="center" vertical="center" wrapText="1"/>
    </xf>
    <xf numFmtId="164" fontId="73" fillId="0" borderId="0" xfId="10" applyNumberFormat="1" applyFont="1" applyFill="1" applyBorder="1" applyAlignment="1">
      <alignment horizontal="right" vertical="center"/>
    </xf>
    <xf numFmtId="165" fontId="73" fillId="0" borderId="0" xfId="10" applyNumberFormat="1" applyFont="1" applyFill="1" applyBorder="1" applyAlignment="1">
      <alignment horizontal="right" vertical="center"/>
    </xf>
    <xf numFmtId="165" fontId="49" fillId="0" borderId="0" xfId="3" applyNumberFormat="1" applyFont="1" applyFill="1" applyBorder="1"/>
    <xf numFmtId="0" fontId="74" fillId="0" borderId="0" xfId="10" applyFont="1" applyFill="1" applyBorder="1" applyAlignment="1">
      <alignment vertical="center"/>
    </xf>
    <xf numFmtId="164" fontId="74" fillId="0" borderId="0" xfId="10" applyNumberFormat="1" applyFont="1" applyFill="1" applyBorder="1" applyAlignment="1">
      <alignment horizontal="right" vertical="center"/>
    </xf>
    <xf numFmtId="165" fontId="74" fillId="0" borderId="0" xfId="10" applyNumberFormat="1" applyFont="1" applyFill="1" applyBorder="1" applyAlignment="1">
      <alignment horizontal="right" vertical="center"/>
    </xf>
    <xf numFmtId="0" fontId="7" fillId="0" borderId="0" xfId="1" applyFont="1" applyAlignment="1">
      <alignment horizontal="left"/>
    </xf>
    <xf numFmtId="0" fontId="7" fillId="0" borderId="0" xfId="1" applyFont="1"/>
    <xf numFmtId="0" fontId="5" fillId="0" borderId="0" xfId="1" applyFont="1"/>
    <xf numFmtId="0" fontId="5" fillId="0" borderId="0" xfId="1" applyFont="1" applyFill="1" applyBorder="1" applyAlignment="1">
      <alignment vertical="center"/>
    </xf>
    <xf numFmtId="0" fontId="5" fillId="0" borderId="39" xfId="1" applyFont="1" applyFill="1" applyBorder="1" applyAlignment="1">
      <alignment vertical="center"/>
    </xf>
    <xf numFmtId="0" fontId="5" fillId="0" borderId="2" xfId="1" applyFont="1" applyFill="1" applyBorder="1" applyAlignment="1">
      <alignment vertical="center"/>
    </xf>
    <xf numFmtId="0" fontId="5" fillId="0" borderId="35" xfId="1" applyFont="1" applyFill="1" applyBorder="1" applyAlignment="1">
      <alignment vertical="center"/>
    </xf>
    <xf numFmtId="0" fontId="5" fillId="11" borderId="1" xfId="1" applyFont="1" applyFill="1" applyBorder="1" applyAlignment="1">
      <alignment horizontal="center" vertical="center" wrapText="1"/>
    </xf>
    <xf numFmtId="0" fontId="5" fillId="11" borderId="1" xfId="1" applyFont="1" applyFill="1" applyBorder="1" applyAlignment="1">
      <alignment horizontal="center" vertical="center"/>
    </xf>
    <xf numFmtId="165" fontId="7" fillId="0" borderId="1" xfId="1" applyNumberFormat="1" applyFont="1" applyBorder="1" applyAlignment="1">
      <alignment horizontal="center" vertical="center" wrapText="1"/>
    </xf>
    <xf numFmtId="165" fontId="7" fillId="10" borderId="1" xfId="1" applyNumberFormat="1" applyFont="1" applyFill="1" applyBorder="1" applyAlignment="1">
      <alignment horizontal="center" vertical="center" wrapText="1"/>
    </xf>
    <xf numFmtId="10" fontId="7" fillId="0" borderId="1" xfId="1" applyNumberFormat="1" applyFont="1" applyBorder="1" applyAlignment="1">
      <alignment vertical="center"/>
    </xf>
    <xf numFmtId="10" fontId="7" fillId="10" borderId="1" xfId="1" applyNumberFormat="1" applyFont="1" applyFill="1" applyBorder="1" applyAlignment="1">
      <alignment vertical="center"/>
    </xf>
    <xf numFmtId="166" fontId="7" fillId="0" borderId="1" xfId="1" applyNumberFormat="1" applyFont="1" applyFill="1" applyBorder="1" applyAlignment="1">
      <alignment horizontal="right" vertical="center"/>
    </xf>
    <xf numFmtId="0" fontId="5" fillId="7" borderId="1" xfId="1" applyFont="1" applyFill="1" applyBorder="1" applyAlignment="1">
      <alignment horizontal="left" vertical="center" wrapText="1"/>
    </xf>
    <xf numFmtId="165" fontId="5" fillId="7" borderId="1" xfId="1" applyNumberFormat="1" applyFont="1" applyFill="1" applyBorder="1" applyAlignment="1">
      <alignment horizontal="center" vertical="center" wrapText="1"/>
    </xf>
    <xf numFmtId="10" fontId="5" fillId="7" borderId="1" xfId="1" applyNumberFormat="1" applyFont="1" applyFill="1" applyBorder="1" applyAlignment="1">
      <alignment vertical="center"/>
    </xf>
    <xf numFmtId="166" fontId="5" fillId="7" borderId="1" xfId="1" applyNumberFormat="1" applyFont="1" applyFill="1" applyBorder="1" applyAlignment="1">
      <alignment horizontal="right" vertical="center" wrapText="1"/>
    </xf>
    <xf numFmtId="166" fontId="7" fillId="0" borderId="1" xfId="1" applyNumberFormat="1" applyFont="1" applyFill="1" applyBorder="1" applyAlignment="1">
      <alignment horizontal="right" vertical="center" wrapText="1"/>
    </xf>
    <xf numFmtId="0" fontId="5" fillId="7" borderId="1" xfId="1" applyFont="1" applyFill="1" applyBorder="1" applyAlignment="1">
      <alignment vertical="center" wrapText="1"/>
    </xf>
    <xf numFmtId="165" fontId="5" fillId="2" borderId="1" xfId="1" applyNumberFormat="1" applyFont="1" applyFill="1" applyBorder="1" applyAlignment="1">
      <alignment horizontal="center" vertical="center" wrapText="1"/>
    </xf>
    <xf numFmtId="10" fontId="5" fillId="4" borderId="1" xfId="1" applyNumberFormat="1" applyFont="1" applyFill="1" applyBorder="1" applyAlignment="1">
      <alignment vertical="center"/>
    </xf>
    <xf numFmtId="166" fontId="5" fillId="2" borderId="1" xfId="1" applyNumberFormat="1" applyFont="1" applyFill="1" applyBorder="1" applyAlignment="1">
      <alignment horizontal="right" vertical="center" wrapText="1"/>
    </xf>
    <xf numFmtId="0" fontId="10" fillId="0" borderId="0" xfId="1" applyFont="1" applyAlignment="1">
      <alignment vertical="center"/>
    </xf>
    <xf numFmtId="0" fontId="10" fillId="0" borderId="0" xfId="9" applyFont="1" applyAlignment="1">
      <alignment vertical="center"/>
    </xf>
    <xf numFmtId="0" fontId="6" fillId="0" borderId="0" xfId="9"/>
    <xf numFmtId="0" fontId="76" fillId="2" borderId="1" xfId="1" applyFont="1" applyFill="1" applyBorder="1" applyAlignment="1">
      <alignment horizontal="center" vertical="center" wrapText="1"/>
    </xf>
    <xf numFmtId="0" fontId="76" fillId="10" borderId="1" xfId="1" applyFont="1" applyFill="1" applyBorder="1" applyAlignment="1">
      <alignment horizontal="center" vertical="center" wrapText="1"/>
    </xf>
    <xf numFmtId="0" fontId="76" fillId="2" borderId="1" xfId="1" applyFont="1" applyFill="1" applyBorder="1" applyAlignment="1">
      <alignment horizontal="center"/>
    </xf>
    <xf numFmtId="0" fontId="76" fillId="10" borderId="1" xfId="1" applyFont="1" applyFill="1" applyBorder="1" applyAlignment="1">
      <alignment horizontal="center"/>
    </xf>
    <xf numFmtId="0" fontId="16" fillId="0" borderId="1" xfId="10" applyFont="1" applyFill="1" applyBorder="1" applyAlignment="1">
      <alignment vertical="center" wrapText="1"/>
    </xf>
    <xf numFmtId="164" fontId="8" fillId="0" borderId="1" xfId="10" applyNumberFormat="1" applyFill="1" applyBorder="1"/>
    <xf numFmtId="164" fontId="16" fillId="10" borderId="1" xfId="10" applyNumberFormat="1" applyFont="1" applyFill="1" applyBorder="1"/>
    <xf numFmtId="165" fontId="8" fillId="0" borderId="1" xfId="10" applyNumberFormat="1" applyFill="1" applyBorder="1"/>
    <xf numFmtId="165" fontId="8" fillId="10" borderId="1" xfId="10" applyNumberFormat="1" applyFill="1" applyBorder="1"/>
    <xf numFmtId="164" fontId="8" fillId="10" borderId="1" xfId="10" applyNumberFormat="1" applyFill="1" applyBorder="1"/>
    <xf numFmtId="10" fontId="8" fillId="0" borderId="1" xfId="10" applyNumberFormat="1" applyFill="1" applyBorder="1" applyAlignment="1">
      <alignment horizontal="right"/>
    </xf>
    <xf numFmtId="10" fontId="8" fillId="10" borderId="1" xfId="10" applyNumberFormat="1" applyFill="1" applyBorder="1" applyAlignment="1">
      <alignment horizontal="right"/>
    </xf>
    <xf numFmtId="164" fontId="13" fillId="7" borderId="1" xfId="10" applyNumberFormat="1" applyFont="1" applyFill="1" applyBorder="1"/>
    <xf numFmtId="165" fontId="13" fillId="7" borderId="1" xfId="10" applyNumberFormat="1" applyFont="1" applyFill="1" applyBorder="1"/>
    <xf numFmtId="10" fontId="13" fillId="7" borderId="1" xfId="10" applyNumberFormat="1" applyFont="1" applyFill="1" applyBorder="1" applyAlignment="1">
      <alignment horizontal="right"/>
    </xf>
    <xf numFmtId="0" fontId="16" fillId="0" borderId="3" xfId="10" applyFont="1" applyFill="1" applyBorder="1" applyAlignment="1">
      <alignment vertical="center" wrapText="1"/>
    </xf>
    <xf numFmtId="164" fontId="8" fillId="0" borderId="3" xfId="10" applyNumberFormat="1" applyFill="1" applyBorder="1"/>
    <xf numFmtId="164" fontId="8" fillId="10" borderId="3" xfId="10" applyNumberFormat="1" applyFill="1" applyBorder="1"/>
    <xf numFmtId="165" fontId="8" fillId="0" borderId="3" xfId="10" applyNumberFormat="1" applyFill="1" applyBorder="1"/>
    <xf numFmtId="165" fontId="8" fillId="10" borderId="3" xfId="10" applyNumberFormat="1" applyFill="1" applyBorder="1"/>
    <xf numFmtId="10" fontId="8" fillId="0" borderId="3" xfId="10" applyNumberFormat="1" applyFill="1" applyBorder="1" applyAlignment="1">
      <alignment horizontal="right"/>
    </xf>
    <xf numFmtId="10" fontId="8" fillId="10" borderId="3" xfId="10" applyNumberFormat="1" applyFill="1" applyBorder="1" applyAlignment="1">
      <alignment horizontal="right"/>
    </xf>
    <xf numFmtId="164" fontId="8" fillId="0" borderId="7" xfId="10" applyNumberFormat="1" applyFill="1" applyBorder="1"/>
    <xf numFmtId="165" fontId="8" fillId="0" borderId="7" xfId="10" applyNumberFormat="1" applyFill="1" applyBorder="1"/>
    <xf numFmtId="10" fontId="8" fillId="0" borderId="7" xfId="10" applyNumberFormat="1" applyFill="1" applyBorder="1" applyAlignment="1">
      <alignment horizontal="right"/>
    </xf>
    <xf numFmtId="0" fontId="16" fillId="0" borderId="4" xfId="10" applyFont="1" applyFill="1" applyBorder="1" applyAlignment="1">
      <alignment vertical="center" wrapText="1"/>
    </xf>
    <xf numFmtId="164" fontId="8" fillId="0" borderId="2" xfId="10" applyNumberFormat="1" applyFill="1" applyBorder="1"/>
    <xf numFmtId="164" fontId="8" fillId="10" borderId="4" xfId="10" applyNumberFormat="1" applyFill="1" applyBorder="1"/>
    <xf numFmtId="165" fontId="8" fillId="0" borderId="2" xfId="10" applyNumberFormat="1" applyFill="1" applyBorder="1"/>
    <xf numFmtId="165" fontId="8" fillId="10" borderId="4" xfId="10" applyNumberFormat="1" applyFill="1" applyBorder="1"/>
    <xf numFmtId="10" fontId="8" fillId="0" borderId="2" xfId="10" applyNumberFormat="1" applyFill="1" applyBorder="1" applyAlignment="1">
      <alignment horizontal="right"/>
    </xf>
    <xf numFmtId="10" fontId="8" fillId="10" borderId="4" xfId="10" applyNumberFormat="1" applyFill="1" applyBorder="1" applyAlignment="1">
      <alignment horizontal="right"/>
    </xf>
    <xf numFmtId="0" fontId="40" fillId="0" borderId="4" xfId="10" applyFont="1" applyFill="1" applyBorder="1" applyAlignment="1">
      <alignment vertical="center" wrapText="1"/>
    </xf>
    <xf numFmtId="164" fontId="13" fillId="0" borderId="4" xfId="10" applyNumberFormat="1" applyFont="1" applyFill="1" applyBorder="1"/>
    <xf numFmtId="164" fontId="13" fillId="10" borderId="4" xfId="10" applyNumberFormat="1" applyFont="1" applyFill="1" applyBorder="1"/>
    <xf numFmtId="165" fontId="13" fillId="0" borderId="4" xfId="10" applyNumberFormat="1" applyFont="1" applyFill="1" applyBorder="1"/>
    <xf numFmtId="165" fontId="13" fillId="10" borderId="4" xfId="10" applyNumberFormat="1" applyFont="1" applyFill="1" applyBorder="1"/>
    <xf numFmtId="10" fontId="13" fillId="0" borderId="4" xfId="10" applyNumberFormat="1" applyFont="1" applyFill="1" applyBorder="1" applyAlignment="1">
      <alignment horizontal="right"/>
    </xf>
    <xf numFmtId="10" fontId="13" fillId="10" borderId="4" xfId="10" applyNumberFormat="1" applyFont="1" applyFill="1" applyBorder="1" applyAlignment="1">
      <alignment horizontal="right"/>
    </xf>
    <xf numFmtId="0" fontId="16" fillId="0" borderId="24" xfId="10" applyFont="1" applyFill="1" applyBorder="1" applyAlignment="1">
      <alignment horizontal="left" vertical="center" wrapText="1" indent="2"/>
    </xf>
    <xf numFmtId="0" fontId="16" fillId="0" borderId="37" xfId="10" applyFont="1" applyFill="1" applyBorder="1" applyAlignment="1">
      <alignment horizontal="left" vertical="center" wrapText="1" indent="2"/>
    </xf>
    <xf numFmtId="164" fontId="8" fillId="0" borderId="4" xfId="10" applyNumberFormat="1" applyFill="1" applyBorder="1"/>
    <xf numFmtId="0" fontId="16" fillId="0" borderId="24" xfId="10" applyFont="1" applyFill="1" applyBorder="1" applyAlignment="1">
      <alignment vertical="center" wrapText="1"/>
    </xf>
    <xf numFmtId="164" fontId="8" fillId="10" borderId="7" xfId="10" applyNumberFormat="1" applyFill="1" applyBorder="1"/>
    <xf numFmtId="165" fontId="8" fillId="10" borderId="7" xfId="10" applyNumberFormat="1" applyFill="1" applyBorder="1"/>
    <xf numFmtId="10" fontId="8" fillId="10" borderId="44" xfId="10" applyNumberFormat="1" applyFill="1" applyBorder="1" applyAlignment="1">
      <alignment horizontal="right"/>
    </xf>
    <xf numFmtId="0" fontId="16" fillId="0" borderId="25" xfId="10" applyFont="1" applyFill="1" applyBorder="1" applyAlignment="1">
      <alignment vertical="center" wrapText="1"/>
    </xf>
    <xf numFmtId="164" fontId="8" fillId="0" borderId="5" xfId="10" applyNumberFormat="1" applyFill="1" applyBorder="1"/>
    <xf numFmtId="164" fontId="8" fillId="10" borderId="0" xfId="10" applyNumberFormat="1" applyFill="1" applyBorder="1"/>
    <xf numFmtId="165" fontId="8" fillId="0" borderId="5" xfId="10" applyNumberFormat="1" applyFill="1" applyBorder="1"/>
    <xf numFmtId="165" fontId="8" fillId="10" borderId="0" xfId="10" applyNumberFormat="1" applyFill="1" applyBorder="1"/>
    <xf numFmtId="10" fontId="8" fillId="0" borderId="5" xfId="10" applyNumberFormat="1" applyFill="1" applyBorder="1" applyAlignment="1">
      <alignment horizontal="right"/>
    </xf>
    <xf numFmtId="10" fontId="8" fillId="10" borderId="39" xfId="10" applyNumberFormat="1" applyFill="1" applyBorder="1" applyAlignment="1">
      <alignment horizontal="right"/>
    </xf>
    <xf numFmtId="0" fontId="16" fillId="0" borderId="37" xfId="10" applyFont="1" applyFill="1" applyBorder="1" applyAlignment="1">
      <alignment vertical="center" wrapText="1"/>
    </xf>
    <xf numFmtId="164" fontId="8" fillId="10" borderId="2" xfId="10" applyNumberFormat="1" applyFill="1" applyBorder="1"/>
    <xf numFmtId="165" fontId="8" fillId="0" borderId="4" xfId="10" applyNumberFormat="1" applyFill="1" applyBorder="1"/>
    <xf numFmtId="165" fontId="8" fillId="10" borderId="2" xfId="10" applyNumberFormat="1" applyFill="1" applyBorder="1"/>
    <xf numFmtId="10" fontId="8" fillId="0" borderId="4" xfId="10" applyNumberFormat="1" applyFill="1" applyBorder="1" applyAlignment="1">
      <alignment horizontal="right"/>
    </xf>
    <xf numFmtId="10" fontId="8" fillId="10" borderId="35" xfId="10" applyNumberFormat="1" applyFill="1" applyBorder="1" applyAlignment="1">
      <alignment horizontal="right"/>
    </xf>
    <xf numFmtId="0" fontId="40" fillId="18" borderId="4" xfId="10" applyFont="1" applyFill="1" applyBorder="1" applyAlignment="1">
      <alignment vertical="center" wrapText="1"/>
    </xf>
    <xf numFmtId="164" fontId="13" fillId="18" borderId="4" xfId="10" applyNumberFormat="1" applyFont="1" applyFill="1" applyBorder="1"/>
    <xf numFmtId="164" fontId="40" fillId="18" borderId="4" xfId="10" applyNumberFormat="1" applyFont="1" applyFill="1" applyBorder="1"/>
    <xf numFmtId="165" fontId="13" fillId="18" borderId="4" xfId="10" applyNumberFormat="1" applyFont="1" applyFill="1" applyBorder="1"/>
    <xf numFmtId="165" fontId="40" fillId="18" borderId="4" xfId="10" applyNumberFormat="1" applyFont="1" applyFill="1" applyBorder="1"/>
    <xf numFmtId="10" fontId="13" fillId="18" borderId="4" xfId="10" applyNumberFormat="1" applyFont="1" applyFill="1" applyBorder="1" applyAlignment="1">
      <alignment horizontal="right"/>
    </xf>
    <xf numFmtId="10" fontId="40" fillId="18" borderId="4" xfId="10" applyNumberFormat="1" applyFont="1" applyFill="1" applyBorder="1" applyAlignment="1">
      <alignment horizontal="right"/>
    </xf>
    <xf numFmtId="0" fontId="10" fillId="0" borderId="0" xfId="1" applyFont="1" applyBorder="1" applyAlignment="1"/>
    <xf numFmtId="0" fontId="16" fillId="0" borderId="0" xfId="10" applyFont="1" applyFill="1" applyAlignment="1"/>
    <xf numFmtId="0" fontId="16" fillId="0" borderId="0" xfId="10" applyFont="1" applyFill="1"/>
    <xf numFmtId="0" fontId="16" fillId="0" borderId="0" xfId="10" applyFont="1" applyFill="1" applyBorder="1"/>
    <xf numFmtId="0" fontId="79" fillId="20" borderId="1" xfId="1" applyFont="1" applyFill="1" applyBorder="1" applyAlignment="1">
      <alignment vertical="center"/>
    </xf>
    <xf numFmtId="3" fontId="79" fillId="20" borderId="1" xfId="1" applyNumberFormat="1" applyFont="1" applyFill="1" applyBorder="1" applyAlignment="1">
      <alignment vertical="center"/>
    </xf>
    <xf numFmtId="3" fontId="79" fillId="19" borderId="1" xfId="1" applyNumberFormat="1" applyFont="1" applyFill="1" applyBorder="1" applyAlignment="1">
      <alignment vertical="center"/>
    </xf>
    <xf numFmtId="165" fontId="79" fillId="20" borderId="1" xfId="3" applyNumberFormat="1" applyFont="1" applyFill="1" applyBorder="1" applyAlignment="1">
      <alignment vertical="center"/>
    </xf>
    <xf numFmtId="165" fontId="79" fillId="20" borderId="1" xfId="14" applyNumberFormat="1" applyFont="1" applyFill="1" applyBorder="1" applyAlignment="1">
      <alignment horizontal="right" vertical="center"/>
    </xf>
    <xf numFmtId="0" fontId="78" fillId="7" borderId="1" xfId="1" applyFont="1" applyFill="1" applyBorder="1" applyAlignment="1">
      <alignment vertical="center"/>
    </xf>
    <xf numFmtId="3" fontId="78" fillId="7" borderId="1" xfId="1" applyNumberFormat="1" applyFont="1" applyFill="1" applyBorder="1" applyAlignment="1">
      <alignment vertical="center"/>
    </xf>
    <xf numFmtId="165" fontId="78" fillId="7" borderId="1" xfId="14" applyNumberFormat="1" applyFont="1" applyFill="1" applyBorder="1" applyAlignment="1">
      <alignment horizontal="right" vertical="center"/>
    </xf>
    <xf numFmtId="3" fontId="78" fillId="2" borderId="1" xfId="1" applyNumberFormat="1" applyFont="1" applyFill="1" applyBorder="1" applyAlignment="1">
      <alignment vertical="center"/>
    </xf>
    <xf numFmtId="165" fontId="78" fillId="2" borderId="1" xfId="14" applyNumberFormat="1" applyFont="1" applyFill="1" applyBorder="1" applyAlignment="1">
      <alignment horizontal="right" vertical="center"/>
    </xf>
    <xf numFmtId="0" fontId="78" fillId="2" borderId="1" xfId="1" applyFont="1" applyFill="1" applyBorder="1" applyAlignment="1">
      <alignment vertical="center"/>
    </xf>
    <xf numFmtId="165" fontId="78" fillId="2" borderId="1" xfId="3" applyNumberFormat="1" applyFont="1" applyFill="1" applyBorder="1" applyAlignment="1">
      <alignment vertical="center"/>
    </xf>
    <xf numFmtId="2" fontId="79" fillId="20" borderId="1" xfId="3" applyNumberFormat="1" applyFont="1" applyFill="1" applyBorder="1" applyAlignment="1">
      <alignment horizontal="right" vertical="center"/>
    </xf>
    <xf numFmtId="2" fontId="79" fillId="20" borderId="1" xfId="1" applyNumberFormat="1" applyFont="1" applyFill="1" applyBorder="1" applyAlignment="1">
      <alignment horizontal="right" vertical="center"/>
    </xf>
    <xf numFmtId="2" fontId="78" fillId="7" borderId="1" xfId="1" applyNumberFormat="1" applyFont="1" applyFill="1" applyBorder="1" applyAlignment="1">
      <alignment horizontal="right" vertical="center"/>
    </xf>
    <xf numFmtId="165" fontId="78" fillId="7" borderId="1" xfId="3" applyNumberFormat="1" applyFont="1" applyFill="1" applyBorder="1" applyAlignment="1">
      <alignment vertical="center"/>
    </xf>
    <xf numFmtId="0" fontId="78" fillId="7" borderId="1" xfId="6" applyFont="1" applyFill="1" applyBorder="1" applyAlignment="1">
      <alignment vertical="center"/>
    </xf>
    <xf numFmtId="3" fontId="78" fillId="7" borderId="1" xfId="6" applyNumberFormat="1" applyFont="1" applyFill="1" applyBorder="1" applyAlignment="1">
      <alignment vertical="center"/>
    </xf>
    <xf numFmtId="2" fontId="78" fillId="7" borderId="1" xfId="6" applyNumberFormat="1" applyFont="1" applyFill="1" applyBorder="1" applyAlignment="1">
      <alignment horizontal="right" vertical="center"/>
    </xf>
    <xf numFmtId="165" fontId="78" fillId="7" borderId="1" xfId="6" applyNumberFormat="1" applyFont="1" applyFill="1" applyBorder="1" applyAlignment="1">
      <alignment horizontal="right" vertical="center"/>
    </xf>
    <xf numFmtId="3" fontId="78" fillId="2" borderId="1" xfId="6" applyNumberFormat="1" applyFont="1" applyFill="1" applyBorder="1" applyAlignment="1">
      <alignment vertical="center"/>
    </xf>
    <xf numFmtId="164" fontId="78" fillId="2" borderId="1" xfId="6" applyNumberFormat="1" applyFont="1" applyFill="1" applyBorder="1" applyAlignment="1">
      <alignment horizontal="right" vertical="center"/>
    </xf>
    <xf numFmtId="2" fontId="78" fillId="2" borderId="1" xfId="6" applyNumberFormat="1" applyFont="1" applyFill="1" applyBorder="1" applyAlignment="1">
      <alignment horizontal="right" vertical="center"/>
    </xf>
    <xf numFmtId="165" fontId="78" fillId="2" borderId="1" xfId="6" applyNumberFormat="1" applyFont="1" applyFill="1" applyBorder="1" applyAlignment="1">
      <alignment horizontal="right" vertical="center"/>
    </xf>
    <xf numFmtId="0" fontId="10" fillId="0" borderId="0" xfId="10" applyFont="1" applyFill="1" applyBorder="1" applyAlignment="1">
      <alignment vertical="center"/>
    </xf>
    <xf numFmtId="164" fontId="79" fillId="20" borderId="1" xfId="1" applyNumberFormat="1" applyFont="1" applyFill="1" applyBorder="1" applyAlignment="1">
      <alignment horizontal="right" vertical="center"/>
    </xf>
    <xf numFmtId="164" fontId="79" fillId="19" borderId="1" xfId="1" applyNumberFormat="1" applyFont="1" applyFill="1" applyBorder="1" applyAlignment="1">
      <alignment horizontal="right" vertical="center"/>
    </xf>
    <xf numFmtId="165" fontId="79" fillId="20" borderId="1" xfId="3" applyNumberFormat="1" applyFont="1" applyFill="1" applyBorder="1" applyAlignment="1">
      <alignment horizontal="right" vertical="center"/>
    </xf>
    <xf numFmtId="164" fontId="78" fillId="7" borderId="1" xfId="1" applyNumberFormat="1" applyFont="1" applyFill="1" applyBorder="1" applyAlignment="1">
      <alignment horizontal="right" vertical="center"/>
    </xf>
    <xf numFmtId="164" fontId="78" fillId="2" borderId="1" xfId="1" applyNumberFormat="1" applyFont="1" applyFill="1" applyBorder="1" applyAlignment="1">
      <alignment horizontal="right" vertical="center"/>
    </xf>
    <xf numFmtId="0" fontId="78" fillId="21" borderId="1" xfId="1" applyFont="1" applyFill="1" applyBorder="1" applyAlignment="1">
      <alignment vertical="center"/>
    </xf>
    <xf numFmtId="167" fontId="79" fillId="20" borderId="1" xfId="15" applyNumberFormat="1" applyFont="1" applyFill="1" applyBorder="1" applyAlignment="1">
      <alignment horizontal="right" vertical="center"/>
    </xf>
    <xf numFmtId="167" fontId="78" fillId="7" borderId="1" xfId="15" applyNumberFormat="1" applyFont="1" applyFill="1" applyBorder="1" applyAlignment="1">
      <alignment horizontal="right" vertical="center"/>
    </xf>
    <xf numFmtId="164" fontId="78" fillId="7" borderId="1" xfId="6" applyNumberFormat="1" applyFont="1" applyFill="1" applyBorder="1" applyAlignment="1">
      <alignment horizontal="right" vertical="center"/>
    </xf>
    <xf numFmtId="167" fontId="78" fillId="2" borderId="1" xfId="15" applyNumberFormat="1" applyFont="1" applyFill="1" applyBorder="1" applyAlignment="1">
      <alignment horizontal="right" vertical="center"/>
    </xf>
    <xf numFmtId="0" fontId="16" fillId="20" borderId="0" xfId="10" applyFont="1" applyFill="1"/>
    <xf numFmtId="3" fontId="82" fillId="0" borderId="1" xfId="1" applyNumberFormat="1" applyFont="1" applyFill="1" applyBorder="1" applyAlignment="1">
      <alignment horizontal="right" vertical="center"/>
    </xf>
    <xf numFmtId="3" fontId="82" fillId="22" borderId="1" xfId="1" applyNumberFormat="1" applyFont="1" applyFill="1" applyBorder="1" applyAlignment="1">
      <alignment horizontal="right" vertical="center"/>
    </xf>
    <xf numFmtId="165" fontId="82" fillId="0" borderId="1" xfId="7" applyNumberFormat="1" applyFont="1" applyFill="1" applyBorder="1" applyAlignment="1">
      <alignment horizontal="right" vertical="center"/>
    </xf>
    <xf numFmtId="165" fontId="82" fillId="0" borderId="1" xfId="1" applyNumberFormat="1" applyFont="1" applyFill="1" applyBorder="1" applyAlignment="1">
      <alignment horizontal="right" vertical="center"/>
    </xf>
    <xf numFmtId="3" fontId="80" fillId="2" borderId="1" xfId="1" applyNumberFormat="1" applyFont="1" applyFill="1" applyBorder="1" applyAlignment="1">
      <alignment horizontal="right" vertical="center"/>
    </xf>
    <xf numFmtId="165" fontId="80" fillId="2" borderId="1" xfId="1" applyNumberFormat="1" applyFont="1" applyFill="1" applyBorder="1" applyAlignment="1">
      <alignment horizontal="right" vertical="center"/>
    </xf>
    <xf numFmtId="0" fontId="82" fillId="0" borderId="0" xfId="0" applyFont="1" applyFill="1"/>
    <xf numFmtId="3" fontId="82" fillId="0" borderId="0" xfId="0" applyNumberFormat="1" applyFont="1" applyFill="1"/>
    <xf numFmtId="0" fontId="77" fillId="0" borderId="0" xfId="0" applyFont="1" applyFill="1"/>
    <xf numFmtId="0" fontId="87" fillId="0" borderId="0" xfId="0" applyFont="1" applyFill="1"/>
    <xf numFmtId="0" fontId="82" fillId="0" borderId="1" xfId="1" applyFont="1" applyFill="1" applyBorder="1" applyAlignment="1">
      <alignment vertical="center" wrapText="1"/>
    </xf>
    <xf numFmtId="3" fontId="80" fillId="7" borderId="1" xfId="1" applyNumberFormat="1" applyFont="1" applyFill="1" applyBorder="1" applyAlignment="1">
      <alignment horizontal="right" vertical="center"/>
    </xf>
    <xf numFmtId="165" fontId="80" fillId="7" borderId="1" xfId="1" applyNumberFormat="1" applyFont="1" applyFill="1" applyBorder="1" applyAlignment="1">
      <alignment horizontal="right" vertical="center"/>
    </xf>
    <xf numFmtId="0" fontId="82" fillId="0" borderId="1" xfId="1" applyFont="1" applyFill="1" applyBorder="1" applyAlignment="1">
      <alignment horizontal="center" vertical="center"/>
    </xf>
    <xf numFmtId="0" fontId="82" fillId="0" borderId="1" xfId="1" applyFont="1" applyFill="1" applyBorder="1" applyAlignment="1">
      <alignment vertical="center"/>
    </xf>
    <xf numFmtId="0" fontId="80" fillId="0" borderId="0" xfId="0" applyFont="1" applyFill="1"/>
    <xf numFmtId="3" fontId="82" fillId="0" borderId="0" xfId="7" applyNumberFormat="1" applyFont="1" applyFill="1"/>
    <xf numFmtId="0" fontId="83" fillId="0" borderId="0" xfId="17" applyFont="1" applyFill="1" applyAlignment="1"/>
    <xf numFmtId="0" fontId="82" fillId="0" borderId="0" xfId="16" applyFont="1" applyFill="1" applyBorder="1" applyAlignment="1">
      <alignment vertical="center" wrapText="1"/>
    </xf>
    <xf numFmtId="3" fontId="82" fillId="0" borderId="0" xfId="16" applyNumberFormat="1" applyFont="1" applyFill="1" applyBorder="1" applyAlignment="1">
      <alignment vertical="center" wrapText="1"/>
    </xf>
    <xf numFmtId="0" fontId="82" fillId="0" borderId="0" xfId="17" applyFont="1" applyFill="1"/>
    <xf numFmtId="3" fontId="82" fillId="0" borderId="0" xfId="17" applyNumberFormat="1" applyFont="1" applyFill="1"/>
    <xf numFmtId="0" fontId="82" fillId="0" borderId="0" xfId="18" applyFont="1" applyFill="1"/>
    <xf numFmtId="0" fontId="82" fillId="20" borderId="0" xfId="18" applyFont="1" applyFill="1"/>
    <xf numFmtId="0" fontId="82" fillId="20" borderId="0" xfId="0" applyFont="1" applyFill="1"/>
    <xf numFmtId="10" fontId="82" fillId="0" borderId="1" xfId="7" applyNumberFormat="1" applyFont="1" applyFill="1" applyBorder="1" applyAlignment="1">
      <alignment horizontal="right" vertical="center"/>
    </xf>
    <xf numFmtId="10" fontId="82" fillId="0" borderId="0" xfId="7" applyNumberFormat="1" applyFont="1" applyFill="1"/>
    <xf numFmtId="10" fontId="82" fillId="0" borderId="1" xfId="1" applyNumberFormat="1" applyFont="1" applyFill="1" applyBorder="1" applyAlignment="1">
      <alignment horizontal="right" vertical="center"/>
    </xf>
    <xf numFmtId="0" fontId="19" fillId="0" borderId="0" xfId="0" applyFont="1" applyFill="1"/>
    <xf numFmtId="0" fontId="80" fillId="0" borderId="1" xfId="1" applyFont="1" applyFill="1" applyBorder="1" applyAlignment="1">
      <alignment vertical="center" wrapText="1"/>
    </xf>
    <xf numFmtId="165" fontId="82" fillId="0" borderId="1" xfId="1" applyNumberFormat="1" applyFont="1" applyFill="1" applyBorder="1" applyAlignment="1">
      <alignment horizontal="right" vertical="center" wrapText="1"/>
    </xf>
    <xf numFmtId="165" fontId="82" fillId="0" borderId="1" xfId="1" applyNumberFormat="1" applyFont="1" applyFill="1" applyBorder="1" applyAlignment="1">
      <alignment vertical="center" wrapText="1"/>
    </xf>
    <xf numFmtId="0" fontId="80" fillId="2" borderId="1" xfId="1" applyFont="1" applyFill="1" applyBorder="1" applyAlignment="1">
      <alignment vertical="center" wrapText="1"/>
    </xf>
    <xf numFmtId="165" fontId="80" fillId="2" borderId="1" xfId="1" applyNumberFormat="1" applyFont="1" applyFill="1" applyBorder="1" applyAlignment="1">
      <alignment horizontal="right" vertical="center" wrapText="1"/>
    </xf>
    <xf numFmtId="165" fontId="80" fillId="2" borderId="1" xfId="1" applyNumberFormat="1" applyFont="1" applyFill="1" applyBorder="1" applyAlignment="1">
      <alignment vertical="center" wrapText="1"/>
    </xf>
    <xf numFmtId="0" fontId="82" fillId="20" borderId="1" xfId="1" applyFont="1" applyFill="1" applyBorder="1" applyAlignment="1">
      <alignment vertical="center" wrapText="1"/>
    </xf>
    <xf numFmtId="10" fontId="82" fillId="0" borderId="1" xfId="7" applyNumberFormat="1" applyFont="1" applyFill="1" applyBorder="1" applyAlignment="1">
      <alignment horizontal="right" vertical="center" wrapText="1"/>
    </xf>
    <xf numFmtId="165" fontId="82" fillId="0" borderId="1" xfId="7" applyNumberFormat="1" applyFont="1" applyFill="1" applyBorder="1" applyAlignment="1">
      <alignment horizontal="right" vertical="center" wrapText="1"/>
    </xf>
    <xf numFmtId="165" fontId="80" fillId="7" borderId="1" xfId="1" applyNumberFormat="1" applyFont="1" applyFill="1" applyBorder="1" applyAlignment="1">
      <alignment horizontal="right" vertical="center" wrapText="1"/>
    </xf>
    <xf numFmtId="165" fontId="80" fillId="7" borderId="1" xfId="1" applyNumberFormat="1" applyFont="1" applyFill="1" applyBorder="1" applyAlignment="1">
      <alignment vertical="center" wrapText="1"/>
    </xf>
    <xf numFmtId="0" fontId="82" fillId="20" borderId="1" xfId="1" applyFont="1" applyFill="1" applyBorder="1" applyAlignment="1">
      <alignment horizontal="center" vertical="center" wrapText="1"/>
    </xf>
    <xf numFmtId="165" fontId="82" fillId="20" borderId="1" xfId="1" applyNumberFormat="1" applyFont="1" applyFill="1" applyBorder="1" applyAlignment="1">
      <alignment horizontal="right" vertical="center" wrapText="1"/>
    </xf>
    <xf numFmtId="165" fontId="82" fillId="20" borderId="1" xfId="1" applyNumberFormat="1" applyFont="1" applyFill="1" applyBorder="1" applyAlignment="1">
      <alignment vertical="center" wrapText="1"/>
    </xf>
    <xf numFmtId="10" fontId="82" fillId="0" borderId="1" xfId="1" applyNumberFormat="1" applyFont="1" applyFill="1" applyBorder="1" applyAlignment="1">
      <alignment horizontal="right" vertical="center" wrapText="1"/>
    </xf>
    <xf numFmtId="10" fontId="82" fillId="20" borderId="1" xfId="1" applyNumberFormat="1" applyFont="1" applyFill="1" applyBorder="1" applyAlignment="1">
      <alignment horizontal="right" vertical="center" wrapText="1"/>
    </xf>
    <xf numFmtId="165" fontId="80" fillId="20" borderId="1" xfId="1" applyNumberFormat="1" applyFont="1" applyFill="1" applyBorder="1" applyAlignment="1">
      <alignment horizontal="right" vertical="center" wrapText="1"/>
    </xf>
    <xf numFmtId="0" fontId="82" fillId="20" borderId="4" xfId="1" applyFont="1" applyFill="1" applyBorder="1" applyAlignment="1">
      <alignment horizontal="center" vertical="center" wrapText="1"/>
    </xf>
    <xf numFmtId="10" fontId="80" fillId="7" borderId="1" xfId="1" applyNumberFormat="1" applyFont="1" applyFill="1" applyBorder="1" applyAlignment="1">
      <alignment horizontal="right" vertical="center" wrapText="1"/>
    </xf>
    <xf numFmtId="0" fontId="19" fillId="20" borderId="0" xfId="0" applyFont="1" applyFill="1"/>
    <xf numFmtId="0" fontId="82" fillId="0" borderId="0" xfId="0" applyFont="1" applyFill="1" applyAlignment="1">
      <alignment horizontal="left" vertical="center"/>
    </xf>
    <xf numFmtId="0" fontId="82" fillId="20" borderId="1" xfId="1" applyFont="1" applyFill="1" applyBorder="1" applyAlignment="1">
      <alignment vertical="center"/>
    </xf>
    <xf numFmtId="165" fontId="82" fillId="20" borderId="1" xfId="1" applyNumberFormat="1" applyFont="1" applyFill="1" applyBorder="1" applyAlignment="1">
      <alignment horizontal="right" vertical="center"/>
    </xf>
    <xf numFmtId="0" fontId="82" fillId="20" borderId="1" xfId="1" applyFont="1" applyFill="1" applyBorder="1" applyAlignment="1">
      <alignment horizontal="center" vertical="center"/>
    </xf>
    <xf numFmtId="0" fontId="82" fillId="20" borderId="1" xfId="1" applyFont="1" applyFill="1" applyBorder="1" applyAlignment="1">
      <alignment horizontal="left" vertical="center"/>
    </xf>
    <xf numFmtId="165" fontId="80" fillId="20" borderId="1" xfId="1" applyNumberFormat="1" applyFont="1" applyFill="1" applyBorder="1" applyAlignment="1">
      <alignment horizontal="right" vertical="center"/>
    </xf>
    <xf numFmtId="165" fontId="82" fillId="0" borderId="1" xfId="7" applyNumberFormat="1" applyFont="1" applyFill="1" applyBorder="1"/>
    <xf numFmtId="165" fontId="82" fillId="0" borderId="1" xfId="0" applyNumberFormat="1" applyFont="1" applyFill="1" applyBorder="1"/>
    <xf numFmtId="0" fontId="69" fillId="0" borderId="0" xfId="6" applyFont="1"/>
    <xf numFmtId="0" fontId="62" fillId="3" borderId="1" xfId="6" applyFont="1" applyFill="1" applyBorder="1" applyAlignment="1">
      <alignment horizontal="center" vertical="center" wrapText="1"/>
    </xf>
    <xf numFmtId="0" fontId="63" fillId="0" borderId="1" xfId="6" applyFont="1" applyFill="1" applyBorder="1" applyAlignment="1">
      <alignment vertical="center" wrapText="1"/>
    </xf>
    <xf numFmtId="3" fontId="63" fillId="3" borderId="1" xfId="6" applyNumberFormat="1" applyFont="1" applyFill="1" applyBorder="1" applyAlignment="1">
      <alignment horizontal="right" vertical="center"/>
    </xf>
    <xf numFmtId="165" fontId="20" fillId="0" borderId="1" xfId="6" applyNumberFormat="1" applyFont="1" applyFill="1" applyBorder="1" applyAlignment="1">
      <alignment horizontal="right" vertical="center"/>
    </xf>
    <xf numFmtId="165" fontId="63" fillId="0" borderId="1" xfId="6" applyNumberFormat="1" applyFont="1" applyFill="1" applyBorder="1" applyAlignment="1">
      <alignment horizontal="right" vertical="center"/>
    </xf>
    <xf numFmtId="0" fontId="4" fillId="0" borderId="0" xfId="6" applyFont="1" applyAlignment="1">
      <alignment horizontal="left"/>
    </xf>
    <xf numFmtId="164" fontId="63" fillId="0" borderId="1" xfId="6" applyNumberFormat="1" applyFont="1" applyFill="1" applyBorder="1" applyAlignment="1">
      <alignment horizontal="right" vertical="center"/>
    </xf>
    <xf numFmtId="164" fontId="63" fillId="3" borderId="1" xfId="6" applyNumberFormat="1" applyFont="1" applyFill="1" applyBorder="1" applyAlignment="1">
      <alignment horizontal="right" vertical="center"/>
    </xf>
    <xf numFmtId="0" fontId="6" fillId="0" borderId="0" xfId="9" applyAlignment="1">
      <alignment horizontal="center" vertical="center" wrapText="1"/>
    </xf>
    <xf numFmtId="164" fontId="5" fillId="2" borderId="1" xfId="6" applyNumberFormat="1" applyFont="1" applyFill="1" applyBorder="1" applyAlignment="1">
      <alignment horizontal="right" vertical="center"/>
    </xf>
    <xf numFmtId="0" fontId="47" fillId="0" borderId="0" xfId="6" applyFont="1" applyFill="1"/>
    <xf numFmtId="0" fontId="5" fillId="3" borderId="1" xfId="6" applyFont="1" applyFill="1" applyBorder="1" applyAlignment="1">
      <alignment horizontal="center" vertical="center" wrapText="1"/>
    </xf>
    <xf numFmtId="0" fontId="7" fillId="0" borderId="1" xfId="6" applyFont="1" applyFill="1" applyBorder="1" applyAlignment="1">
      <alignment horizontal="left" vertical="center" wrapText="1"/>
    </xf>
    <xf numFmtId="3" fontId="7" fillId="0" borderId="1" xfId="6" applyNumberFormat="1" applyFont="1" applyFill="1" applyBorder="1" applyAlignment="1">
      <alignment horizontal="right" vertical="center"/>
    </xf>
    <xf numFmtId="3" fontId="7" fillId="3" borderId="1" xfId="6" applyNumberFormat="1" applyFont="1" applyFill="1" applyBorder="1" applyAlignment="1">
      <alignment horizontal="right" vertical="center"/>
    </xf>
    <xf numFmtId="165" fontId="7" fillId="0" borderId="1" xfId="6" applyNumberFormat="1" applyFont="1" applyFill="1" applyBorder="1" applyAlignment="1">
      <alignment horizontal="right" vertical="center"/>
    </xf>
    <xf numFmtId="165" fontId="6" fillId="0" borderId="0" xfId="3" applyNumberFormat="1" applyFont="1" applyFill="1" applyAlignment="1">
      <alignment horizontal="right"/>
    </xf>
    <xf numFmtId="165" fontId="1" fillId="0" borderId="0" xfId="3" applyNumberFormat="1" applyFont="1" applyFill="1"/>
    <xf numFmtId="0" fontId="5" fillId="2" borderId="1" xfId="6" applyFont="1" applyFill="1" applyBorder="1" applyAlignment="1">
      <alignment horizontal="left" vertical="center" wrapText="1"/>
    </xf>
    <xf numFmtId="164" fontId="7" fillId="0" borderId="1" xfId="6" applyNumberFormat="1" applyFont="1" applyFill="1" applyBorder="1" applyAlignment="1">
      <alignment horizontal="right" vertical="center"/>
    </xf>
    <xf numFmtId="164" fontId="7" fillId="3" borderId="1" xfId="6" applyNumberFormat="1" applyFont="1" applyFill="1" applyBorder="1" applyAlignment="1">
      <alignment horizontal="right" vertical="center"/>
    </xf>
    <xf numFmtId="0" fontId="5" fillId="2" borderId="1" xfId="6" applyFont="1" applyFill="1" applyBorder="1" applyAlignment="1">
      <alignment vertical="center" wrapText="1"/>
    </xf>
    <xf numFmtId="0" fontId="15" fillId="0" borderId="0" xfId="1" applyFont="1" applyAlignment="1">
      <alignment horizontal="left" vertical="center"/>
    </xf>
    <xf numFmtId="0" fontId="4" fillId="0" borderId="0" xfId="1" applyFont="1"/>
    <xf numFmtId="0" fontId="69" fillId="0" borderId="0" xfId="1" applyFont="1" applyAlignment="1">
      <alignment horizontal="left" vertical="center"/>
    </xf>
    <xf numFmtId="0" fontId="78" fillId="0" borderId="0" xfId="1" applyFont="1" applyAlignment="1">
      <alignment horizontal="left" vertical="center"/>
    </xf>
    <xf numFmtId="0" fontId="79" fillId="0" borderId="0" xfId="1" applyFont="1" applyAlignment="1">
      <alignment vertical="center"/>
    </xf>
    <xf numFmtId="0" fontId="68" fillId="0" borderId="0" xfId="1" applyFont="1" applyFill="1"/>
    <xf numFmtId="0" fontId="89" fillId="0" borderId="0" xfId="1" applyFont="1" applyFill="1"/>
    <xf numFmtId="0" fontId="79" fillId="0" borderId="1" xfId="9" applyFont="1" applyBorder="1" applyAlignment="1">
      <alignment horizontal="left" vertical="center" wrapText="1"/>
    </xf>
    <xf numFmtId="3" fontId="79" fillId="0" borderId="1" xfId="9" applyNumberFormat="1" applyFont="1" applyBorder="1" applyAlignment="1">
      <alignment vertical="center"/>
    </xf>
    <xf numFmtId="3" fontId="79" fillId="3" borderId="1" xfId="9" applyNumberFormat="1" applyFont="1" applyFill="1" applyBorder="1" applyAlignment="1">
      <alignment vertical="center"/>
    </xf>
    <xf numFmtId="165" fontId="79" fillId="0" borderId="1" xfId="1" applyNumberFormat="1" applyFont="1" applyBorder="1" applyAlignment="1">
      <alignment vertical="center"/>
    </xf>
    <xf numFmtId="165" fontId="79" fillId="0" borderId="1" xfId="1" applyNumberFormat="1" applyFont="1" applyBorder="1" applyAlignment="1">
      <alignment horizontal="right" vertical="center"/>
    </xf>
    <xf numFmtId="3" fontId="79" fillId="0" borderId="0" xfId="9" applyNumberFormat="1" applyFont="1" applyFill="1" applyAlignment="1">
      <alignment horizontal="right" vertical="center"/>
    </xf>
    <xf numFmtId="165" fontId="79" fillId="0" borderId="0" xfId="3" applyNumberFormat="1" applyFont="1" applyFill="1" applyAlignment="1">
      <alignment vertical="center"/>
    </xf>
    <xf numFmtId="0" fontId="79" fillId="0" borderId="0" xfId="1" applyFont="1" applyFill="1" applyAlignment="1">
      <alignment vertical="center"/>
    </xf>
    <xf numFmtId="0" fontId="4" fillId="0" borderId="0" xfId="1" applyFont="1" applyFill="1"/>
    <xf numFmtId="0" fontId="78" fillId="7" borderId="1" xfId="9" applyFont="1" applyFill="1" applyBorder="1" applyAlignment="1">
      <alignment vertical="center" wrapText="1"/>
    </xf>
    <xf numFmtId="3" fontId="78" fillId="7" borderId="1" xfId="9" applyNumberFormat="1" applyFont="1" applyFill="1" applyBorder="1" applyAlignment="1">
      <alignment vertical="center"/>
    </xf>
    <xf numFmtId="165" fontId="78" fillId="7" borderId="1" xfId="1" applyNumberFormat="1" applyFont="1" applyFill="1" applyBorder="1" applyAlignment="1">
      <alignment vertical="center"/>
    </xf>
    <xf numFmtId="165" fontId="78" fillId="7" borderId="1" xfId="1" applyNumberFormat="1" applyFont="1" applyFill="1" applyBorder="1" applyAlignment="1">
      <alignment horizontal="right" vertical="center"/>
    </xf>
    <xf numFmtId="3" fontId="78" fillId="0" borderId="0" xfId="9" applyNumberFormat="1" applyFont="1" applyFill="1" applyAlignment="1">
      <alignment horizontal="right" vertical="center"/>
    </xf>
    <xf numFmtId="165" fontId="79" fillId="0" borderId="1" xfId="1" applyNumberFormat="1" applyFont="1" applyFill="1" applyBorder="1" applyAlignment="1">
      <alignment horizontal="right" vertical="center" wrapText="1"/>
    </xf>
    <xf numFmtId="165" fontId="79" fillId="0" borderId="1" xfId="1" applyNumberFormat="1" applyFont="1" applyFill="1" applyBorder="1" applyAlignment="1">
      <alignment vertical="center"/>
    </xf>
    <xf numFmtId="165" fontId="79" fillId="0" borderId="1" xfId="1" applyNumberFormat="1" applyFont="1" applyFill="1" applyBorder="1" applyAlignment="1">
      <alignment horizontal="right" vertical="center"/>
    </xf>
    <xf numFmtId="3" fontId="79" fillId="0" borderId="1" xfId="9" applyNumberFormat="1" applyFont="1" applyBorder="1" applyAlignment="1">
      <alignment horizontal="right" vertical="center"/>
    </xf>
    <xf numFmtId="3" fontId="78" fillId="2" borderId="1" xfId="9" applyNumberFormat="1" applyFont="1" applyFill="1" applyBorder="1" applyAlignment="1">
      <alignment vertical="center"/>
    </xf>
    <xf numFmtId="165" fontId="78" fillId="2" borderId="1" xfId="1" applyNumberFormat="1" applyFont="1" applyFill="1" applyBorder="1" applyAlignment="1">
      <alignment vertical="center"/>
    </xf>
    <xf numFmtId="165" fontId="78" fillId="2" borderId="1" xfId="1" applyNumberFormat="1" applyFont="1" applyFill="1" applyBorder="1" applyAlignment="1">
      <alignment horizontal="right" vertical="center"/>
    </xf>
    <xf numFmtId="0" fontId="79" fillId="0" borderId="1" xfId="9" applyFont="1" applyBorder="1" applyAlignment="1">
      <alignment horizontal="center" vertical="center" wrapText="1"/>
    </xf>
    <xf numFmtId="0" fontId="79" fillId="0" borderId="1" xfId="9" applyFont="1" applyBorder="1" applyAlignment="1">
      <alignment vertical="center" wrapText="1"/>
    </xf>
    <xf numFmtId="164" fontId="79" fillId="0" borderId="1" xfId="9" applyNumberFormat="1" applyFont="1" applyBorder="1" applyAlignment="1">
      <alignment vertical="center"/>
    </xf>
    <xf numFmtId="164" fontId="79" fillId="3" borderId="1" xfId="9" applyNumberFormat="1" applyFont="1" applyFill="1" applyBorder="1" applyAlignment="1">
      <alignment vertical="center"/>
    </xf>
    <xf numFmtId="165" fontId="79" fillId="0" borderId="1" xfId="9" applyNumberFormat="1" applyFont="1" applyBorder="1" applyAlignment="1">
      <alignment vertical="center"/>
    </xf>
    <xf numFmtId="165" fontId="79" fillId="0" borderId="1" xfId="9" applyNumberFormat="1" applyFont="1" applyBorder="1" applyAlignment="1">
      <alignment horizontal="right" vertical="center"/>
    </xf>
    <xf numFmtId="165" fontId="79" fillId="0" borderId="0" xfId="3" applyNumberFormat="1" applyFont="1" applyAlignment="1">
      <alignment vertical="center"/>
    </xf>
    <xf numFmtId="0" fontId="79" fillId="0" borderId="6" xfId="9" applyFont="1" applyBorder="1" applyAlignment="1">
      <alignment horizontal="center" vertical="center"/>
    </xf>
    <xf numFmtId="0" fontId="79" fillId="0" borderId="36" xfId="9" applyFont="1" applyBorder="1" applyAlignment="1">
      <alignment vertical="center"/>
    </xf>
    <xf numFmtId="164" fontId="78" fillId="7" borderId="1" xfId="9" applyNumberFormat="1" applyFont="1" applyFill="1" applyBorder="1" applyAlignment="1">
      <alignment vertical="center"/>
    </xf>
    <xf numFmtId="165" fontId="78" fillId="7" borderId="1" xfId="9" applyNumberFormat="1" applyFont="1" applyFill="1" applyBorder="1" applyAlignment="1">
      <alignment vertical="center"/>
    </xf>
    <xf numFmtId="165" fontId="78" fillId="7" borderId="1" xfId="9" applyNumberFormat="1" applyFont="1" applyFill="1" applyBorder="1" applyAlignment="1">
      <alignment horizontal="right" vertical="center"/>
    </xf>
    <xf numFmtId="164" fontId="78" fillId="2" borderId="1" xfId="9" applyNumberFormat="1" applyFont="1" applyFill="1" applyBorder="1" applyAlignment="1">
      <alignment vertical="center"/>
    </xf>
    <xf numFmtId="165" fontId="79" fillId="2" borderId="1" xfId="9" applyNumberFormat="1" applyFont="1" applyFill="1" applyBorder="1" applyAlignment="1">
      <alignment vertical="center"/>
    </xf>
    <xf numFmtId="165" fontId="78" fillId="2" borderId="1" xfId="9" applyNumberFormat="1" applyFont="1" applyFill="1" applyBorder="1" applyAlignment="1">
      <alignment horizontal="right" vertical="center"/>
    </xf>
    <xf numFmtId="0" fontId="79" fillId="0" borderId="1" xfId="19" applyFont="1" applyBorder="1" applyAlignment="1">
      <alignment horizontal="left" vertical="center" wrapText="1"/>
    </xf>
    <xf numFmtId="164" fontId="79" fillId="0" borderId="1" xfId="19" applyNumberFormat="1" applyFont="1" applyFill="1" applyBorder="1" applyAlignment="1">
      <alignment horizontal="right" vertical="center"/>
    </xf>
    <xf numFmtId="164" fontId="79" fillId="3" borderId="1" xfId="19" applyNumberFormat="1" applyFont="1" applyFill="1" applyBorder="1" applyAlignment="1">
      <alignment horizontal="right" vertical="center"/>
    </xf>
    <xf numFmtId="165" fontId="79" fillId="0" borderId="1" xfId="19" applyNumberFormat="1" applyFont="1" applyFill="1" applyBorder="1" applyAlignment="1">
      <alignment horizontal="right" vertical="center"/>
    </xf>
    <xf numFmtId="0" fontId="78" fillId="2" borderId="1" xfId="19" applyFont="1" applyFill="1" applyBorder="1" applyAlignment="1">
      <alignment vertical="center"/>
    </xf>
    <xf numFmtId="164" fontId="78" fillId="2" borderId="1" xfId="19" applyNumberFormat="1" applyFont="1" applyFill="1" applyBorder="1" applyAlignment="1">
      <alignment horizontal="right" vertical="center"/>
    </xf>
    <xf numFmtId="165" fontId="78" fillId="2" borderId="1" xfId="19" applyNumberFormat="1" applyFont="1" applyFill="1" applyBorder="1" applyAlignment="1">
      <alignment horizontal="right" vertical="center"/>
    </xf>
    <xf numFmtId="0" fontId="78" fillId="2" borderId="1" xfId="10" applyFont="1" applyFill="1" applyBorder="1" applyAlignment="1">
      <alignment horizontal="center" vertical="center"/>
    </xf>
    <xf numFmtId="0" fontId="78" fillId="3" borderId="1" xfId="10" applyFont="1" applyFill="1" applyBorder="1" applyAlignment="1">
      <alignment horizontal="center" vertical="center"/>
    </xf>
    <xf numFmtId="0" fontId="79" fillId="20" borderId="1" xfId="10" applyFont="1" applyFill="1" applyBorder="1" applyAlignment="1">
      <alignment horizontal="left" vertical="center" wrapText="1"/>
    </xf>
    <xf numFmtId="168" fontId="79" fillId="20" borderId="1" xfId="20" applyNumberFormat="1" applyFont="1" applyFill="1" applyBorder="1" applyAlignment="1">
      <alignment horizontal="right" vertical="center"/>
    </xf>
    <xf numFmtId="168" fontId="79" fillId="3" borderId="1" xfId="20" applyNumberFormat="1" applyFont="1" applyFill="1" applyBorder="1" applyAlignment="1">
      <alignment horizontal="right" vertical="center"/>
    </xf>
    <xf numFmtId="168" fontId="78" fillId="7" borderId="1" xfId="20" applyNumberFormat="1" applyFont="1" applyFill="1" applyBorder="1" applyAlignment="1">
      <alignment horizontal="right" vertical="center"/>
    </xf>
    <xf numFmtId="168" fontId="78" fillId="2" borderId="1" xfId="20" applyNumberFormat="1" applyFont="1" applyFill="1" applyBorder="1" applyAlignment="1">
      <alignment horizontal="right" vertical="center"/>
    </xf>
    <xf numFmtId="0" fontId="79" fillId="0" borderId="0" xfId="10" applyFont="1" applyFill="1" applyBorder="1" applyAlignment="1">
      <alignment vertical="center"/>
    </xf>
    <xf numFmtId="0" fontId="78" fillId="0" borderId="0" xfId="1" applyFont="1" applyFill="1" applyAlignment="1">
      <alignment horizontal="left" vertical="center"/>
    </xf>
    <xf numFmtId="0" fontId="78" fillId="2" borderId="1" xfId="10" applyFont="1" applyFill="1" applyBorder="1" applyAlignment="1">
      <alignment horizontal="center" vertical="center" wrapText="1"/>
    </xf>
    <xf numFmtId="0" fontId="78" fillId="3" borderId="1" xfId="10" applyFont="1" applyFill="1" applyBorder="1" applyAlignment="1">
      <alignment horizontal="center" vertical="center" wrapText="1"/>
    </xf>
    <xf numFmtId="0" fontId="79" fillId="0" borderId="1" xfId="10" applyFont="1" applyFill="1" applyBorder="1" applyAlignment="1">
      <alignment vertical="center"/>
    </xf>
    <xf numFmtId="3" fontId="79" fillId="20" borderId="1" xfId="10" applyNumberFormat="1" applyFont="1" applyFill="1" applyBorder="1" applyAlignment="1">
      <alignment horizontal="right" vertical="center"/>
    </xf>
    <xf numFmtId="3" fontId="79" fillId="3" borderId="1" xfId="20" applyNumberFormat="1" applyFont="1" applyFill="1" applyBorder="1" applyAlignment="1">
      <alignment horizontal="right" vertical="center"/>
    </xf>
    <xf numFmtId="3" fontId="79" fillId="3" borderId="1" xfId="10" applyNumberFormat="1" applyFont="1" applyFill="1" applyBorder="1" applyAlignment="1">
      <alignment horizontal="right" vertical="center"/>
    </xf>
    <xf numFmtId="165" fontId="79" fillId="20" borderId="1" xfId="21" applyNumberFormat="1" applyFont="1" applyFill="1" applyBorder="1" applyAlignment="1">
      <alignment horizontal="right" vertical="center"/>
    </xf>
    <xf numFmtId="10" fontId="4" fillId="0" borderId="0" xfId="3" applyNumberFormat="1" applyFont="1"/>
    <xf numFmtId="164" fontId="79" fillId="20" borderId="1" xfId="10" applyNumberFormat="1" applyFont="1" applyFill="1" applyBorder="1" applyAlignment="1">
      <alignment horizontal="right" vertical="center"/>
    </xf>
    <xf numFmtId="164" fontId="79" fillId="3" borderId="1" xfId="10" applyNumberFormat="1" applyFont="1" applyFill="1" applyBorder="1" applyAlignment="1">
      <alignment horizontal="right" vertical="center"/>
    </xf>
    <xf numFmtId="0" fontId="61" fillId="0" borderId="0" xfId="1" applyFont="1"/>
    <xf numFmtId="0" fontId="64" fillId="0" borderId="0" xfId="1" applyFont="1" applyAlignment="1">
      <alignment horizontal="left" vertical="center" indent="2"/>
    </xf>
    <xf numFmtId="3" fontId="79" fillId="3" borderId="1" xfId="9" applyNumberFormat="1" applyFont="1" applyFill="1" applyBorder="1" applyAlignment="1">
      <alignment horizontal="right" vertical="center"/>
    </xf>
    <xf numFmtId="0" fontId="79" fillId="0" borderId="0" xfId="1" applyFont="1" applyBorder="1" applyAlignment="1">
      <alignment horizontal="left" vertical="center" wrapText="1"/>
    </xf>
    <xf numFmtId="0" fontId="79" fillId="0" borderId="0" xfId="9" applyFont="1" applyAlignment="1">
      <alignment horizontal="left" vertical="center"/>
    </xf>
    <xf numFmtId="164" fontId="79" fillId="0" borderId="1" xfId="19" applyNumberFormat="1" applyFont="1" applyFill="1" applyBorder="1" applyAlignment="1">
      <alignment vertical="center"/>
    </xf>
    <xf numFmtId="164" fontId="79" fillId="3" borderId="1" xfId="19" applyNumberFormat="1" applyFont="1" applyFill="1" applyBorder="1" applyAlignment="1">
      <alignment vertical="center"/>
    </xf>
    <xf numFmtId="165" fontId="79" fillId="0" borderId="1" xfId="19" applyNumberFormat="1" applyFont="1" applyFill="1" applyBorder="1" applyAlignment="1">
      <alignment vertical="center"/>
    </xf>
    <xf numFmtId="164" fontId="78" fillId="2" borderId="1" xfId="19" applyNumberFormat="1" applyFont="1" applyFill="1" applyBorder="1" applyAlignment="1">
      <alignment vertical="center"/>
    </xf>
    <xf numFmtId="165" fontId="78" fillId="2" borderId="1" xfId="19" applyNumberFormat="1" applyFont="1" applyFill="1" applyBorder="1" applyAlignment="1">
      <alignment vertical="center"/>
    </xf>
    <xf numFmtId="0" fontId="79" fillId="20" borderId="1" xfId="10" applyFont="1" applyFill="1" applyBorder="1" applyAlignment="1">
      <alignment horizontal="left" vertical="center"/>
    </xf>
    <xf numFmtId="0" fontId="79" fillId="20" borderId="1" xfId="10" applyFont="1" applyFill="1" applyBorder="1" applyAlignment="1">
      <alignment vertical="center" wrapText="1"/>
    </xf>
    <xf numFmtId="3" fontId="79" fillId="0" borderId="1" xfId="19" applyNumberFormat="1" applyFont="1" applyFill="1" applyBorder="1" applyAlignment="1">
      <alignment vertical="center"/>
    </xf>
    <xf numFmtId="3" fontId="79" fillId="3" borderId="1" xfId="19" applyNumberFormat="1" applyFont="1" applyFill="1" applyBorder="1" applyAlignment="1">
      <alignment vertical="center"/>
    </xf>
    <xf numFmtId="3" fontId="78" fillId="2" borderId="1" xfId="19" applyNumberFormat="1" applyFont="1" applyFill="1" applyBorder="1" applyAlignment="1">
      <alignment vertical="center"/>
    </xf>
    <xf numFmtId="0" fontId="10" fillId="0" borderId="46" xfId="10" applyFont="1" applyFill="1" applyBorder="1" applyAlignment="1">
      <alignment vertical="center"/>
    </xf>
    <xf numFmtId="0" fontId="10" fillId="0" borderId="47" xfId="10" applyFont="1" applyFill="1" applyBorder="1" applyAlignment="1">
      <alignment vertical="center"/>
    </xf>
    <xf numFmtId="0" fontId="79" fillId="0" borderId="0" xfId="10" applyFont="1" applyFill="1" applyAlignment="1">
      <alignment vertical="center"/>
    </xf>
    <xf numFmtId="0" fontId="10" fillId="0" borderId="0" xfId="10" applyFont="1" applyFill="1" applyBorder="1" applyAlignment="1">
      <alignment horizontal="left" vertical="center" wrapText="1"/>
    </xf>
    <xf numFmtId="0" fontId="79" fillId="20" borderId="1" xfId="10" applyFont="1" applyFill="1" applyBorder="1" applyAlignment="1">
      <alignment vertical="center"/>
    </xf>
    <xf numFmtId="3" fontId="79" fillId="20" borderId="1" xfId="20" applyNumberFormat="1" applyFont="1" applyFill="1" applyBorder="1" applyAlignment="1">
      <alignment horizontal="right" vertical="center"/>
    </xf>
    <xf numFmtId="165" fontId="79" fillId="20" borderId="1" xfId="10" applyNumberFormat="1" applyFont="1" applyFill="1" applyBorder="1" applyAlignment="1">
      <alignment horizontal="right" vertical="center"/>
    </xf>
    <xf numFmtId="168" fontId="49" fillId="0" borderId="0" xfId="15" applyNumberFormat="1" applyFont="1"/>
    <xf numFmtId="0" fontId="49" fillId="0" borderId="0" xfId="5" applyFont="1" applyFill="1"/>
    <xf numFmtId="0" fontId="3" fillId="0" borderId="0" xfId="5" applyFont="1" applyAlignment="1">
      <alignment horizontal="left" vertical="center"/>
    </xf>
    <xf numFmtId="0" fontId="56" fillId="0" borderId="0" xfId="5" applyFont="1" applyAlignment="1">
      <alignment vertical="center"/>
    </xf>
    <xf numFmtId="0" fontId="49" fillId="0" borderId="0" xfId="5" applyFont="1"/>
    <xf numFmtId="0" fontId="69" fillId="0" borderId="0" xfId="5" applyFont="1" applyAlignment="1">
      <alignment horizontal="left" vertical="center"/>
    </xf>
    <xf numFmtId="0" fontId="78" fillId="0" borderId="0" xfId="5" applyFont="1" applyAlignment="1">
      <alignment horizontal="left" vertical="center"/>
    </xf>
    <xf numFmtId="0" fontId="68" fillId="0" borderId="0" xfId="5" applyFont="1" applyFill="1"/>
    <xf numFmtId="0" fontId="89" fillId="0" borderId="0" xfId="5" applyFont="1" applyFill="1"/>
    <xf numFmtId="165" fontId="79" fillId="0" borderId="1" xfId="5" applyNumberFormat="1" applyFont="1" applyBorder="1" applyAlignment="1">
      <alignment vertical="center"/>
    </xf>
    <xf numFmtId="165" fontId="79" fillId="0" borderId="1" xfId="5" applyNumberFormat="1" applyFont="1" applyBorder="1" applyAlignment="1">
      <alignment horizontal="right" vertical="center"/>
    </xf>
    <xf numFmtId="165" fontId="78" fillId="7" borderId="1" xfId="5" applyNumberFormat="1" applyFont="1" applyFill="1" applyBorder="1" applyAlignment="1">
      <alignment vertical="center"/>
    </xf>
    <xf numFmtId="165" fontId="78" fillId="7" borderId="1" xfId="5" applyNumberFormat="1" applyFont="1" applyFill="1" applyBorder="1" applyAlignment="1">
      <alignment horizontal="right" vertical="center"/>
    </xf>
    <xf numFmtId="165" fontId="78" fillId="2" borderId="1" xfId="5" applyNumberFormat="1" applyFont="1" applyFill="1" applyBorder="1" applyAlignment="1">
      <alignment vertical="center"/>
    </xf>
    <xf numFmtId="165" fontId="78" fillId="2" borderId="1" xfId="5" applyNumberFormat="1" applyFont="1" applyFill="1" applyBorder="1" applyAlignment="1">
      <alignment horizontal="right" vertical="center"/>
    </xf>
    <xf numFmtId="0" fontId="26" fillId="0" borderId="0" xfId="5" applyFont="1" applyBorder="1" applyAlignment="1">
      <alignment horizontal="left" vertical="center" wrapText="1"/>
    </xf>
    <xf numFmtId="164" fontId="79" fillId="0" borderId="1" xfId="9" applyNumberFormat="1" applyFont="1" applyBorder="1" applyAlignment="1">
      <alignment horizontal="right" vertical="center"/>
    </xf>
    <xf numFmtId="164" fontId="79" fillId="3" borderId="1" xfId="9" applyNumberFormat="1" applyFont="1" applyFill="1" applyBorder="1" applyAlignment="1">
      <alignment horizontal="right" vertical="center"/>
    </xf>
    <xf numFmtId="164" fontId="78" fillId="7" borderId="1" xfId="9" applyNumberFormat="1" applyFont="1" applyFill="1" applyBorder="1" applyAlignment="1">
      <alignment horizontal="right" vertical="center"/>
    </xf>
    <xf numFmtId="164" fontId="78" fillId="2" borderId="1" xfId="9" applyNumberFormat="1" applyFont="1" applyFill="1" applyBorder="1" applyAlignment="1">
      <alignment horizontal="right" vertical="center"/>
    </xf>
    <xf numFmtId="165" fontId="79" fillId="2" borderId="1" xfId="9" applyNumberFormat="1" applyFont="1" applyFill="1" applyBorder="1" applyAlignment="1">
      <alignment horizontal="right" vertical="center"/>
    </xf>
    <xf numFmtId="0" fontId="26" fillId="0" borderId="0" xfId="9" applyFont="1" applyAlignment="1">
      <alignment horizontal="left" vertical="center"/>
    </xf>
    <xf numFmtId="0" fontId="56" fillId="0" borderId="0" xfId="9" applyFont="1" applyAlignment="1">
      <alignment horizontal="left" vertical="center"/>
    </xf>
    <xf numFmtId="165" fontId="56" fillId="0" borderId="0" xfId="3" applyNumberFormat="1" applyFont="1" applyAlignment="1">
      <alignment vertical="center"/>
    </xf>
    <xf numFmtId="0" fontId="3" fillId="0" borderId="0" xfId="5" applyFont="1" applyAlignment="1">
      <alignment vertical="center"/>
    </xf>
    <xf numFmtId="0" fontId="3" fillId="0" borderId="0" xfId="5" applyFont="1" applyAlignment="1">
      <alignment horizontal="left" vertical="center" indent="2"/>
    </xf>
    <xf numFmtId="0" fontId="79" fillId="0" borderId="0" xfId="5" applyFont="1" applyAlignment="1">
      <alignment vertical="center"/>
    </xf>
    <xf numFmtId="3" fontId="79" fillId="0" borderId="1" xfId="19" applyNumberFormat="1" applyFont="1" applyFill="1" applyBorder="1" applyAlignment="1">
      <alignment horizontal="right" vertical="center"/>
    </xf>
    <xf numFmtId="3" fontId="78" fillId="7" borderId="1" xfId="9" applyNumberFormat="1" applyFont="1" applyFill="1" applyBorder="1" applyAlignment="1">
      <alignment horizontal="right" vertical="center"/>
    </xf>
    <xf numFmtId="3" fontId="78" fillId="2" borderId="1" xfId="19" applyNumberFormat="1" applyFont="1" applyFill="1" applyBorder="1" applyAlignment="1">
      <alignment horizontal="right" vertical="center"/>
    </xf>
    <xf numFmtId="0" fontId="49" fillId="0" borderId="0" xfId="22" applyFont="1"/>
    <xf numFmtId="0" fontId="3" fillId="0" borderId="0" xfId="22" applyFont="1" applyAlignment="1">
      <alignment vertical="center"/>
    </xf>
    <xf numFmtId="0" fontId="69" fillId="0" borderId="0" xfId="22" applyFont="1" applyAlignment="1">
      <alignment horizontal="left" vertical="center" indent="2"/>
    </xf>
    <xf numFmtId="0" fontId="78" fillId="0" borderId="0" xfId="22" applyFont="1" applyAlignment="1">
      <alignment horizontal="left" vertical="center"/>
    </xf>
    <xf numFmtId="0" fontId="68" fillId="0" borderId="0" xfId="22" applyFont="1" applyFill="1"/>
    <xf numFmtId="0" fontId="79" fillId="0" borderId="0" xfId="22" applyFont="1" applyAlignment="1">
      <alignment vertical="center"/>
    </xf>
    <xf numFmtId="0" fontId="89" fillId="0" borderId="0" xfId="22" applyFont="1" applyFill="1"/>
    <xf numFmtId="165" fontId="79" fillId="0" borderId="1" xfId="22" applyNumberFormat="1" applyFont="1" applyBorder="1" applyAlignment="1">
      <alignment horizontal="right" vertical="center"/>
    </xf>
    <xf numFmtId="165" fontId="78" fillId="7" borderId="1" xfId="22" applyNumberFormat="1" applyFont="1" applyFill="1" applyBorder="1" applyAlignment="1">
      <alignment horizontal="right" vertical="center"/>
    </xf>
    <xf numFmtId="3" fontId="78" fillId="2" borderId="1" xfId="9" applyNumberFormat="1" applyFont="1" applyFill="1" applyBorder="1" applyAlignment="1">
      <alignment horizontal="right" vertical="center"/>
    </xf>
    <xf numFmtId="165" fontId="78" fillId="2" borderId="1" xfId="22" applyNumberFormat="1" applyFont="1" applyFill="1" applyBorder="1" applyAlignment="1">
      <alignment horizontal="right" vertical="center"/>
    </xf>
    <xf numFmtId="0" fontId="49" fillId="0" borderId="0" xfId="22" applyFont="1" applyFill="1"/>
    <xf numFmtId="0" fontId="49" fillId="0" borderId="0" xfId="22" applyFont="1" applyBorder="1"/>
    <xf numFmtId="165" fontId="79" fillId="0" borderId="0" xfId="21" applyNumberFormat="1" applyFont="1" applyAlignment="1">
      <alignment vertical="center"/>
    </xf>
    <xf numFmtId="0" fontId="78" fillId="2" borderId="1" xfId="9" applyFont="1" applyFill="1" applyBorder="1" applyAlignment="1">
      <alignment vertical="center" wrapText="1"/>
    </xf>
    <xf numFmtId="0" fontId="10" fillId="0" borderId="0" xfId="22" applyFont="1" applyBorder="1" applyAlignment="1">
      <alignment horizontal="left" vertical="center" wrapText="1"/>
    </xf>
    <xf numFmtId="0" fontId="49" fillId="0" borderId="0" xfId="23" applyFont="1"/>
    <xf numFmtId="0" fontId="3" fillId="0" borderId="0" xfId="23" applyFont="1" applyAlignment="1">
      <alignment vertical="center"/>
    </xf>
    <xf numFmtId="0" fontId="69" fillId="0" borderId="0" xfId="23" applyFont="1" applyAlignment="1">
      <alignment horizontal="left" vertical="center" indent="2"/>
    </xf>
    <xf numFmtId="0" fontId="49" fillId="0" borderId="0" xfId="23" applyFont="1" applyFill="1"/>
    <xf numFmtId="0" fontId="78" fillId="0" borderId="0" xfId="23" applyFont="1" applyAlignment="1">
      <alignment horizontal="left" vertical="center"/>
    </xf>
    <xf numFmtId="0" fontId="68" fillId="0" borderId="0" xfId="23" applyFont="1" applyFill="1"/>
    <xf numFmtId="0" fontId="79" fillId="0" borderId="0" xfId="23" applyFont="1" applyAlignment="1">
      <alignment vertical="center"/>
    </xf>
    <xf numFmtId="0" fontId="89" fillId="0" borderId="0" xfId="23" applyFont="1" applyFill="1"/>
    <xf numFmtId="165" fontId="79" fillId="0" borderId="1" xfId="23" applyNumberFormat="1" applyFont="1" applyBorder="1" applyAlignment="1">
      <alignment horizontal="right" vertical="center"/>
    </xf>
    <xf numFmtId="165" fontId="78" fillId="7" borderId="1" xfId="23" applyNumberFormat="1" applyFont="1" applyFill="1" applyBorder="1" applyAlignment="1">
      <alignment horizontal="right" vertical="center"/>
    </xf>
    <xf numFmtId="165" fontId="78" fillId="2" borderId="1" xfId="23" applyNumberFormat="1" applyFont="1" applyFill="1" applyBorder="1" applyAlignment="1">
      <alignment horizontal="right" vertical="center"/>
    </xf>
    <xf numFmtId="0" fontId="10" fillId="0" borderId="0" xfId="23" applyFont="1" applyBorder="1" applyAlignment="1">
      <alignment horizontal="left" vertical="center" wrapText="1"/>
    </xf>
    <xf numFmtId="0" fontId="10" fillId="0" borderId="0" xfId="23" applyFont="1" applyAlignment="1">
      <alignment vertical="center"/>
    </xf>
    <xf numFmtId="168" fontId="79" fillId="3" borderId="1" xfId="20" applyNumberFormat="1" applyFont="1" applyFill="1" applyBorder="1" applyAlignment="1" applyProtection="1">
      <alignment horizontal="right" vertical="center"/>
    </xf>
    <xf numFmtId="168" fontId="79" fillId="3" borderId="1" xfId="20" applyNumberFormat="1" applyFont="1" applyFill="1" applyBorder="1" applyAlignment="1">
      <alignment vertical="center"/>
    </xf>
    <xf numFmtId="3" fontId="78" fillId="2" borderId="1" xfId="10" applyNumberFormat="1" applyFont="1" applyFill="1" applyBorder="1" applyAlignment="1">
      <alignment horizontal="right" vertical="center"/>
    </xf>
    <xf numFmtId="165" fontId="79" fillId="0" borderId="1" xfId="23" applyNumberFormat="1" applyFont="1" applyBorder="1" applyAlignment="1">
      <alignment vertical="center"/>
    </xf>
    <xf numFmtId="165" fontId="78" fillId="7" borderId="1" xfId="23" applyNumberFormat="1" applyFont="1" applyFill="1" applyBorder="1" applyAlignment="1">
      <alignment vertical="center"/>
    </xf>
    <xf numFmtId="165" fontId="78" fillId="2" borderId="1" xfId="23" applyNumberFormat="1" applyFont="1" applyFill="1" applyBorder="1" applyAlignment="1">
      <alignment vertical="center"/>
    </xf>
    <xf numFmtId="0" fontId="10" fillId="0" borderId="0" xfId="9" applyFont="1" applyFill="1" applyAlignment="1">
      <alignment horizontal="left" vertical="center"/>
    </xf>
    <xf numFmtId="0" fontId="3" fillId="0" borderId="0" xfId="23" applyFont="1" applyAlignment="1">
      <alignment horizontal="left" vertical="center"/>
    </xf>
    <xf numFmtId="0" fontId="3" fillId="0" borderId="0" xfId="23" applyFont="1" applyAlignment="1">
      <alignment horizontal="left" vertical="center" indent="2"/>
    </xf>
    <xf numFmtId="0" fontId="79" fillId="0" borderId="0" xfId="23" applyFont="1" applyBorder="1" applyAlignment="1">
      <alignment horizontal="left" vertical="center" wrapText="1"/>
    </xf>
    <xf numFmtId="0" fontId="92" fillId="0" borderId="0" xfId="23" applyFont="1" applyFill="1"/>
    <xf numFmtId="3" fontId="78" fillId="7" borderId="1" xfId="10" applyNumberFormat="1" applyFont="1" applyFill="1" applyBorder="1" applyAlignment="1">
      <alignment horizontal="right" vertical="center"/>
    </xf>
    <xf numFmtId="0" fontId="79" fillId="0" borderId="46" xfId="10" applyFont="1" applyFill="1" applyBorder="1" applyAlignment="1">
      <alignment vertical="center"/>
    </xf>
    <xf numFmtId="0" fontId="49" fillId="0" borderId="0" xfId="24" applyFont="1"/>
    <xf numFmtId="0" fontId="69" fillId="0" borderId="0" xfId="24" applyFont="1" applyAlignment="1">
      <alignment vertical="center"/>
    </xf>
    <xf numFmtId="0" fontId="69" fillId="0" borderId="0" xfId="24" applyFont="1" applyAlignment="1">
      <alignment horizontal="left" vertical="center" indent="2"/>
    </xf>
    <xf numFmtId="0" fontId="49" fillId="0" borderId="0" xfId="24" applyFont="1" applyFill="1"/>
    <xf numFmtId="0" fontId="78" fillId="0" borderId="0" xfId="24" applyFont="1" applyAlignment="1">
      <alignment horizontal="left" vertical="center"/>
    </xf>
    <xf numFmtId="0" fontId="68" fillId="0" borderId="0" xfId="24" applyFont="1" applyFill="1"/>
    <xf numFmtId="0" fontId="79" fillId="0" borderId="0" xfId="24" applyFont="1" applyAlignment="1">
      <alignment vertical="center"/>
    </xf>
    <xf numFmtId="0" fontId="89" fillId="0" borderId="0" xfId="24" applyFont="1" applyFill="1"/>
    <xf numFmtId="165" fontId="79" fillId="0" borderId="1" xfId="24" applyNumberFormat="1" applyFont="1" applyBorder="1" applyAlignment="1">
      <alignment vertical="center"/>
    </xf>
    <xf numFmtId="165" fontId="79" fillId="0" borderId="1" xfId="24" applyNumberFormat="1" applyFont="1" applyBorder="1" applyAlignment="1">
      <alignment horizontal="right" vertical="center"/>
    </xf>
    <xf numFmtId="165" fontId="78" fillId="7" borderId="1" xfId="24" applyNumberFormat="1" applyFont="1" applyFill="1" applyBorder="1" applyAlignment="1">
      <alignment vertical="center"/>
    </xf>
    <xf numFmtId="165" fontId="78" fillId="7" borderId="1" xfId="24" applyNumberFormat="1" applyFont="1" applyFill="1" applyBorder="1" applyAlignment="1">
      <alignment horizontal="right" vertical="center"/>
    </xf>
    <xf numFmtId="165" fontId="78" fillId="2" borderId="1" xfId="24" applyNumberFormat="1" applyFont="1" applyFill="1" applyBorder="1" applyAlignment="1">
      <alignment vertical="center"/>
    </xf>
    <xf numFmtId="165" fontId="78" fillId="2" borderId="1" xfId="24" applyNumberFormat="1" applyFont="1" applyFill="1" applyBorder="1" applyAlignment="1">
      <alignment horizontal="right" vertical="center"/>
    </xf>
    <xf numFmtId="0" fontId="79" fillId="0" borderId="0" xfId="24" applyFont="1" applyBorder="1" applyAlignment="1">
      <alignment horizontal="left" vertical="center" wrapText="1"/>
    </xf>
    <xf numFmtId="3" fontId="79" fillId="20" borderId="1" xfId="20" applyNumberFormat="1" applyFont="1" applyFill="1" applyBorder="1" applyAlignment="1">
      <alignment vertical="center"/>
    </xf>
    <xf numFmtId="0" fontId="15" fillId="0" borderId="0" xfId="24" applyFont="1" applyAlignment="1">
      <alignment vertical="center"/>
    </xf>
    <xf numFmtId="0" fontId="61" fillId="0" borderId="0" xfId="24" applyFont="1"/>
    <xf numFmtId="0" fontId="15" fillId="0" borderId="0" xfId="24" applyFont="1" applyAlignment="1">
      <alignment horizontal="left" vertical="center" indent="2"/>
    </xf>
    <xf numFmtId="0" fontId="56" fillId="0" borderId="0" xfId="24" applyFont="1" applyAlignment="1">
      <alignment vertical="center"/>
    </xf>
    <xf numFmtId="0" fontId="79" fillId="0" borderId="0" xfId="24" applyFont="1" applyFill="1" applyAlignment="1">
      <alignment vertical="center"/>
    </xf>
    <xf numFmtId="3" fontId="78" fillId="7" borderId="1" xfId="20" applyNumberFormat="1" applyFont="1" applyFill="1" applyBorder="1" applyAlignment="1">
      <alignment horizontal="right" vertical="center"/>
    </xf>
    <xf numFmtId="0" fontId="49" fillId="0" borderId="0" xfId="25" applyFont="1"/>
    <xf numFmtId="0" fontId="69" fillId="0" borderId="0" xfId="25" applyFont="1" applyAlignment="1">
      <alignment vertical="center"/>
    </xf>
    <xf numFmtId="0" fontId="49" fillId="0" borderId="0" xfId="25" applyFont="1" applyFill="1"/>
    <xf numFmtId="0" fontId="78" fillId="0" borderId="0" xfId="25" applyFont="1" applyAlignment="1">
      <alignment horizontal="left" vertical="center"/>
    </xf>
    <xf numFmtId="0" fontId="68" fillId="0" borderId="0" xfId="25" applyFont="1" applyFill="1"/>
    <xf numFmtId="0" fontId="79" fillId="0" borderId="0" xfId="25" applyFont="1" applyAlignment="1">
      <alignment vertical="center"/>
    </xf>
    <xf numFmtId="0" fontId="89" fillId="0" borderId="0" xfId="25" applyFont="1" applyFill="1"/>
    <xf numFmtId="165" fontId="79" fillId="0" borderId="1" xfId="25" applyNumberFormat="1" applyFont="1" applyBorder="1" applyAlignment="1">
      <alignment horizontal="right" vertical="center"/>
    </xf>
    <xf numFmtId="165" fontId="78" fillId="7" borderId="1" xfId="25" applyNumberFormat="1" applyFont="1" applyFill="1" applyBorder="1" applyAlignment="1">
      <alignment horizontal="right" vertical="center"/>
    </xf>
    <xf numFmtId="165" fontId="78" fillId="2" borderId="1" xfId="25" applyNumberFormat="1" applyFont="1" applyFill="1" applyBorder="1" applyAlignment="1">
      <alignment horizontal="right" vertical="center"/>
    </xf>
    <xf numFmtId="0" fontId="79" fillId="0" borderId="0" xfId="25" applyFont="1" applyBorder="1" applyAlignment="1">
      <alignment horizontal="left" vertical="center" wrapText="1"/>
    </xf>
    <xf numFmtId="0" fontId="79" fillId="0" borderId="1" xfId="9" quotePrefix="1" applyFont="1" applyBorder="1" applyAlignment="1">
      <alignment horizontal="center" vertical="center" wrapText="1"/>
    </xf>
    <xf numFmtId="0" fontId="78" fillId="2" borderId="6" xfId="9" applyFont="1" applyFill="1" applyBorder="1" applyAlignment="1">
      <alignment vertical="center" wrapText="1"/>
    </xf>
    <xf numFmtId="0" fontId="78" fillId="2" borderId="40" xfId="9" applyFont="1" applyFill="1" applyBorder="1" applyAlignment="1">
      <alignment vertical="center" wrapText="1"/>
    </xf>
    <xf numFmtId="0" fontId="78" fillId="2" borderId="36" xfId="9" applyFont="1" applyFill="1" applyBorder="1" applyAlignment="1">
      <alignment vertical="center" wrapText="1"/>
    </xf>
    <xf numFmtId="0" fontId="10" fillId="0" borderId="0" xfId="25" applyFont="1" applyBorder="1" applyAlignment="1">
      <alignment horizontal="left" vertical="center" wrapText="1"/>
    </xf>
    <xf numFmtId="0" fontId="79" fillId="0" borderId="0" xfId="25" applyFont="1" applyFill="1" applyAlignment="1">
      <alignment vertical="center"/>
    </xf>
    <xf numFmtId="0" fontId="79" fillId="0" borderId="48" xfId="10" applyFont="1" applyFill="1" applyBorder="1" applyAlignment="1">
      <alignment vertical="center" wrapText="1"/>
    </xf>
    <xf numFmtId="0" fontId="79" fillId="0" borderId="46" xfId="10" applyFont="1" applyFill="1" applyBorder="1" applyAlignment="1">
      <alignment vertical="center" wrapText="1"/>
    </xf>
    <xf numFmtId="0" fontId="49" fillId="0" borderId="0" xfId="26" applyFont="1"/>
    <xf numFmtId="0" fontId="69" fillId="0" borderId="0" xfId="26" applyFont="1" applyAlignment="1">
      <alignment vertical="center"/>
    </xf>
    <xf numFmtId="0" fontId="69" fillId="0" borderId="0" xfId="26" applyFont="1" applyAlignment="1">
      <alignment horizontal="left" vertical="center" indent="2"/>
    </xf>
    <xf numFmtId="0" fontId="49" fillId="0" borderId="0" xfId="26" applyFont="1" applyFill="1"/>
    <xf numFmtId="0" fontId="78" fillId="0" borderId="0" xfId="26" applyFont="1" applyAlignment="1">
      <alignment horizontal="left" vertical="center"/>
    </xf>
    <xf numFmtId="0" fontId="68" fillId="0" borderId="0" xfId="26" applyFont="1" applyFill="1"/>
    <xf numFmtId="0" fontId="79" fillId="0" borderId="0" xfId="26" applyFont="1" applyAlignment="1">
      <alignment vertical="center"/>
    </xf>
    <xf numFmtId="0" fontId="89" fillId="0" borderId="0" xfId="26" applyFont="1" applyFill="1"/>
    <xf numFmtId="165" fontId="79" fillId="0" borderId="1" xfId="26" applyNumberFormat="1" applyFont="1" applyBorder="1" applyAlignment="1">
      <alignment horizontal="right" vertical="center"/>
    </xf>
    <xf numFmtId="165" fontId="78" fillId="7" borderId="1" xfId="26" applyNumberFormat="1" applyFont="1" applyFill="1" applyBorder="1" applyAlignment="1">
      <alignment horizontal="right" vertical="center"/>
    </xf>
    <xf numFmtId="165" fontId="78" fillId="2" borderId="1" xfId="26" applyNumberFormat="1" applyFont="1" applyFill="1" applyBorder="1" applyAlignment="1">
      <alignment horizontal="right" vertical="center"/>
    </xf>
    <xf numFmtId="0" fontId="79" fillId="0" borderId="0" xfId="26" applyFont="1" applyBorder="1" applyAlignment="1">
      <alignment horizontal="left" vertical="center" wrapText="1"/>
    </xf>
    <xf numFmtId="0" fontId="56" fillId="0" borderId="0" xfId="26" applyFont="1"/>
    <xf numFmtId="0" fontId="78" fillId="0" borderId="0" xfId="26" applyFont="1" applyFill="1" applyAlignment="1">
      <alignment horizontal="left" vertical="center"/>
    </xf>
    <xf numFmtId="0" fontId="3" fillId="0" borderId="0" xfId="1" applyFont="1" applyAlignment="1">
      <alignment horizontal="left"/>
    </xf>
    <xf numFmtId="0" fontId="4" fillId="0" borderId="0" xfId="1" applyFont="1" applyBorder="1" applyAlignment="1">
      <alignment horizontal="left"/>
    </xf>
    <xf numFmtId="0" fontId="10" fillId="0" borderId="0" xfId="2" applyFont="1" applyBorder="1" applyAlignment="1">
      <alignment horizontal="left" vertical="center" wrapText="1"/>
    </xf>
    <xf numFmtId="0" fontId="20" fillId="0" borderId="0" xfId="4" applyFont="1" applyAlignment="1">
      <alignment horizontal="left" vertical="center" wrapText="1"/>
    </xf>
    <xf numFmtId="0" fontId="15" fillId="0" borderId="0" xfId="1" applyFont="1" applyAlignment="1">
      <alignment horizontal="left"/>
    </xf>
    <xf numFmtId="0" fontId="17" fillId="0" borderId="0" xfId="1" applyFont="1" applyBorder="1" applyAlignment="1">
      <alignment horizontal="left"/>
    </xf>
    <xf numFmtId="0" fontId="17" fillId="0" borderId="2" xfId="1" applyFont="1" applyBorder="1" applyAlignment="1">
      <alignment horizontal="left"/>
    </xf>
    <xf numFmtId="0" fontId="18" fillId="0" borderId="3" xfId="4" applyFont="1" applyFill="1" applyBorder="1" applyAlignment="1">
      <alignment horizontal="center" vertical="center" wrapText="1"/>
    </xf>
    <xf numFmtId="0" fontId="18" fillId="0" borderId="5" xfId="4" applyFont="1" applyFill="1" applyBorder="1" applyAlignment="1">
      <alignment horizontal="center" vertical="center" wrapText="1"/>
    </xf>
    <xf numFmtId="0" fontId="18" fillId="0" borderId="4" xfId="4" applyFont="1" applyFill="1" applyBorder="1" applyAlignment="1">
      <alignment horizontal="center" vertical="center" wrapText="1"/>
    </xf>
    <xf numFmtId="0" fontId="10" fillId="0" borderId="7" xfId="4" applyFont="1" applyBorder="1" applyAlignment="1">
      <alignment horizontal="left" vertical="center" wrapText="1"/>
    </xf>
    <xf numFmtId="0" fontId="26" fillId="0" borderId="0" xfId="2" applyFont="1" applyAlignment="1">
      <alignment horizontal="left"/>
    </xf>
    <xf numFmtId="0" fontId="5" fillId="6" borderId="14" xfId="2" applyFont="1" applyFill="1" applyBorder="1" applyAlignment="1">
      <alignment horizontal="left" vertical="center" wrapText="1"/>
    </xf>
    <xf numFmtId="0" fontId="5" fillId="6" borderId="15" xfId="2" applyFont="1" applyFill="1" applyBorder="1" applyAlignment="1">
      <alignment horizontal="left" vertical="center" wrapText="1"/>
    </xf>
    <xf numFmtId="0" fontId="7" fillId="0" borderId="14" xfId="2" applyFont="1" applyFill="1" applyBorder="1" applyAlignment="1">
      <alignment horizontal="left" vertical="center" wrapText="1"/>
    </xf>
    <xf numFmtId="0" fontId="7" fillId="0" borderId="15" xfId="2" applyFont="1" applyFill="1" applyBorder="1" applyAlignment="1">
      <alignment horizontal="left" vertical="center" wrapText="1"/>
    </xf>
    <xf numFmtId="0" fontId="7" fillId="0" borderId="14" xfId="2" applyFont="1" applyFill="1" applyBorder="1" applyAlignment="1">
      <alignment horizontal="left" vertical="center"/>
    </xf>
    <xf numFmtId="0" fontId="7" fillId="0" borderId="15" xfId="2"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10" fillId="0" borderId="7" xfId="2" applyFont="1" applyBorder="1" applyAlignment="1">
      <alignment horizontal="left" vertical="center" wrapText="1"/>
    </xf>
    <xf numFmtId="0" fontId="10" fillId="0" borderId="0" xfId="2" applyFont="1" applyAlignment="1">
      <alignment horizontal="left" vertical="center"/>
    </xf>
    <xf numFmtId="0" fontId="5" fillId="2" borderId="16"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10" fillId="0" borderId="0" xfId="2" applyFont="1" applyBorder="1" applyAlignment="1">
      <alignment horizontal="left" vertical="center"/>
    </xf>
    <xf numFmtId="0" fontId="10" fillId="0" borderId="0"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10" fillId="0" borderId="0" xfId="2" applyFont="1" applyAlignment="1">
      <alignment horizontal="left" vertical="center" wrapText="1"/>
    </xf>
    <xf numFmtId="0" fontId="20" fillId="0" borderId="1" xfId="4" applyFont="1" applyBorder="1" applyAlignment="1">
      <alignment horizontal="left"/>
    </xf>
    <xf numFmtId="0" fontId="20" fillId="0" borderId="4" xfId="4" applyFont="1" applyBorder="1" applyAlignment="1">
      <alignment horizontal="left"/>
    </xf>
    <xf numFmtId="0" fontId="20" fillId="0" borderId="3" xfId="4" applyFont="1" applyBorder="1" applyAlignment="1">
      <alignment horizontal="left"/>
    </xf>
    <xf numFmtId="164" fontId="18" fillId="7" borderId="6" xfId="4" applyNumberFormat="1" applyFont="1" applyFill="1" applyBorder="1" applyAlignment="1">
      <alignment horizontal="left" vertical="center" wrapText="1"/>
    </xf>
    <xf numFmtId="164" fontId="18" fillId="7" borderId="36" xfId="4" applyNumberFormat="1" applyFont="1" applyFill="1" applyBorder="1" applyAlignment="1">
      <alignment horizontal="left" vertical="center" wrapText="1"/>
    </xf>
    <xf numFmtId="164" fontId="5" fillId="2" borderId="38" xfId="2" applyNumberFormat="1" applyFont="1" applyFill="1" applyBorder="1" applyAlignment="1">
      <alignment horizontal="left" vertical="center"/>
    </xf>
    <xf numFmtId="164" fontId="5" fillId="2" borderId="36" xfId="2" applyNumberFormat="1" applyFont="1" applyFill="1" applyBorder="1" applyAlignment="1">
      <alignment horizontal="left" vertical="center"/>
    </xf>
    <xf numFmtId="0" fontId="32" fillId="0" borderId="7" xfId="4" applyFont="1" applyBorder="1" applyAlignment="1">
      <alignment horizontal="left" vertical="center" wrapText="1"/>
    </xf>
    <xf numFmtId="0" fontId="30" fillId="0" borderId="1" xfId="4" applyFont="1" applyBorder="1" applyAlignment="1">
      <alignment horizontal="center" vertical="center" wrapText="1"/>
    </xf>
    <xf numFmtId="0" fontId="5" fillId="0" borderId="1" xfId="4" applyFont="1" applyFill="1" applyBorder="1" applyAlignment="1">
      <alignment horizontal="center" vertical="center" wrapText="1"/>
    </xf>
    <xf numFmtId="0" fontId="20" fillId="0" borderId="1" xfId="4" applyFont="1" applyBorder="1" applyAlignment="1">
      <alignment horizontal="center" vertical="center" wrapText="1"/>
    </xf>
    <xf numFmtId="0" fontId="5" fillId="9" borderId="6" xfId="5" applyFont="1" applyFill="1" applyBorder="1" applyAlignment="1">
      <alignment horizontal="center" vertical="center" wrapText="1"/>
    </xf>
    <xf numFmtId="0" fontId="5" fillId="9" borderId="40" xfId="5" applyFont="1" applyFill="1" applyBorder="1" applyAlignment="1">
      <alignment horizontal="center" vertical="center" wrapText="1"/>
    </xf>
    <xf numFmtId="0" fontId="5" fillId="9" borderId="36" xfId="5" applyFont="1" applyFill="1" applyBorder="1" applyAlignment="1">
      <alignment horizontal="center" vertical="center" wrapText="1"/>
    </xf>
    <xf numFmtId="0" fontId="5" fillId="2" borderId="6" xfId="5" applyFont="1" applyFill="1" applyBorder="1" applyAlignment="1">
      <alignment horizontal="center" vertical="center" wrapText="1"/>
    </xf>
    <xf numFmtId="0" fontId="5" fillId="2" borderId="40"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10" fillId="0" borderId="0" xfId="5" applyFont="1" applyBorder="1" applyAlignment="1">
      <alignment horizontal="left" vertical="center"/>
    </xf>
    <xf numFmtId="0" fontId="5" fillId="0" borderId="3" xfId="2" applyFont="1" applyBorder="1" applyAlignment="1">
      <alignment horizontal="center" vertical="center" wrapText="1"/>
    </xf>
    <xf numFmtId="0" fontId="5" fillId="0" borderId="5" xfId="2" applyFont="1" applyBorder="1" applyAlignment="1">
      <alignment horizontal="center" vertical="center" wrapText="1"/>
    </xf>
    <xf numFmtId="0" fontId="5" fillId="0" borderId="4" xfId="2" applyFont="1" applyBorder="1" applyAlignment="1">
      <alignment horizontal="center" vertical="center" wrapText="1"/>
    </xf>
    <xf numFmtId="0" fontId="10" fillId="0" borderId="0" xfId="6" applyFont="1" applyBorder="1" applyAlignment="1">
      <alignment horizontal="left" vertical="center"/>
    </xf>
    <xf numFmtId="0" fontId="5" fillId="0" borderId="1" xfId="2" applyFont="1" applyBorder="1" applyAlignment="1">
      <alignment horizontal="center" vertical="center" wrapText="1"/>
    </xf>
    <xf numFmtId="0" fontId="5" fillId="2" borderId="6" xfId="2" applyFont="1" applyFill="1" applyBorder="1" applyAlignment="1">
      <alignment horizontal="left" vertical="center" wrapText="1"/>
    </xf>
    <xf numFmtId="0" fontId="5" fillId="2" borderId="36" xfId="2" applyFont="1" applyFill="1" applyBorder="1" applyAlignment="1">
      <alignment horizontal="left" vertical="center" wrapText="1"/>
    </xf>
    <xf numFmtId="0" fontId="5" fillId="6" borderId="1" xfId="2" applyFont="1" applyFill="1" applyBorder="1" applyAlignment="1">
      <alignment horizontal="center" vertical="center" wrapText="1"/>
    </xf>
    <xf numFmtId="165" fontId="5" fillId="6" borderId="1" xfId="2" applyNumberFormat="1" applyFont="1" applyFill="1" applyBorder="1" applyAlignment="1">
      <alignment horizontal="center" vertical="center" wrapText="1"/>
    </xf>
    <xf numFmtId="0" fontId="5" fillId="0" borderId="39" xfId="2" applyFont="1" applyFill="1" applyBorder="1" applyAlignment="1">
      <alignment horizontal="center" vertical="center" wrapText="1"/>
    </xf>
    <xf numFmtId="0" fontId="5" fillId="0" borderId="35"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46" fillId="0" borderId="0" xfId="6" applyFont="1" applyBorder="1" applyAlignment="1">
      <alignment horizontal="left" vertical="center"/>
    </xf>
    <xf numFmtId="0" fontId="7" fillId="0" borderId="0" xfId="2" applyFont="1" applyAlignment="1">
      <alignment horizontal="left" vertical="center" wrapText="1"/>
    </xf>
    <xf numFmtId="0" fontId="5" fillId="7" borderId="6" xfId="2" applyFont="1" applyFill="1" applyBorder="1" applyAlignment="1">
      <alignment horizontal="left" vertical="center" wrapText="1"/>
    </xf>
    <xf numFmtId="0" fontId="5" fillId="7" borderId="36" xfId="2" applyFont="1" applyFill="1" applyBorder="1" applyAlignment="1">
      <alignment horizontal="left" vertical="center" wrapText="1"/>
    </xf>
    <xf numFmtId="0" fontId="5" fillId="4" borderId="3" xfId="2" applyFont="1" applyFill="1" applyBorder="1" applyAlignment="1">
      <alignment horizontal="left" vertical="center"/>
    </xf>
    <xf numFmtId="0" fontId="7" fillId="0" borderId="7" xfId="6" applyFont="1" applyBorder="1" applyAlignment="1">
      <alignment horizontal="left" vertical="center"/>
    </xf>
    <xf numFmtId="0" fontId="5" fillId="4" borderId="1" xfId="2" applyFont="1" applyFill="1" applyBorder="1" applyAlignment="1">
      <alignment horizontal="center" vertical="center"/>
    </xf>
    <xf numFmtId="0" fontId="10" fillId="0" borderId="0" xfId="2" applyFont="1" applyAlignment="1">
      <alignment vertical="center"/>
    </xf>
    <xf numFmtId="0" fontId="5" fillId="12" borderId="6" xfId="2" applyFont="1" applyFill="1" applyBorder="1" applyAlignment="1">
      <alignment horizontal="left" vertical="center" wrapText="1"/>
    </xf>
    <xf numFmtId="0" fontId="5" fillId="12" borderId="36" xfId="2" applyFont="1" applyFill="1" applyBorder="1" applyAlignment="1">
      <alignment horizontal="left" vertical="center" wrapText="1"/>
    </xf>
    <xf numFmtId="0" fontId="7" fillId="0" borderId="1" xfId="2" applyFont="1" applyBorder="1" applyAlignment="1">
      <alignment horizontal="left" vertical="center"/>
    </xf>
    <xf numFmtId="0" fontId="5" fillId="2" borderId="1" xfId="1" applyFont="1" applyFill="1" applyBorder="1" applyAlignment="1">
      <alignment horizontal="left" vertical="center" wrapText="1"/>
    </xf>
    <xf numFmtId="0" fontId="10" fillId="0" borderId="0" xfId="2" applyFont="1" applyBorder="1" applyAlignment="1">
      <alignment vertical="center" wrapText="1"/>
    </xf>
    <xf numFmtId="0" fontId="5" fillId="4" borderId="1" xfId="1" applyFont="1" applyFill="1" applyBorder="1" applyAlignment="1">
      <alignment horizontal="left" vertical="center" wrapText="1"/>
    </xf>
    <xf numFmtId="0" fontId="5" fillId="4" borderId="1" xfId="1" applyFont="1" applyFill="1" applyBorder="1" applyAlignment="1">
      <alignment horizontal="left" vertical="center"/>
    </xf>
    <xf numFmtId="0" fontId="26" fillId="0" borderId="0" xfId="9" applyFont="1" applyBorder="1" applyAlignment="1">
      <alignment horizontal="left"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4"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4" xfId="1" applyFont="1" applyBorder="1" applyAlignment="1">
      <alignment horizontal="center" vertical="center" wrapText="1"/>
    </xf>
    <xf numFmtId="0" fontId="5" fillId="0" borderId="1" xfId="1" applyFont="1" applyBorder="1" applyAlignment="1">
      <alignment horizontal="left" vertical="center" wrapText="1"/>
    </xf>
    <xf numFmtId="0" fontId="13" fillId="0" borderId="0" xfId="10" applyFont="1" applyFill="1" applyAlignment="1">
      <alignment horizontal="left" vertical="justify"/>
    </xf>
    <xf numFmtId="0" fontId="19" fillId="0" borderId="0" xfId="10" applyFont="1" applyFill="1" applyBorder="1" applyAlignment="1">
      <alignment horizontal="left" vertical="justify" wrapText="1"/>
    </xf>
    <xf numFmtId="0" fontId="32" fillId="0" borderId="7" xfId="10" applyFont="1" applyBorder="1" applyAlignment="1">
      <alignment horizontal="left" vertical="center"/>
    </xf>
    <xf numFmtId="0" fontId="58" fillId="0" borderId="1" xfId="10" applyFont="1" applyFill="1" applyBorder="1" applyAlignment="1">
      <alignment horizontal="center" vertical="center"/>
    </xf>
    <xf numFmtId="0" fontId="18" fillId="0" borderId="2" xfId="10" applyFont="1" applyFill="1" applyBorder="1" applyAlignment="1">
      <alignment horizontal="center" vertical="center" wrapText="1"/>
    </xf>
    <xf numFmtId="0" fontId="18" fillId="0" borderId="35" xfId="10" applyFont="1" applyFill="1" applyBorder="1" applyAlignment="1">
      <alignment horizontal="center" vertical="center" wrapText="1"/>
    </xf>
    <xf numFmtId="0" fontId="18" fillId="0" borderId="1" xfId="10" applyFont="1" applyFill="1" applyBorder="1" applyAlignment="1">
      <alignment horizontal="center" vertical="center" wrapText="1"/>
    </xf>
    <xf numFmtId="0" fontId="45" fillId="0" borderId="1" xfId="10" applyFont="1" applyFill="1" applyBorder="1" applyAlignment="1">
      <alignment horizontal="center" vertical="center"/>
    </xf>
    <xf numFmtId="0" fontId="58" fillId="0" borderId="1" xfId="10" applyFont="1" applyFill="1" applyBorder="1" applyAlignment="1">
      <alignment horizontal="center" vertical="center" wrapText="1"/>
    </xf>
    <xf numFmtId="0" fontId="32" fillId="0" borderId="0" xfId="10" applyFont="1" applyBorder="1" applyAlignment="1">
      <alignment horizontal="left" vertical="center"/>
    </xf>
    <xf numFmtId="0" fontId="45" fillId="0" borderId="1" xfId="10" applyFont="1" applyFill="1" applyBorder="1" applyAlignment="1">
      <alignment horizontal="left" vertical="center" wrapText="1"/>
    </xf>
    <xf numFmtId="0" fontId="18" fillId="7" borderId="1" xfId="10" applyFont="1" applyFill="1" applyBorder="1" applyAlignment="1">
      <alignment horizontal="left" vertical="center"/>
    </xf>
    <xf numFmtId="0" fontId="30" fillId="9" borderId="1" xfId="10" applyFont="1" applyFill="1" applyBorder="1" applyAlignment="1">
      <alignment horizontal="left" vertical="center"/>
    </xf>
    <xf numFmtId="0" fontId="62" fillId="0" borderId="3" xfId="6" applyFont="1" applyFill="1" applyBorder="1" applyAlignment="1">
      <alignment horizontal="center" vertical="center" wrapText="1"/>
    </xf>
    <xf numFmtId="0" fontId="62" fillId="0" borderId="5" xfId="6" applyFont="1" applyFill="1" applyBorder="1" applyAlignment="1">
      <alignment horizontal="center" vertical="center" wrapText="1"/>
    </xf>
    <xf numFmtId="0" fontId="62" fillId="0" borderId="4" xfId="6" applyFont="1" applyFill="1" applyBorder="1" applyAlignment="1">
      <alignment horizontal="center" vertical="center" wrapText="1"/>
    </xf>
    <xf numFmtId="0" fontId="30" fillId="0" borderId="3" xfId="9" applyFont="1" applyBorder="1" applyAlignment="1">
      <alignment horizontal="center" vertical="center" wrapText="1"/>
    </xf>
    <xf numFmtId="0" fontId="30" fillId="0" borderId="5" xfId="9" applyFont="1" applyBorder="1" applyAlignment="1">
      <alignment horizontal="center" vertical="center" wrapText="1"/>
    </xf>
    <xf numFmtId="0" fontId="30" fillId="0" borderId="4" xfId="9" applyFont="1" applyBorder="1" applyAlignment="1">
      <alignment horizontal="center" vertical="center" wrapText="1"/>
    </xf>
    <xf numFmtId="0" fontId="62" fillId="0"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26" fillId="0" borderId="0" xfId="6" applyFont="1" applyBorder="1" applyAlignment="1">
      <alignment horizontal="left" vertical="center"/>
    </xf>
    <xf numFmtId="0" fontId="26" fillId="0" borderId="0" xfId="6" applyFont="1" applyAlignment="1">
      <alignment horizontal="left" vertical="center"/>
    </xf>
    <xf numFmtId="0" fontId="5" fillId="10" borderId="24" xfId="11" applyFont="1" applyFill="1" applyBorder="1" applyAlignment="1">
      <alignment horizontal="center" vertical="center" wrapText="1"/>
    </xf>
    <xf numFmtId="0" fontId="5" fillId="10" borderId="44" xfId="11" applyFont="1" applyFill="1" applyBorder="1" applyAlignment="1">
      <alignment horizontal="center" vertical="center" wrapText="1"/>
    </xf>
    <xf numFmtId="0" fontId="67" fillId="0" borderId="0" xfId="13" applyFont="1" applyFill="1" applyBorder="1" applyAlignment="1">
      <alignment horizontal="center" vertical="center"/>
    </xf>
    <xf numFmtId="0" fontId="5" fillId="2" borderId="24" xfId="6" applyFont="1" applyFill="1" applyBorder="1" applyAlignment="1">
      <alignment horizontal="center" vertical="center" wrapText="1"/>
    </xf>
    <xf numFmtId="0" fontId="5" fillId="2" borderId="44" xfId="6" applyFont="1" applyFill="1" applyBorder="1" applyAlignment="1">
      <alignment horizontal="center" vertical="center" wrapText="1"/>
    </xf>
    <xf numFmtId="0" fontId="7" fillId="0" borderId="7" xfId="12" applyFont="1" applyFill="1" applyBorder="1" applyAlignment="1">
      <alignment horizontal="left"/>
    </xf>
    <xf numFmtId="0" fontId="7" fillId="0" borderId="0" xfId="12" applyFont="1" applyFill="1" applyBorder="1" applyAlignment="1">
      <alignment horizontal="left"/>
    </xf>
    <xf numFmtId="0" fontId="10" fillId="0" borderId="0" xfId="11" applyFont="1" applyBorder="1" applyAlignment="1">
      <alignment horizontal="left" vertical="center"/>
    </xf>
    <xf numFmtId="0" fontId="5" fillId="0" borderId="1" xfId="1" applyFont="1" applyBorder="1" applyAlignment="1">
      <alignment horizontal="center" vertical="center" wrapText="1"/>
    </xf>
    <xf numFmtId="0" fontId="5" fillId="4" borderId="1" xfId="1" applyFont="1" applyFill="1" applyBorder="1" applyAlignment="1">
      <alignment vertical="center"/>
    </xf>
    <xf numFmtId="0" fontId="10" fillId="0" borderId="0" xfId="1" applyFont="1" applyFill="1" applyBorder="1" applyAlignment="1">
      <alignment horizontal="left" vertical="center" wrapText="1"/>
    </xf>
    <xf numFmtId="165" fontId="5" fillId="4" borderId="1" xfId="1" applyNumberFormat="1" applyFont="1" applyFill="1" applyBorder="1" applyAlignment="1">
      <alignment horizontal="center" vertical="center"/>
    </xf>
    <xf numFmtId="0" fontId="5" fillId="11" borderId="1" xfId="1" applyFont="1" applyFill="1" applyBorder="1" applyAlignment="1">
      <alignment horizontal="center" vertical="center"/>
    </xf>
    <xf numFmtId="0" fontId="13" fillId="7" borderId="6" xfId="10" applyFont="1" applyFill="1" applyBorder="1" applyAlignment="1">
      <alignment horizontal="center" vertical="center" wrapText="1"/>
    </xf>
    <xf numFmtId="0" fontId="13" fillId="7" borderId="36" xfId="10" applyFont="1" applyFill="1" applyBorder="1" applyAlignment="1">
      <alignment horizontal="center" vertical="center" wrapText="1"/>
    </xf>
    <xf numFmtId="0" fontId="40" fillId="0" borderId="0" xfId="10" applyFont="1" applyFill="1" applyBorder="1" applyAlignment="1">
      <alignment horizontal="left" vertical="top" wrapText="1"/>
    </xf>
    <xf numFmtId="0" fontId="76" fillId="2" borderId="1" xfId="1" applyFont="1" applyFill="1" applyBorder="1" applyAlignment="1">
      <alignment horizontal="center" vertical="center"/>
    </xf>
    <xf numFmtId="0" fontId="76" fillId="2" borderId="3" xfId="1" applyFont="1" applyFill="1" applyBorder="1" applyAlignment="1">
      <alignment horizontal="center" vertical="center"/>
    </xf>
    <xf numFmtId="0" fontId="76" fillId="2" borderId="4" xfId="1" applyFont="1" applyFill="1" applyBorder="1" applyAlignment="1">
      <alignment horizontal="center" vertical="center"/>
    </xf>
    <xf numFmtId="165" fontId="76" fillId="2" borderId="6" xfId="1" applyNumberFormat="1" applyFont="1" applyFill="1" applyBorder="1" applyAlignment="1">
      <alignment horizontal="center" wrapText="1"/>
    </xf>
    <xf numFmtId="165" fontId="76" fillId="2" borderId="36" xfId="1" applyNumberFormat="1" applyFont="1" applyFill="1" applyBorder="1" applyAlignment="1">
      <alignment horizontal="center" wrapText="1"/>
    </xf>
    <xf numFmtId="165" fontId="76" fillId="2" borderId="6" xfId="1" applyNumberFormat="1" applyFont="1" applyFill="1" applyBorder="1" applyAlignment="1">
      <alignment horizontal="center"/>
    </xf>
    <xf numFmtId="165" fontId="76" fillId="2" borderId="36" xfId="1" applyNumberFormat="1" applyFont="1" applyFill="1" applyBorder="1" applyAlignment="1">
      <alignment horizontal="center"/>
    </xf>
    <xf numFmtId="0" fontId="76" fillId="2" borderId="6" xfId="1" applyFont="1" applyFill="1" applyBorder="1" applyAlignment="1">
      <alignment horizontal="center" vertical="center"/>
    </xf>
    <xf numFmtId="0" fontId="76" fillId="2" borderId="36" xfId="1" applyFont="1" applyFill="1" applyBorder="1" applyAlignment="1">
      <alignment horizontal="center" vertical="center"/>
    </xf>
    <xf numFmtId="0" fontId="76" fillId="2" borderId="6" xfId="1" applyFont="1" applyFill="1" applyBorder="1" applyAlignment="1">
      <alignment horizontal="center"/>
    </xf>
    <xf numFmtId="0" fontId="76" fillId="2" borderId="36" xfId="1" applyFont="1" applyFill="1" applyBorder="1" applyAlignment="1">
      <alignment horizontal="center"/>
    </xf>
    <xf numFmtId="0" fontId="13" fillId="0" borderId="1" xfId="10" applyFont="1" applyFill="1" applyBorder="1" applyAlignment="1">
      <alignment horizontal="center" vertical="center" wrapText="1"/>
    </xf>
    <xf numFmtId="0" fontId="13" fillId="0" borderId="6" xfId="10" applyFont="1" applyFill="1" applyBorder="1" applyAlignment="1">
      <alignment horizontal="center"/>
    </xf>
    <xf numFmtId="0" fontId="13" fillId="0" borderId="1" xfId="10" applyFont="1" applyFill="1" applyBorder="1" applyAlignment="1">
      <alignment horizontal="center"/>
    </xf>
    <xf numFmtId="0" fontId="13" fillId="0" borderId="6" xfId="10" applyFont="1" applyFill="1" applyBorder="1" applyAlignment="1">
      <alignment horizontal="center" vertical="center" wrapText="1"/>
    </xf>
    <xf numFmtId="0" fontId="77" fillId="0" borderId="0" xfId="10" applyFont="1" applyFill="1" applyAlignment="1">
      <alignment horizontal="left" vertical="center"/>
    </xf>
    <xf numFmtId="0" fontId="16" fillId="0" borderId="2" xfId="10" applyFont="1" applyFill="1" applyBorder="1" applyAlignment="1">
      <alignment horizontal="left"/>
    </xf>
    <xf numFmtId="0" fontId="78" fillId="2" borderId="1" xfId="1" applyFont="1" applyFill="1" applyBorder="1" applyAlignment="1">
      <alignment horizontal="center" vertical="center" wrapText="1"/>
    </xf>
    <xf numFmtId="0" fontId="78" fillId="2" borderId="1" xfId="1" quotePrefix="1" applyFont="1" applyFill="1" applyBorder="1" applyAlignment="1">
      <alignment horizontal="center" vertical="center" wrapText="1"/>
    </xf>
    <xf numFmtId="0" fontId="78" fillId="19" borderId="1" xfId="1" applyNumberFormat="1" applyFont="1" applyFill="1" applyBorder="1" applyAlignment="1">
      <alignment horizontal="center" vertical="center" wrapText="1"/>
    </xf>
    <xf numFmtId="164" fontId="78" fillId="19" borderId="1" xfId="1" applyNumberFormat="1" applyFont="1" applyFill="1" applyBorder="1" applyAlignment="1">
      <alignment horizontal="center" vertical="center" wrapText="1"/>
    </xf>
    <xf numFmtId="0" fontId="78" fillId="20" borderId="1" xfId="1" applyFont="1" applyFill="1" applyBorder="1" applyAlignment="1">
      <alignment horizontal="center" vertical="center"/>
    </xf>
    <xf numFmtId="0" fontId="79" fillId="20" borderId="1" xfId="1" applyFont="1" applyFill="1" applyBorder="1" applyAlignment="1">
      <alignment horizontal="center" vertical="center"/>
    </xf>
    <xf numFmtId="0" fontId="78" fillId="2" borderId="6" xfId="1" applyFont="1" applyFill="1" applyBorder="1" applyAlignment="1">
      <alignment horizontal="left" vertical="center"/>
    </xf>
    <xf numFmtId="0" fontId="78" fillId="2" borderId="36" xfId="1" applyFont="1" applyFill="1" applyBorder="1" applyAlignment="1">
      <alignment horizontal="left" vertical="center"/>
    </xf>
    <xf numFmtId="0" fontId="79" fillId="20" borderId="1" xfId="6" applyFont="1" applyFill="1" applyBorder="1" applyAlignment="1">
      <alignment horizontal="center" vertical="center"/>
    </xf>
    <xf numFmtId="0" fontId="78" fillId="2" borderId="1" xfId="6" applyFont="1" applyFill="1" applyBorder="1" applyAlignment="1">
      <alignment horizontal="left" vertical="center"/>
    </xf>
    <xf numFmtId="0" fontId="17" fillId="0" borderId="2" xfId="10" applyFont="1" applyFill="1" applyBorder="1" applyAlignment="1">
      <alignment horizontal="left" vertical="center"/>
    </xf>
    <xf numFmtId="0" fontId="78" fillId="2" borderId="1" xfId="1" applyFont="1" applyFill="1" applyBorder="1" applyAlignment="1">
      <alignment horizontal="center" vertical="center"/>
    </xf>
    <xf numFmtId="0" fontId="10" fillId="0" borderId="7" xfId="10" applyFont="1" applyFill="1" applyBorder="1" applyAlignment="1">
      <alignment horizontal="left" vertical="center"/>
    </xf>
    <xf numFmtId="0" fontId="80" fillId="22" borderId="1" xfId="1" applyNumberFormat="1" applyFont="1" applyFill="1" applyBorder="1" applyAlignment="1">
      <alignment horizontal="center" vertical="center" wrapText="1"/>
    </xf>
    <xf numFmtId="0" fontId="80" fillId="22" borderId="3" xfId="1" applyNumberFormat="1" applyFont="1" applyFill="1" applyBorder="1" applyAlignment="1">
      <alignment horizontal="center" vertical="center" wrapText="1"/>
    </xf>
    <xf numFmtId="0" fontId="80" fillId="22" borderId="4" xfId="1" applyNumberFormat="1" applyFont="1" applyFill="1" applyBorder="1" applyAlignment="1">
      <alignment horizontal="center" vertical="center" wrapText="1"/>
    </xf>
    <xf numFmtId="0" fontId="77" fillId="0" borderId="0" xfId="0" applyFont="1" applyFill="1" applyAlignment="1">
      <alignment horizontal="left"/>
    </xf>
    <xf numFmtId="0" fontId="80" fillId="2" borderId="24" xfId="1" applyFont="1" applyFill="1" applyBorder="1" applyAlignment="1">
      <alignment horizontal="center" vertical="center"/>
    </xf>
    <xf numFmtId="0" fontId="80" fillId="2" borderId="44" xfId="1" applyFont="1" applyFill="1" applyBorder="1" applyAlignment="1">
      <alignment horizontal="center" vertical="center"/>
    </xf>
    <xf numFmtId="0" fontId="80" fillId="2" borderId="25" xfId="1" applyFont="1" applyFill="1" applyBorder="1" applyAlignment="1">
      <alignment horizontal="center" vertical="center"/>
    </xf>
    <xf numFmtId="0" fontId="80" fillId="2" borderId="39" xfId="1" applyFont="1" applyFill="1" applyBorder="1" applyAlignment="1">
      <alignment horizontal="center" vertical="center"/>
    </xf>
    <xf numFmtId="0" fontId="80" fillId="2" borderId="37" xfId="1" applyFont="1" applyFill="1" applyBorder="1" applyAlignment="1">
      <alignment horizontal="center" vertical="center"/>
    </xf>
    <xf numFmtId="0" fontId="80" fillId="2" borderId="35" xfId="1" applyFont="1" applyFill="1" applyBorder="1" applyAlignment="1">
      <alignment horizontal="center" vertical="center"/>
    </xf>
    <xf numFmtId="0" fontId="80" fillId="2" borderId="6" xfId="1" applyNumberFormat="1" applyFont="1" applyFill="1" applyBorder="1" applyAlignment="1">
      <alignment horizontal="center" vertical="center"/>
    </xf>
    <xf numFmtId="0" fontId="80" fillId="2" borderId="40" xfId="1" applyNumberFormat="1" applyFont="1" applyFill="1" applyBorder="1" applyAlignment="1">
      <alignment horizontal="center" vertical="center"/>
    </xf>
    <xf numFmtId="0" fontId="80" fillId="2" borderId="36" xfId="1" applyNumberFormat="1" applyFont="1" applyFill="1" applyBorder="1" applyAlignment="1">
      <alignment horizontal="center" vertical="center"/>
    </xf>
    <xf numFmtId="0" fontId="80" fillId="22" borderId="6" xfId="1" applyNumberFormat="1" applyFont="1" applyFill="1" applyBorder="1" applyAlignment="1">
      <alignment horizontal="center" vertical="center"/>
    </xf>
    <xf numFmtId="0" fontId="80" fillId="22" borderId="40" xfId="1" applyNumberFormat="1" applyFont="1" applyFill="1" applyBorder="1" applyAlignment="1">
      <alignment horizontal="center" vertical="center"/>
    </xf>
    <xf numFmtId="0" fontId="80" fillId="22" borderId="36" xfId="1" applyNumberFormat="1" applyFont="1" applyFill="1" applyBorder="1" applyAlignment="1">
      <alignment horizontal="center" vertical="center"/>
    </xf>
    <xf numFmtId="165" fontId="80" fillId="22" borderId="1" xfId="1" applyNumberFormat="1" applyFont="1" applyFill="1" applyBorder="1" applyAlignment="1">
      <alignment horizontal="center" vertical="center" wrapText="1"/>
    </xf>
    <xf numFmtId="165" fontId="80" fillId="22" borderId="3" xfId="1" applyNumberFormat="1" applyFont="1" applyFill="1" applyBorder="1" applyAlignment="1">
      <alignment horizontal="center" vertical="center" wrapText="1"/>
    </xf>
    <xf numFmtId="165" fontId="80" fillId="22" borderId="5" xfId="1" applyNumberFormat="1" applyFont="1" applyFill="1" applyBorder="1" applyAlignment="1">
      <alignment horizontal="center" vertical="center" wrapText="1"/>
    </xf>
    <xf numFmtId="165" fontId="80" fillId="22" borderId="4" xfId="1" applyNumberFormat="1" applyFont="1" applyFill="1" applyBorder="1" applyAlignment="1">
      <alignment horizontal="center" vertical="center" wrapText="1"/>
    </xf>
    <xf numFmtId="0" fontId="80" fillId="0" borderId="1" xfId="1" applyFont="1" applyFill="1" applyBorder="1" applyAlignment="1">
      <alignment horizontal="left" vertical="center"/>
    </xf>
    <xf numFmtId="0" fontId="80" fillId="2" borderId="1" xfId="1" applyNumberFormat="1" applyFont="1" applyFill="1" applyBorder="1" applyAlignment="1">
      <alignment horizontal="center" vertical="center" wrapText="1"/>
    </xf>
    <xf numFmtId="0" fontId="80" fillId="2" borderId="3" xfId="1" applyNumberFormat="1" applyFont="1" applyFill="1" applyBorder="1" applyAlignment="1">
      <alignment horizontal="center" vertical="center" wrapText="1"/>
    </xf>
    <xf numFmtId="0" fontId="80" fillId="2" borderId="4" xfId="1" applyNumberFormat="1" applyFont="1" applyFill="1" applyBorder="1" applyAlignment="1">
      <alignment horizontal="center" vertical="center" wrapText="1"/>
    </xf>
    <xf numFmtId="0" fontId="83" fillId="0" borderId="7" xfId="1" applyFont="1" applyFill="1" applyBorder="1" applyAlignment="1">
      <alignment horizontal="left" vertical="center"/>
    </xf>
    <xf numFmtId="0" fontId="83" fillId="0" borderId="0" xfId="16" applyFont="1" applyFill="1" applyBorder="1" applyAlignment="1">
      <alignment horizontal="left" vertical="center" wrapText="1"/>
    </xf>
    <xf numFmtId="0" fontId="80" fillId="2" borderId="1" xfId="1" applyFont="1" applyFill="1" applyBorder="1" applyAlignment="1">
      <alignment horizontal="left" vertical="center"/>
    </xf>
    <xf numFmtId="0" fontId="80" fillId="7" borderId="1" xfId="1" applyFont="1" applyFill="1" applyBorder="1" applyAlignment="1">
      <alignment horizontal="left" vertical="center"/>
    </xf>
    <xf numFmtId="0" fontId="80" fillId="2" borderId="1" xfId="1" applyFont="1" applyFill="1" applyBorder="1" applyAlignment="1">
      <alignment horizontal="center" vertical="center"/>
    </xf>
    <xf numFmtId="0" fontId="82" fillId="0" borderId="1" xfId="1" applyFont="1" applyFill="1" applyBorder="1" applyAlignment="1">
      <alignment horizontal="center" vertical="center"/>
    </xf>
    <xf numFmtId="0" fontId="82" fillId="0" borderId="3" xfId="1" applyFont="1" applyFill="1" applyBorder="1" applyAlignment="1">
      <alignment horizontal="center" vertical="center"/>
    </xf>
    <xf numFmtId="0" fontId="82" fillId="0" borderId="5" xfId="1" applyFont="1" applyFill="1" applyBorder="1" applyAlignment="1">
      <alignment horizontal="center" vertical="center"/>
    </xf>
    <xf numFmtId="0" fontId="82" fillId="0" borderId="4" xfId="1" applyFont="1" applyFill="1" applyBorder="1" applyAlignment="1">
      <alignment horizontal="center" vertical="center"/>
    </xf>
    <xf numFmtId="0" fontId="80" fillId="20" borderId="3" xfId="1" applyFont="1" applyFill="1" applyBorder="1" applyAlignment="1">
      <alignment horizontal="center" vertical="center"/>
    </xf>
    <xf numFmtId="0" fontId="80" fillId="20" borderId="5" xfId="1" applyFont="1" applyFill="1" applyBorder="1" applyAlignment="1">
      <alignment horizontal="center" vertical="center"/>
    </xf>
    <xf numFmtId="0" fontId="80" fillId="20" borderId="4" xfId="1" applyFont="1" applyFill="1" applyBorder="1" applyAlignment="1">
      <alignment horizontal="center" vertical="center"/>
    </xf>
    <xf numFmtId="0" fontId="83" fillId="0" borderId="0" xfId="17" applyFont="1" applyFill="1" applyAlignment="1">
      <alignment horizontal="left"/>
    </xf>
    <xf numFmtId="3" fontId="80" fillId="2" borderId="1" xfId="1" applyNumberFormat="1" applyFont="1" applyFill="1" applyBorder="1" applyAlignment="1">
      <alignment horizontal="center" vertical="center" wrapText="1"/>
    </xf>
    <xf numFmtId="3" fontId="80" fillId="22" borderId="1" xfId="1" applyNumberFormat="1" applyFont="1" applyFill="1" applyBorder="1" applyAlignment="1">
      <alignment horizontal="center" vertical="center" wrapText="1"/>
    </xf>
    <xf numFmtId="0" fontId="80" fillId="2" borderId="1" xfId="1" applyFont="1" applyFill="1" applyBorder="1" applyAlignment="1">
      <alignment horizontal="center" vertical="center" wrapText="1"/>
    </xf>
    <xf numFmtId="0" fontId="82" fillId="20" borderId="1" xfId="1" applyFont="1" applyFill="1" applyBorder="1" applyAlignment="1">
      <alignment horizontal="center" vertical="center" wrapText="1"/>
    </xf>
    <xf numFmtId="0" fontId="80" fillId="7" borderId="1" xfId="1" applyFont="1" applyFill="1" applyBorder="1" applyAlignment="1">
      <alignment horizontal="left" vertical="center" wrapText="1"/>
    </xf>
    <xf numFmtId="0" fontId="82" fillId="20" borderId="3" xfId="1" applyFont="1" applyFill="1" applyBorder="1" applyAlignment="1">
      <alignment horizontal="center" vertical="center" wrapText="1"/>
    </xf>
    <xf numFmtId="0" fontId="82" fillId="20" borderId="5" xfId="1" applyFont="1" applyFill="1" applyBorder="1" applyAlignment="1">
      <alignment horizontal="center" vertical="center" wrapText="1"/>
    </xf>
    <xf numFmtId="0" fontId="82" fillId="20" borderId="4" xfId="1" applyFont="1" applyFill="1" applyBorder="1" applyAlignment="1">
      <alignment horizontal="center" vertical="center" wrapText="1"/>
    </xf>
    <xf numFmtId="0" fontId="80" fillId="2" borderId="1" xfId="1" applyFont="1" applyFill="1" applyBorder="1" applyAlignment="1">
      <alignment horizontal="left" vertical="center" wrapText="1"/>
    </xf>
    <xf numFmtId="0" fontId="80" fillId="2" borderId="1" xfId="1" applyNumberFormat="1" applyFont="1" applyFill="1" applyBorder="1" applyAlignment="1">
      <alignment horizontal="center" vertical="center"/>
    </xf>
    <xf numFmtId="0" fontId="80" fillId="22" borderId="1" xfId="1" applyNumberFormat="1" applyFont="1" applyFill="1" applyBorder="1" applyAlignment="1">
      <alignment horizontal="center" vertical="center"/>
    </xf>
    <xf numFmtId="3" fontId="80" fillId="2" borderId="1" xfId="1" applyNumberFormat="1" applyFont="1" applyFill="1" applyBorder="1" applyAlignment="1">
      <alignment horizontal="center" vertical="center"/>
    </xf>
    <xf numFmtId="3" fontId="80" fillId="22" borderId="1" xfId="1" applyNumberFormat="1" applyFont="1" applyFill="1" applyBorder="1" applyAlignment="1">
      <alignment horizontal="center" vertical="center"/>
    </xf>
    <xf numFmtId="0" fontId="82" fillId="20" borderId="1" xfId="1" applyFont="1" applyFill="1" applyBorder="1" applyAlignment="1">
      <alignment horizontal="center" vertical="center"/>
    </xf>
    <xf numFmtId="0" fontId="82" fillId="20" borderId="3" xfId="1" applyFont="1" applyFill="1" applyBorder="1" applyAlignment="1">
      <alignment horizontal="center" vertical="center"/>
    </xf>
    <xf numFmtId="0" fontId="82" fillId="20" borderId="5" xfId="1" applyFont="1" applyFill="1" applyBorder="1" applyAlignment="1">
      <alignment horizontal="center" vertical="center"/>
    </xf>
    <xf numFmtId="0" fontId="82" fillId="20" borderId="4" xfId="1" applyFont="1" applyFill="1" applyBorder="1" applyAlignment="1">
      <alignment horizontal="center" vertical="center"/>
    </xf>
    <xf numFmtId="0" fontId="10" fillId="0" borderId="0" xfId="6" applyFont="1" applyBorder="1" applyAlignment="1">
      <alignment vertical="center"/>
    </xf>
    <xf numFmtId="0" fontId="5" fillId="2" borderId="1" xfId="6" applyFont="1" applyFill="1" applyBorder="1" applyAlignment="1">
      <alignment horizontal="center" vertical="center"/>
    </xf>
    <xf numFmtId="0" fontId="5" fillId="2" borderId="1" xfId="6" applyFont="1" applyFill="1" applyBorder="1" applyAlignment="1">
      <alignment horizontal="center" vertical="center" wrapText="1"/>
    </xf>
    <xf numFmtId="0" fontId="62" fillId="3" borderId="1" xfId="6" applyFont="1" applyFill="1" applyBorder="1" applyAlignment="1">
      <alignment horizontal="center" vertical="center" wrapText="1"/>
    </xf>
    <xf numFmtId="0" fontId="7" fillId="0" borderId="0" xfId="6" applyFont="1" applyBorder="1" applyAlignment="1">
      <alignment vertical="center"/>
    </xf>
    <xf numFmtId="0" fontId="7" fillId="0" borderId="0" xfId="6" applyFont="1" applyBorder="1" applyAlignment="1">
      <alignment horizontal="left" vertical="center"/>
    </xf>
    <xf numFmtId="0" fontId="5" fillId="3" borderId="1" xfId="6" applyFont="1" applyFill="1" applyBorder="1" applyAlignment="1">
      <alignment horizontal="center" vertical="center" wrapText="1"/>
    </xf>
    <xf numFmtId="0" fontId="78" fillId="2" borderId="6" xfId="9" applyFont="1" applyFill="1" applyBorder="1" applyAlignment="1">
      <alignment horizontal="left" vertical="center" wrapText="1"/>
    </xf>
    <xf numFmtId="0" fontId="78" fillId="2" borderId="36" xfId="9" applyFont="1" applyFill="1" applyBorder="1" applyAlignment="1">
      <alignment horizontal="left" vertical="center" wrapText="1"/>
    </xf>
    <xf numFmtId="0" fontId="78" fillId="2" borderId="1" xfId="9" applyFont="1" applyFill="1" applyBorder="1" applyAlignment="1">
      <alignment horizontal="center" vertical="center"/>
    </xf>
    <xf numFmtId="0" fontId="78" fillId="4" borderId="3" xfId="9" applyFont="1" applyFill="1" applyBorder="1" applyAlignment="1">
      <alignment horizontal="center" vertical="center" wrapText="1"/>
    </xf>
    <xf numFmtId="0" fontId="78" fillId="4" borderId="4" xfId="9" applyFont="1" applyFill="1" applyBorder="1" applyAlignment="1">
      <alignment horizontal="center" vertical="center" wrapText="1"/>
    </xf>
    <xf numFmtId="0" fontId="78" fillId="23" borderId="3" xfId="9" applyFont="1" applyFill="1" applyBorder="1" applyAlignment="1">
      <alignment horizontal="center" vertical="center" wrapText="1"/>
    </xf>
    <xf numFmtId="0" fontId="78" fillId="23" borderId="4" xfId="9" applyFont="1" applyFill="1" applyBorder="1" applyAlignment="1">
      <alignment horizontal="center" vertical="center" wrapText="1"/>
    </xf>
    <xf numFmtId="165" fontId="78" fillId="3" borderId="1" xfId="1" applyNumberFormat="1" applyFont="1" applyFill="1" applyBorder="1" applyAlignment="1">
      <alignment horizontal="center" vertical="center" wrapText="1"/>
    </xf>
    <xf numFmtId="0" fontId="79" fillId="0" borderId="1" xfId="9" applyFont="1" applyBorder="1" applyAlignment="1">
      <alignment horizontal="center" vertical="center" wrapText="1"/>
    </xf>
    <xf numFmtId="0" fontId="78" fillId="2" borderId="40" xfId="9" applyFont="1" applyFill="1" applyBorder="1" applyAlignment="1">
      <alignment horizontal="left" vertical="center" wrapText="1"/>
    </xf>
    <xf numFmtId="0" fontId="10" fillId="0" borderId="0" xfId="1" applyFont="1" applyBorder="1" applyAlignment="1">
      <alignment horizontal="left" vertical="center" wrapText="1"/>
    </xf>
    <xf numFmtId="0" fontId="78" fillId="2" borderId="3" xfId="9" applyFont="1" applyFill="1" applyBorder="1" applyAlignment="1">
      <alignment horizontal="center" vertical="center"/>
    </xf>
    <xf numFmtId="0" fontId="78" fillId="2" borderId="4" xfId="9" applyFont="1" applyFill="1" applyBorder="1" applyAlignment="1">
      <alignment horizontal="center" vertical="center"/>
    </xf>
    <xf numFmtId="0" fontId="78" fillId="2" borderId="3" xfId="9" applyFont="1" applyFill="1" applyBorder="1" applyAlignment="1">
      <alignment horizontal="center" vertical="center" wrapText="1"/>
    </xf>
    <xf numFmtId="0" fontId="78" fillId="2" borderId="4" xfId="9" applyFont="1" applyFill="1" applyBorder="1" applyAlignment="1">
      <alignment horizontal="center" vertical="center" wrapText="1"/>
    </xf>
    <xf numFmtId="0" fontId="78" fillId="3" borderId="3" xfId="9" applyFont="1" applyFill="1" applyBorder="1" applyAlignment="1">
      <alignment horizontal="center" vertical="center" wrapText="1"/>
    </xf>
    <xf numFmtId="0" fontId="78" fillId="3" borderId="4" xfId="9" applyFont="1" applyFill="1" applyBorder="1" applyAlignment="1">
      <alignment horizontal="center" vertical="center" wrapText="1"/>
    </xf>
    <xf numFmtId="165" fontId="78" fillId="3" borderId="1" xfId="9" applyNumberFormat="1" applyFont="1" applyFill="1" applyBorder="1" applyAlignment="1">
      <alignment horizontal="center" vertical="center" wrapText="1"/>
    </xf>
    <xf numFmtId="0" fontId="78" fillId="3" borderId="1" xfId="9" applyFont="1" applyFill="1" applyBorder="1" applyAlignment="1">
      <alignment horizontal="center" vertical="center" wrapText="1"/>
    </xf>
    <xf numFmtId="0" fontId="78" fillId="7" borderId="6" xfId="9" applyFont="1" applyFill="1" applyBorder="1" applyAlignment="1">
      <alignment horizontal="left" vertical="center" wrapText="1"/>
    </xf>
    <xf numFmtId="0" fontId="78" fillId="7" borderId="36" xfId="9" applyFont="1" applyFill="1" applyBorder="1" applyAlignment="1">
      <alignment horizontal="left" vertical="center" wrapText="1"/>
    </xf>
    <xf numFmtId="0" fontId="78" fillId="2" borderId="1" xfId="10" applyFont="1" applyFill="1" applyBorder="1" applyAlignment="1">
      <alignment horizontal="center" vertical="center"/>
    </xf>
    <xf numFmtId="0" fontId="78" fillId="2" borderId="6" xfId="10" applyFont="1" applyFill="1" applyBorder="1" applyAlignment="1">
      <alignment horizontal="center" vertical="center"/>
    </xf>
    <xf numFmtId="0" fontId="78" fillId="2" borderId="40" xfId="10" applyFont="1" applyFill="1" applyBorder="1" applyAlignment="1">
      <alignment horizontal="center" vertical="center"/>
    </xf>
    <xf numFmtId="0" fontId="78" fillId="2" borderId="36" xfId="10" applyFont="1" applyFill="1" applyBorder="1" applyAlignment="1">
      <alignment horizontal="center" vertical="center"/>
    </xf>
    <xf numFmtId="0" fontId="78" fillId="2" borderId="44" xfId="10" applyFont="1" applyFill="1" applyBorder="1" applyAlignment="1">
      <alignment horizontal="center" vertical="center"/>
    </xf>
    <xf numFmtId="0" fontId="78" fillId="2" borderId="39" xfId="10" applyFont="1" applyFill="1" applyBorder="1" applyAlignment="1">
      <alignment horizontal="center" vertical="center"/>
    </xf>
    <xf numFmtId="0" fontId="78" fillId="2" borderId="35" xfId="10" applyFont="1" applyFill="1" applyBorder="1" applyAlignment="1">
      <alignment horizontal="center" vertical="center"/>
    </xf>
    <xf numFmtId="0" fontId="78" fillId="3" borderId="6" xfId="10" applyFont="1" applyFill="1" applyBorder="1" applyAlignment="1">
      <alignment horizontal="center" vertical="center"/>
    </xf>
    <xf numFmtId="0" fontId="78" fillId="3" borderId="40" xfId="10" applyFont="1" applyFill="1" applyBorder="1" applyAlignment="1">
      <alignment horizontal="center" vertical="center"/>
    </xf>
    <xf numFmtId="0" fontId="78" fillId="3" borderId="36" xfId="10" applyFont="1" applyFill="1" applyBorder="1" applyAlignment="1">
      <alignment horizontal="center" vertical="center"/>
    </xf>
    <xf numFmtId="0" fontId="78" fillId="3" borderId="3" xfId="10" applyFont="1" applyFill="1" applyBorder="1" applyAlignment="1">
      <alignment horizontal="center" vertical="center"/>
    </xf>
    <xf numFmtId="0" fontId="78" fillId="3" borderId="5" xfId="10" applyFont="1" applyFill="1" applyBorder="1" applyAlignment="1">
      <alignment horizontal="center" vertical="center"/>
    </xf>
    <xf numFmtId="0" fontId="78" fillId="3" borderId="4" xfId="10" applyFont="1" applyFill="1" applyBorder="1" applyAlignment="1">
      <alignment horizontal="center" vertical="center"/>
    </xf>
    <xf numFmtId="0" fontId="79" fillId="20" borderId="1" xfId="10" applyFont="1" applyFill="1" applyBorder="1" applyAlignment="1">
      <alignment horizontal="center" vertical="center"/>
    </xf>
    <xf numFmtId="0" fontId="79" fillId="20" borderId="1" xfId="10" applyFont="1" applyFill="1" applyBorder="1" applyAlignment="1">
      <alignment horizontal="left" vertical="center"/>
    </xf>
    <xf numFmtId="0" fontId="78" fillId="7" borderId="1" xfId="10" applyFont="1" applyFill="1" applyBorder="1" applyAlignment="1">
      <alignment horizontal="left" vertical="center"/>
    </xf>
    <xf numFmtId="0" fontId="10" fillId="0" borderId="0" xfId="10" applyFont="1" applyFill="1" applyBorder="1" applyAlignment="1">
      <alignment horizontal="left" vertical="center"/>
    </xf>
    <xf numFmtId="0" fontId="78" fillId="2" borderId="1" xfId="10" applyFont="1" applyFill="1" applyBorder="1" applyAlignment="1">
      <alignment horizontal="left" vertical="center"/>
    </xf>
    <xf numFmtId="0" fontId="10" fillId="0" borderId="0" xfId="10" applyFont="1" applyFill="1" applyBorder="1" applyAlignment="1">
      <alignment horizontal="left" vertical="center" wrapText="1"/>
    </xf>
    <xf numFmtId="0" fontId="78" fillId="0" borderId="0" xfId="10" applyFont="1" applyFill="1" applyBorder="1" applyAlignment="1">
      <alignment horizontal="center" vertical="center"/>
    </xf>
    <xf numFmtId="0" fontId="78" fillId="3" borderId="1" xfId="10" applyFont="1" applyFill="1" applyBorder="1" applyAlignment="1">
      <alignment horizontal="center" vertical="center"/>
    </xf>
    <xf numFmtId="0" fontId="78" fillId="3" borderId="3" xfId="10" applyFont="1" applyFill="1" applyBorder="1" applyAlignment="1">
      <alignment horizontal="center" vertical="center" wrapText="1"/>
    </xf>
    <xf numFmtId="0" fontId="78" fillId="3" borderId="5" xfId="10" applyFont="1" applyFill="1" applyBorder="1" applyAlignment="1">
      <alignment horizontal="center" vertical="center" wrapText="1"/>
    </xf>
    <xf numFmtId="0" fontId="78" fillId="3" borderId="4" xfId="10" applyFont="1" applyFill="1" applyBorder="1" applyAlignment="1">
      <alignment horizontal="center" vertical="center" wrapText="1"/>
    </xf>
    <xf numFmtId="0" fontId="78" fillId="3" borderId="1" xfId="10" applyFont="1" applyFill="1" applyBorder="1" applyAlignment="1">
      <alignment horizontal="center" vertical="center" wrapText="1"/>
    </xf>
    <xf numFmtId="0" fontId="79" fillId="0" borderId="0" xfId="1" applyFont="1" applyBorder="1" applyAlignment="1">
      <alignment horizontal="left" vertical="center" wrapText="1"/>
    </xf>
    <xf numFmtId="0" fontId="79" fillId="0" borderId="0" xfId="9" applyFont="1" applyAlignment="1">
      <alignment horizontal="left" vertical="center"/>
    </xf>
    <xf numFmtId="0" fontId="78" fillId="0" borderId="2" xfId="1" applyFont="1" applyBorder="1" applyAlignment="1">
      <alignment horizontal="left" vertical="center"/>
    </xf>
    <xf numFmtId="0" fontId="79" fillId="0" borderId="0" xfId="1" applyFont="1" applyFill="1" applyBorder="1" applyAlignment="1">
      <alignment horizontal="left" vertical="center" wrapText="1"/>
    </xf>
    <xf numFmtId="0" fontId="78" fillId="2" borderId="3" xfId="10" applyFont="1" applyFill="1" applyBorder="1" applyAlignment="1">
      <alignment horizontal="center" vertical="center"/>
    </xf>
    <xf numFmtId="0" fontId="78" fillId="2" borderId="5" xfId="10" applyFont="1" applyFill="1" applyBorder="1" applyAlignment="1">
      <alignment horizontal="center" vertical="center"/>
    </xf>
    <xf numFmtId="0" fontId="78" fillId="2" borderId="4" xfId="10" applyFont="1" applyFill="1" applyBorder="1" applyAlignment="1">
      <alignment horizontal="center" vertical="center"/>
    </xf>
    <xf numFmtId="0" fontId="78" fillId="2" borderId="3" xfId="1" applyFont="1" applyFill="1" applyBorder="1" applyAlignment="1">
      <alignment horizontal="center" vertical="center"/>
    </xf>
    <xf numFmtId="0" fontId="78" fillId="2" borderId="5" xfId="1" applyFont="1" applyFill="1" applyBorder="1" applyAlignment="1">
      <alignment horizontal="center" vertical="center"/>
    </xf>
    <xf numFmtId="0" fontId="78" fillId="2" borderId="4" xfId="1" applyFont="1" applyFill="1" applyBorder="1" applyAlignment="1">
      <alignment horizontal="center" vertical="center"/>
    </xf>
    <xf numFmtId="0" fontId="79" fillId="20" borderId="3" xfId="10" applyFont="1" applyFill="1" applyBorder="1" applyAlignment="1">
      <alignment horizontal="center" vertical="center"/>
    </xf>
    <xf numFmtId="0" fontId="79" fillId="20" borderId="4" xfId="10" applyFont="1" applyFill="1" applyBorder="1" applyAlignment="1">
      <alignment horizontal="center" vertical="center"/>
    </xf>
    <xf numFmtId="0" fontId="78" fillId="2" borderId="6" xfId="10" applyFont="1" applyFill="1" applyBorder="1" applyAlignment="1">
      <alignment horizontal="left" vertical="center"/>
    </xf>
    <xf numFmtId="0" fontId="78" fillId="2" borderId="40" xfId="10" applyFont="1" applyFill="1" applyBorder="1" applyAlignment="1">
      <alignment horizontal="left" vertical="center"/>
    </xf>
    <xf numFmtId="0" fontId="78" fillId="2" borderId="36" xfId="10" applyFont="1" applyFill="1" applyBorder="1" applyAlignment="1">
      <alignment horizontal="left" vertical="center"/>
    </xf>
    <xf numFmtId="0" fontId="10" fillId="0" borderId="7" xfId="10" applyFont="1" applyFill="1" applyBorder="1" applyAlignment="1">
      <alignment vertical="center" wrapText="1"/>
    </xf>
    <xf numFmtId="0" fontId="10" fillId="0" borderId="45" xfId="10" applyFont="1" applyFill="1" applyBorder="1" applyAlignment="1">
      <alignment vertical="center" wrapText="1"/>
    </xf>
    <xf numFmtId="0" fontId="78" fillId="0" borderId="0" xfId="1" applyFont="1" applyAlignment="1">
      <alignment horizontal="left" vertical="center"/>
    </xf>
    <xf numFmtId="0" fontId="78" fillId="3" borderId="24" xfId="10" applyFont="1" applyFill="1" applyBorder="1" applyAlignment="1">
      <alignment horizontal="center" vertical="center"/>
    </xf>
    <xf numFmtId="0" fontId="78" fillId="3" borderId="7" xfId="10" applyFont="1" applyFill="1" applyBorder="1" applyAlignment="1">
      <alignment horizontal="center" vertical="center"/>
    </xf>
    <xf numFmtId="0" fontId="78" fillId="3" borderId="44" xfId="10" applyFont="1" applyFill="1" applyBorder="1" applyAlignment="1">
      <alignment horizontal="center" vertical="center"/>
    </xf>
    <xf numFmtId="0" fontId="78" fillId="3" borderId="37" xfId="10" applyFont="1" applyFill="1" applyBorder="1" applyAlignment="1">
      <alignment horizontal="center" vertical="center"/>
    </xf>
    <xf numFmtId="0" fontId="78" fillId="3" borderId="2" xfId="10" applyFont="1" applyFill="1" applyBorder="1" applyAlignment="1">
      <alignment horizontal="center" vertical="center"/>
    </xf>
    <xf numFmtId="0" fontId="78" fillId="3" borderId="35" xfId="10" applyFont="1" applyFill="1" applyBorder="1" applyAlignment="1">
      <alignment horizontal="center" vertical="center"/>
    </xf>
    <xf numFmtId="165" fontId="78" fillId="3" borderId="1" xfId="5" applyNumberFormat="1" applyFont="1" applyFill="1" applyBorder="1" applyAlignment="1">
      <alignment horizontal="center" vertical="center" wrapText="1"/>
    </xf>
    <xf numFmtId="0" fontId="26" fillId="0" borderId="0" xfId="5" applyFont="1" applyBorder="1" applyAlignment="1">
      <alignment horizontal="left" vertical="center" wrapText="1"/>
    </xf>
    <xf numFmtId="0" fontId="10" fillId="0" borderId="0" xfId="5" applyFont="1" applyBorder="1" applyAlignment="1">
      <alignment horizontal="left" vertical="center" wrapText="1"/>
    </xf>
    <xf numFmtId="0" fontId="10" fillId="0" borderId="0" xfId="9" applyFont="1" applyFill="1" applyAlignment="1">
      <alignment horizontal="left" vertical="center"/>
    </xf>
    <xf numFmtId="0" fontId="78" fillId="2" borderId="1" xfId="5" applyFont="1" applyFill="1" applyBorder="1" applyAlignment="1">
      <alignment horizontal="center" vertical="center"/>
    </xf>
    <xf numFmtId="0" fontId="10" fillId="0" borderId="7" xfId="10" applyFont="1" applyFill="1" applyBorder="1" applyAlignment="1">
      <alignment horizontal="left" vertical="center" wrapText="1"/>
    </xf>
    <xf numFmtId="0" fontId="10" fillId="0" borderId="45" xfId="10" applyFont="1" applyFill="1" applyBorder="1" applyAlignment="1">
      <alignment horizontal="left" vertical="center" wrapText="1"/>
    </xf>
    <xf numFmtId="165" fontId="78" fillId="3" borderId="1" xfId="22" applyNumberFormat="1" applyFont="1" applyFill="1" applyBorder="1" applyAlignment="1">
      <alignment horizontal="center" vertical="center" wrapText="1"/>
    </xf>
    <xf numFmtId="0" fontId="10" fillId="0" borderId="0" xfId="22" applyFont="1" applyBorder="1" applyAlignment="1">
      <alignment horizontal="left" vertical="center" wrapText="1"/>
    </xf>
    <xf numFmtId="0" fontId="78" fillId="2" borderId="1" xfId="22" applyFont="1" applyFill="1" applyBorder="1" applyAlignment="1">
      <alignment horizontal="center" vertical="center"/>
    </xf>
    <xf numFmtId="165" fontId="78" fillId="3" borderId="1" xfId="23" applyNumberFormat="1" applyFont="1" applyFill="1" applyBorder="1" applyAlignment="1">
      <alignment horizontal="center" vertical="center" wrapText="1"/>
    </xf>
    <xf numFmtId="0" fontId="10" fillId="0" borderId="0" xfId="23" applyFont="1" applyBorder="1" applyAlignment="1">
      <alignment horizontal="left" vertical="center" wrapText="1"/>
    </xf>
    <xf numFmtId="0" fontId="78" fillId="2" borderId="1" xfId="23" applyFont="1" applyFill="1" applyBorder="1" applyAlignment="1">
      <alignment horizontal="center" vertical="center"/>
    </xf>
    <xf numFmtId="0" fontId="10" fillId="0" borderId="0" xfId="9" applyFont="1" applyAlignment="1">
      <alignment horizontal="left" vertical="center"/>
    </xf>
    <xf numFmtId="0" fontId="10" fillId="0" borderId="0" xfId="9" applyFont="1" applyAlignment="1">
      <alignment horizontal="left" vertical="center" wrapText="1"/>
    </xf>
    <xf numFmtId="0" fontId="10" fillId="0" borderId="48" xfId="10" applyFont="1" applyFill="1" applyBorder="1" applyAlignment="1">
      <alignment vertical="center" wrapText="1"/>
    </xf>
    <xf numFmtId="0" fontId="10" fillId="0" borderId="46" xfId="10" applyFont="1" applyFill="1" applyBorder="1" applyAlignment="1">
      <alignment vertical="center" wrapText="1"/>
    </xf>
    <xf numFmtId="0" fontId="78" fillId="7" borderId="6" xfId="10" applyFont="1" applyFill="1" applyBorder="1" applyAlignment="1">
      <alignment horizontal="left" vertical="center"/>
    </xf>
    <xf numFmtId="0" fontId="78" fillId="7" borderId="36" xfId="10" applyFont="1" applyFill="1" applyBorder="1" applyAlignment="1">
      <alignment horizontal="left" vertical="center"/>
    </xf>
    <xf numFmtId="165" fontId="78" fillId="3" borderId="1" xfId="24" applyNumberFormat="1" applyFont="1" applyFill="1" applyBorder="1" applyAlignment="1">
      <alignment horizontal="center" vertical="center" wrapText="1"/>
    </xf>
    <xf numFmtId="0" fontId="10" fillId="0" borderId="0" xfId="24" applyFont="1" applyBorder="1" applyAlignment="1">
      <alignment horizontal="left" vertical="center" wrapText="1"/>
    </xf>
    <xf numFmtId="0" fontId="78" fillId="2" borderId="1" xfId="24" applyFont="1" applyFill="1" applyBorder="1" applyAlignment="1">
      <alignment horizontal="center" vertical="center"/>
    </xf>
    <xf numFmtId="0" fontId="10" fillId="0" borderId="48" xfId="10" applyFont="1" applyFill="1" applyBorder="1" applyAlignment="1">
      <alignment horizontal="left" vertical="center" wrapText="1"/>
    </xf>
    <xf numFmtId="0" fontId="10" fillId="0" borderId="46" xfId="10" applyFont="1" applyFill="1" applyBorder="1" applyAlignment="1">
      <alignment horizontal="left" vertical="center" wrapText="1"/>
    </xf>
    <xf numFmtId="0" fontId="79" fillId="0" borderId="3" xfId="10" applyFont="1" applyFill="1" applyBorder="1" applyAlignment="1">
      <alignment horizontal="center" vertical="center"/>
    </xf>
    <xf numFmtId="0" fontId="79" fillId="0" borderId="5" xfId="10" applyFont="1" applyFill="1" applyBorder="1" applyAlignment="1">
      <alignment horizontal="center" vertical="center"/>
    </xf>
    <xf numFmtId="0" fontId="79" fillId="0" borderId="4" xfId="10" applyFont="1" applyFill="1" applyBorder="1" applyAlignment="1">
      <alignment horizontal="center" vertical="center"/>
    </xf>
    <xf numFmtId="0" fontId="79" fillId="0" borderId="3" xfId="24" applyFont="1" applyFill="1" applyBorder="1" applyAlignment="1">
      <alignment horizontal="left" vertical="center"/>
    </xf>
    <xf numFmtId="0" fontId="79" fillId="0" borderId="5" xfId="24" applyFont="1" applyFill="1" applyBorder="1" applyAlignment="1">
      <alignment horizontal="left" vertical="center"/>
    </xf>
    <xf numFmtId="0" fontId="79" fillId="0" borderId="4" xfId="24" applyFont="1" applyFill="1" applyBorder="1" applyAlignment="1">
      <alignment horizontal="left" vertical="center"/>
    </xf>
    <xf numFmtId="0" fontId="79" fillId="20" borderId="3" xfId="10" applyFont="1" applyFill="1" applyBorder="1" applyAlignment="1">
      <alignment horizontal="left" vertical="center"/>
    </xf>
    <xf numFmtId="0" fontId="79" fillId="20" borderId="5" xfId="10" applyFont="1" applyFill="1" applyBorder="1" applyAlignment="1">
      <alignment horizontal="left" vertical="center"/>
    </xf>
    <xf numFmtId="0" fontId="79" fillId="20" borderId="4" xfId="10" applyFont="1" applyFill="1" applyBorder="1" applyAlignment="1">
      <alignment horizontal="left" vertical="center"/>
    </xf>
    <xf numFmtId="165" fontId="78" fillId="3" borderId="1" xfId="25" applyNumberFormat="1" applyFont="1" applyFill="1" applyBorder="1" applyAlignment="1">
      <alignment horizontal="center" vertical="center" wrapText="1"/>
    </xf>
    <xf numFmtId="0" fontId="10" fillId="0" borderId="0" xfId="25" applyFont="1" applyBorder="1" applyAlignment="1">
      <alignment horizontal="left" vertical="center" wrapText="1"/>
    </xf>
    <xf numFmtId="0" fontId="78" fillId="2" borderId="1" xfId="25" applyFont="1" applyFill="1" applyBorder="1" applyAlignment="1">
      <alignment horizontal="center" vertical="center"/>
    </xf>
    <xf numFmtId="165" fontId="78" fillId="3" borderId="1" xfId="26" applyNumberFormat="1" applyFont="1" applyFill="1" applyBorder="1" applyAlignment="1">
      <alignment horizontal="center" vertical="center" wrapText="1"/>
    </xf>
    <xf numFmtId="0" fontId="10" fillId="0" borderId="0" xfId="26" applyFont="1" applyBorder="1" applyAlignment="1">
      <alignment horizontal="left" vertical="center" wrapText="1"/>
    </xf>
    <xf numFmtId="0" fontId="78" fillId="2" borderId="1" xfId="26" applyFont="1" applyFill="1" applyBorder="1" applyAlignment="1">
      <alignment horizontal="center" vertical="center"/>
    </xf>
    <xf numFmtId="164" fontId="13" fillId="21" borderId="40" xfId="10" applyNumberFormat="1" applyFont="1" applyFill="1" applyBorder="1"/>
    <xf numFmtId="165" fontId="13" fillId="21" borderId="40" xfId="10" applyNumberFormat="1" applyFont="1" applyFill="1" applyBorder="1"/>
    <xf numFmtId="10" fontId="13" fillId="21" borderId="40" xfId="10" applyNumberFormat="1" applyFont="1" applyFill="1" applyBorder="1" applyAlignment="1">
      <alignment horizontal="right"/>
    </xf>
    <xf numFmtId="10" fontId="13" fillId="21" borderId="36" xfId="10" applyNumberFormat="1" applyFont="1" applyFill="1" applyBorder="1" applyAlignment="1">
      <alignment horizontal="right"/>
    </xf>
    <xf numFmtId="0" fontId="13" fillId="21" borderId="6" xfId="10" applyFont="1" applyFill="1" applyBorder="1" applyAlignment="1">
      <alignment horizontal="center" vertical="center" wrapText="1"/>
    </xf>
    <xf numFmtId="0" fontId="13" fillId="21" borderId="40" xfId="10" applyFont="1" applyFill="1" applyBorder="1" applyAlignment="1">
      <alignment horizontal="center" vertical="center" wrapText="1"/>
    </xf>
    <xf numFmtId="0" fontId="61" fillId="0" borderId="2" xfId="6" applyFont="1" applyBorder="1" applyAlignment="1">
      <alignment horizontal="left"/>
    </xf>
  </cellXfs>
  <cellStyles count="27">
    <cellStyle name="Millares 2" xfId="15"/>
    <cellStyle name="Millares 2 2" xfId="20"/>
    <cellStyle name="Normal" xfId="0" builtinId="0"/>
    <cellStyle name="Normal 10" xfId="9"/>
    <cellStyle name="Normal 11" xfId="10"/>
    <cellStyle name="Normal 2" xfId="2"/>
    <cellStyle name="Normal 2 2" xfId="1"/>
    <cellStyle name="Normal 2 2 2" xfId="5"/>
    <cellStyle name="Normal 2 2 3" xfId="22"/>
    <cellStyle name="Normal 2 2 4" xfId="23"/>
    <cellStyle name="Normal 2 2 5" xfId="24"/>
    <cellStyle name="Normal 2 2 6" xfId="25"/>
    <cellStyle name="Normal 2 2 7" xfId="26"/>
    <cellStyle name="Normal 2 3" xfId="12"/>
    <cellStyle name="Normal 2 3 2" xfId="18"/>
    <cellStyle name="Normal 2 4" xfId="17"/>
    <cellStyle name="Normal 2 4 2" xfId="19"/>
    <cellStyle name="Normal 3 3" xfId="6"/>
    <cellStyle name="Normal 3 3 2" xfId="11"/>
    <cellStyle name="Normal 4 2" xfId="13"/>
    <cellStyle name="Normal 6" xfId="16"/>
    <cellStyle name="Normal 9" xfId="4"/>
    <cellStyle name="Normal 9 2" xfId="8"/>
    <cellStyle name="Porcentaje" xfId="7" builtinId="5"/>
    <cellStyle name="Porcentaje 2" xfId="3"/>
    <cellStyle name="Porcentaje 2 2" xfId="14"/>
    <cellStyle name="Porcentaje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25"/>
  <sheetViews>
    <sheetView tabSelected="1" zoomScaleNormal="100" workbookViewId="0"/>
  </sheetViews>
  <sheetFormatPr baseColWidth="10" defaultColWidth="11.42578125" defaultRowHeight="15" x14ac:dyDescent="0.25"/>
  <cols>
    <col min="1" max="1" width="3.7109375" style="1" customWidth="1"/>
    <col min="2" max="16384" width="11.42578125" style="1"/>
  </cols>
  <sheetData>
    <row r="1" spans="2:12" x14ac:dyDescent="0.25">
      <c r="B1" s="2"/>
    </row>
    <row r="2" spans="2:12" ht="15" customHeight="1" x14ac:dyDescent="0.25">
      <c r="B2" s="1002" t="s">
        <v>0</v>
      </c>
      <c r="C2" s="1002"/>
      <c r="D2" s="1002"/>
      <c r="E2" s="1002"/>
      <c r="F2" s="1002"/>
      <c r="G2" s="1002"/>
      <c r="H2" s="1002"/>
      <c r="I2" s="1002"/>
    </row>
    <row r="3" spans="2:12" x14ac:dyDescent="0.25">
      <c r="B3" s="1003" t="s">
        <v>1</v>
      </c>
      <c r="C3" s="1003"/>
      <c r="D3" s="1003"/>
      <c r="E3" s="1003"/>
      <c r="F3" s="1003"/>
      <c r="G3" s="1003"/>
      <c r="H3" s="1003"/>
      <c r="I3" s="1003"/>
    </row>
    <row r="4" spans="2:12" ht="22.5" x14ac:dyDescent="0.25">
      <c r="B4" s="3"/>
      <c r="C4" s="4">
        <v>2015</v>
      </c>
      <c r="D4" s="4">
        <v>2016</v>
      </c>
      <c r="E4" s="5">
        <v>2017</v>
      </c>
      <c r="F4" s="5">
        <v>2018</v>
      </c>
      <c r="G4" s="6">
        <v>2019</v>
      </c>
      <c r="H4" s="6" t="s">
        <v>2</v>
      </c>
      <c r="I4" s="6" t="s">
        <v>3</v>
      </c>
    </row>
    <row r="5" spans="2:12" x14ac:dyDescent="0.25">
      <c r="B5" s="7" t="s">
        <v>4</v>
      </c>
      <c r="C5" s="8">
        <v>452.32184679999961</v>
      </c>
      <c r="D5" s="8">
        <v>311.90487230999975</v>
      </c>
      <c r="E5" s="8">
        <v>327.18807804000016</v>
      </c>
      <c r="F5" s="8">
        <v>653.53856116000122</v>
      </c>
      <c r="G5" s="9">
        <v>776.94686057000024</v>
      </c>
      <c r="H5" s="10">
        <f>+G5/$G$11</f>
        <v>5.8863102366128782E-3</v>
      </c>
      <c r="I5" s="10">
        <f>+G5/F5-1</f>
        <v>0.18883093782707316</v>
      </c>
      <c r="K5" s="11"/>
      <c r="L5" s="11"/>
    </row>
    <row r="6" spans="2:12" x14ac:dyDescent="0.25">
      <c r="B6" s="7" t="s">
        <v>5</v>
      </c>
      <c r="C6" s="8">
        <v>44916.735285050585</v>
      </c>
      <c r="D6" s="8">
        <v>42764.27456702989</v>
      </c>
      <c r="E6" s="8">
        <v>48206.959857141672</v>
      </c>
      <c r="F6" s="8">
        <v>53746.878409630663</v>
      </c>
      <c r="G6" s="9">
        <v>49585.342332589804</v>
      </c>
      <c r="H6" s="10">
        <f t="shared" ref="H6:H11" si="0">+G6/$G$11</f>
        <v>0.37566881722663237</v>
      </c>
      <c r="I6" s="10">
        <f t="shared" ref="I6:I11" si="1">+G6/F6-1</f>
        <v>-7.742842375558634E-2</v>
      </c>
      <c r="K6" s="11"/>
      <c r="L6" s="11"/>
    </row>
    <row r="7" spans="2:12" x14ac:dyDescent="0.25">
      <c r="B7" s="7" t="s">
        <v>6</v>
      </c>
      <c r="C7" s="8">
        <v>49131.5367777602</v>
      </c>
      <c r="D7" s="8">
        <v>48685.26796252971</v>
      </c>
      <c r="E7" s="8">
        <v>53386.81511088046</v>
      </c>
      <c r="F7" s="8">
        <v>62145.376366560849</v>
      </c>
      <c r="G7" s="9">
        <v>57901.9455453603</v>
      </c>
      <c r="H7" s="10">
        <f t="shared" si="0"/>
        <v>0.43867712462781522</v>
      </c>
      <c r="I7" s="10">
        <f t="shared" si="1"/>
        <v>-6.8282325561453194E-2</v>
      </c>
      <c r="K7" s="11"/>
      <c r="L7" s="11"/>
    </row>
    <row r="8" spans="2:12" x14ac:dyDescent="0.25">
      <c r="B8" s="7" t="s">
        <v>7</v>
      </c>
      <c r="C8" s="8">
        <v>901.93998871000031</v>
      </c>
      <c r="D8" s="8">
        <v>813.93194369999935</v>
      </c>
      <c r="E8" s="8">
        <v>750.93271049999862</v>
      </c>
      <c r="F8" s="8">
        <v>710.07497716999796</v>
      </c>
      <c r="G8" s="9">
        <v>642.89875733999907</v>
      </c>
      <c r="H8" s="10">
        <f t="shared" si="0"/>
        <v>4.8707340598040591E-3</v>
      </c>
      <c r="I8" s="10">
        <f t="shared" si="1"/>
        <v>-9.4604403745826349E-2</v>
      </c>
      <c r="K8" s="11"/>
      <c r="L8" s="11"/>
    </row>
    <row r="9" spans="2:12" x14ac:dyDescent="0.25">
      <c r="B9" s="7" t="s">
        <v>8</v>
      </c>
      <c r="C9" s="8">
        <v>19086.798158119949</v>
      </c>
      <c r="D9" s="8">
        <v>18727.126028039911</v>
      </c>
      <c r="E9" s="8">
        <v>20698.673243920035</v>
      </c>
      <c r="F9" s="8">
        <v>22793.367673929835</v>
      </c>
      <c r="G9" s="9">
        <v>21693.230490960126</v>
      </c>
      <c r="H9" s="10">
        <f t="shared" si="0"/>
        <v>0.16435240450094657</v>
      </c>
      <c r="I9" s="10">
        <f t="shared" si="1"/>
        <v>-4.8265670905138003E-2</v>
      </c>
      <c r="K9" s="11"/>
      <c r="L9" s="11"/>
    </row>
    <row r="10" spans="2:12" ht="15" customHeight="1" x14ac:dyDescent="0.25">
      <c r="B10" s="7" t="s">
        <v>9</v>
      </c>
      <c r="C10" s="8">
        <v>1176.2990666499993</v>
      </c>
      <c r="D10" s="8">
        <v>1134.2165830300041</v>
      </c>
      <c r="E10" s="8">
        <v>1292.3168848600023</v>
      </c>
      <c r="F10" s="8">
        <v>1429.2047342900034</v>
      </c>
      <c r="G10" s="9">
        <v>1391.8058681399998</v>
      </c>
      <c r="H10" s="10">
        <f t="shared" si="0"/>
        <v>1.0544609348186212E-2</v>
      </c>
      <c r="I10" s="10">
        <f t="shared" si="1"/>
        <v>-2.6167605838909092E-2</v>
      </c>
      <c r="K10" s="11"/>
      <c r="L10" s="11"/>
    </row>
    <row r="11" spans="2:12" x14ac:dyDescent="0.25">
      <c r="B11" s="12" t="s">
        <v>10</v>
      </c>
      <c r="C11" s="13">
        <v>115665.63112308973</v>
      </c>
      <c r="D11" s="13">
        <v>112436.7219566401</v>
      </c>
      <c r="E11" s="13">
        <v>124662.88588534007</v>
      </c>
      <c r="F11" s="13">
        <v>141478.44072274049</v>
      </c>
      <c r="G11" s="13">
        <v>131992.16985496058</v>
      </c>
      <c r="H11" s="14">
        <f t="shared" si="0"/>
        <v>1</v>
      </c>
      <c r="I11" s="14">
        <f t="shared" si="1"/>
        <v>-6.7050999567986769E-2</v>
      </c>
      <c r="K11" s="11"/>
      <c r="L11" s="11"/>
    </row>
    <row r="12" spans="2:12" ht="24" customHeight="1" x14ac:dyDescent="0.25">
      <c r="B12" s="1004" t="s">
        <v>11</v>
      </c>
      <c r="C12" s="1004"/>
      <c r="D12" s="1004"/>
      <c r="E12" s="1004"/>
      <c r="F12" s="1004"/>
      <c r="G12" s="1004"/>
      <c r="H12" s="1004"/>
      <c r="I12" s="1004"/>
    </row>
    <row r="13" spans="2:12" ht="24" customHeight="1" x14ac:dyDescent="0.25">
      <c r="B13" s="1004" t="s">
        <v>12</v>
      </c>
      <c r="C13" s="1004"/>
      <c r="D13" s="1004"/>
      <c r="E13" s="1004"/>
      <c r="F13" s="1004"/>
      <c r="G13" s="1004"/>
      <c r="H13" s="1004"/>
      <c r="I13" s="1004"/>
    </row>
    <row r="14" spans="2:12" ht="21.75" customHeight="1" x14ac:dyDescent="0.25"/>
    <row r="16" spans="2:12" ht="22.5" customHeight="1" x14ac:dyDescent="0.25"/>
    <row r="24" ht="18" customHeight="1" x14ac:dyDescent="0.25"/>
    <row r="25" ht="27.75" customHeight="1" x14ac:dyDescent="0.25"/>
  </sheetData>
  <mergeCells count="4">
    <mergeCell ref="B2:I2"/>
    <mergeCell ref="B3:I3"/>
    <mergeCell ref="B12:I12"/>
    <mergeCell ref="B13:I13"/>
  </mergeCells>
  <pageMargins left="0.7" right="0.7" top="0.75" bottom="0.75" header="0.3" footer="0.3"/>
  <pageSetup paperSize="1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M21"/>
  <sheetViews>
    <sheetView zoomScaleNormal="100" workbookViewId="0"/>
  </sheetViews>
  <sheetFormatPr baseColWidth="10" defaultColWidth="11.42578125" defaultRowHeight="15" x14ac:dyDescent="0.25"/>
  <cols>
    <col min="1" max="1" width="3.7109375" style="279" customWidth="1"/>
    <col min="2" max="2" width="40.7109375" style="279" customWidth="1"/>
    <col min="3" max="6" width="13.7109375" style="279" customWidth="1"/>
    <col min="7" max="7" width="11.42578125" style="279" bestFit="1" customWidth="1"/>
    <col min="8" max="9" width="13.7109375" style="279" customWidth="1"/>
    <col min="10" max="10" width="29" style="310" customWidth="1"/>
    <col min="11" max="16384" width="11.42578125" style="279"/>
  </cols>
  <sheetData>
    <row r="1" spans="1:13" x14ac:dyDescent="0.25">
      <c r="B1" s="280"/>
      <c r="C1" s="280"/>
      <c r="D1" s="281"/>
      <c r="E1" s="281"/>
      <c r="J1" s="282"/>
      <c r="K1" s="283"/>
      <c r="L1" s="284"/>
      <c r="M1" s="285"/>
    </row>
    <row r="2" spans="1:13" x14ac:dyDescent="0.25">
      <c r="B2" s="286" t="s">
        <v>282</v>
      </c>
      <c r="C2" s="287"/>
      <c r="D2" s="288"/>
      <c r="E2" s="288"/>
      <c r="F2" s="288"/>
      <c r="G2" s="288"/>
      <c r="H2" s="288"/>
      <c r="I2" s="288"/>
      <c r="J2" s="282"/>
      <c r="K2" s="283"/>
      <c r="L2" s="284"/>
      <c r="M2" s="285"/>
    </row>
    <row r="3" spans="1:13" x14ac:dyDescent="0.25">
      <c r="B3" s="190" t="s">
        <v>283</v>
      </c>
      <c r="C3" s="287"/>
      <c r="D3" s="288"/>
      <c r="E3" s="288"/>
      <c r="F3" s="288"/>
      <c r="G3" s="288"/>
      <c r="H3" s="288"/>
      <c r="I3" s="288"/>
      <c r="J3" s="282"/>
      <c r="K3" s="283"/>
      <c r="L3" s="284"/>
      <c r="M3" s="285"/>
    </row>
    <row r="4" spans="1:13" x14ac:dyDescent="0.25">
      <c r="J4" s="282"/>
      <c r="K4" s="283"/>
      <c r="L4" s="284"/>
      <c r="M4" s="285"/>
    </row>
    <row r="5" spans="1:13" ht="22.5" x14ac:dyDescent="0.25">
      <c r="B5" s="289" t="s">
        <v>284</v>
      </c>
      <c r="C5" s="290" t="s">
        <v>285</v>
      </c>
      <c r="D5" s="290" t="s">
        <v>286</v>
      </c>
      <c r="E5" s="290" t="s">
        <v>287</v>
      </c>
      <c r="F5" s="290" t="s">
        <v>288</v>
      </c>
      <c r="G5" s="291" t="s">
        <v>289</v>
      </c>
      <c r="H5" s="292" t="s">
        <v>2</v>
      </c>
      <c r="I5" s="293" t="s">
        <v>3</v>
      </c>
      <c r="J5" s="294"/>
      <c r="K5" s="284"/>
      <c r="L5" s="295"/>
      <c r="M5" s="296"/>
    </row>
    <row r="6" spans="1:13" x14ac:dyDescent="0.25">
      <c r="A6" s="297"/>
      <c r="B6" s="298" t="s">
        <v>290</v>
      </c>
      <c r="C6" s="299">
        <v>173766.90009999997</v>
      </c>
      <c r="D6" s="299">
        <v>205518.66349000015</v>
      </c>
      <c r="E6" s="299">
        <v>248665.81589000023</v>
      </c>
      <c r="F6" s="299">
        <v>281585.25051000027</v>
      </c>
      <c r="G6" s="300">
        <v>368597.7702999998</v>
      </c>
      <c r="H6" s="301">
        <v>0.29107669001445691</v>
      </c>
      <c r="I6" s="302">
        <v>0.30900950824805129</v>
      </c>
      <c r="J6" s="303"/>
      <c r="K6" s="284"/>
      <c r="L6" s="295"/>
      <c r="M6" s="296"/>
    </row>
    <row r="7" spans="1:13" x14ac:dyDescent="0.25">
      <c r="A7" s="297"/>
      <c r="B7" s="298" t="s">
        <v>291</v>
      </c>
      <c r="C7" s="299">
        <v>313248.24189999991</v>
      </c>
      <c r="D7" s="299">
        <v>253903.89606000023</v>
      </c>
      <c r="E7" s="299">
        <v>231482.3649300001</v>
      </c>
      <c r="F7" s="299">
        <v>259000.20510999998</v>
      </c>
      <c r="G7" s="300">
        <v>282201.11888999981</v>
      </c>
      <c r="H7" s="301">
        <v>0.22285041913851591</v>
      </c>
      <c r="I7" s="302">
        <v>8.9578746743255167E-2</v>
      </c>
      <c r="J7" s="303"/>
      <c r="K7" s="284"/>
      <c r="L7" s="295"/>
      <c r="M7" s="296"/>
    </row>
    <row r="8" spans="1:13" ht="22.5" x14ac:dyDescent="0.25">
      <c r="A8" s="297"/>
      <c r="B8" s="298" t="s">
        <v>292</v>
      </c>
      <c r="C8" s="299">
        <v>232674.49479999987</v>
      </c>
      <c r="D8" s="299">
        <v>245596.31213000012</v>
      </c>
      <c r="E8" s="299">
        <v>243851.91824</v>
      </c>
      <c r="F8" s="299">
        <v>274752.26584999997</v>
      </c>
      <c r="G8" s="300">
        <v>256800.85223999986</v>
      </c>
      <c r="H8" s="301">
        <v>0.20279217099461339</v>
      </c>
      <c r="I8" s="302">
        <v>-6.5336726357702268E-2</v>
      </c>
      <c r="J8" s="303"/>
      <c r="K8" s="284"/>
      <c r="L8" s="295"/>
      <c r="M8" s="296"/>
    </row>
    <row r="9" spans="1:13" x14ac:dyDescent="0.25">
      <c r="A9" s="297"/>
      <c r="B9" s="298" t="s">
        <v>293</v>
      </c>
      <c r="C9" s="299">
        <v>85119.873569999982</v>
      </c>
      <c r="D9" s="299">
        <v>48104.654680000014</v>
      </c>
      <c r="E9" s="299">
        <v>61961.698250000016</v>
      </c>
      <c r="F9" s="299">
        <v>94375.685910000015</v>
      </c>
      <c r="G9" s="300">
        <v>83020.362619999971</v>
      </c>
      <c r="H9" s="301">
        <v>6.55600611353713E-2</v>
      </c>
      <c r="I9" s="302">
        <v>-0.12032043190476926</v>
      </c>
      <c r="J9" s="303"/>
      <c r="K9" s="284"/>
      <c r="L9" s="295"/>
      <c r="M9" s="296"/>
    </row>
    <row r="10" spans="1:13" x14ac:dyDescent="0.25">
      <c r="A10" s="297"/>
      <c r="B10" s="298" t="s">
        <v>294</v>
      </c>
      <c r="C10" s="299">
        <v>113792.66558999998</v>
      </c>
      <c r="D10" s="299">
        <v>109331.23153</v>
      </c>
      <c r="E10" s="299">
        <v>95709.55866000001</v>
      </c>
      <c r="F10" s="299">
        <v>107437.49733999993</v>
      </c>
      <c r="G10" s="300">
        <v>76824.406760000056</v>
      </c>
      <c r="H10" s="301">
        <v>6.0667198322510024E-2</v>
      </c>
      <c r="I10" s="302">
        <v>-0.28493860465793208</v>
      </c>
      <c r="J10" s="303"/>
      <c r="K10" s="284"/>
      <c r="L10" s="295"/>
      <c r="M10" s="296"/>
    </row>
    <row r="11" spans="1:13" x14ac:dyDescent="0.25">
      <c r="A11" s="297"/>
      <c r="B11" s="298" t="s">
        <v>295</v>
      </c>
      <c r="C11" s="299">
        <v>2571.6826599999999</v>
      </c>
      <c r="D11" s="299">
        <v>8682.0514599999988</v>
      </c>
      <c r="E11" s="299">
        <v>18001.785640000002</v>
      </c>
      <c r="F11" s="299">
        <v>25926.045170000001</v>
      </c>
      <c r="G11" s="300">
        <v>39216.987439999997</v>
      </c>
      <c r="H11" s="301">
        <v>3.0969126283870347E-2</v>
      </c>
      <c r="I11" s="302">
        <v>0.51264827253249723</v>
      </c>
      <c r="J11" s="303"/>
      <c r="K11" s="284"/>
      <c r="L11" s="295"/>
      <c r="M11" s="296"/>
    </row>
    <row r="12" spans="1:13" x14ac:dyDescent="0.25">
      <c r="A12" s="297"/>
      <c r="B12" s="298" t="s">
        <v>296</v>
      </c>
      <c r="C12" s="299">
        <v>23987.709460000002</v>
      </c>
      <c r="D12" s="299">
        <v>26294.437870000002</v>
      </c>
      <c r="E12" s="299">
        <v>30393.594559999998</v>
      </c>
      <c r="F12" s="299">
        <v>35905.094509999995</v>
      </c>
      <c r="G12" s="300">
        <v>35265.052830000008</v>
      </c>
      <c r="H12" s="301">
        <v>2.7848336799723077E-2</v>
      </c>
      <c r="I12" s="302">
        <v>-1.7825929404578722E-2</v>
      </c>
      <c r="J12" s="303"/>
      <c r="K12" s="284"/>
      <c r="L12" s="295"/>
      <c r="M12" s="296"/>
    </row>
    <row r="13" spans="1:13" ht="22.5" x14ac:dyDescent="0.25">
      <c r="A13" s="297"/>
      <c r="B13" s="298" t="s">
        <v>297</v>
      </c>
      <c r="C13" s="299">
        <v>23263.267340000002</v>
      </c>
      <c r="D13" s="299">
        <v>22796.883280000009</v>
      </c>
      <c r="E13" s="299">
        <v>22253.99754</v>
      </c>
      <c r="F13" s="299">
        <v>26841.394379999998</v>
      </c>
      <c r="G13" s="300">
        <v>32290.438249999996</v>
      </c>
      <c r="H13" s="301">
        <v>2.5499323767684268E-2</v>
      </c>
      <c r="I13" s="302">
        <v>0.2030089716225838</v>
      </c>
      <c r="J13" s="303"/>
      <c r="K13" s="284"/>
      <c r="L13" s="295"/>
      <c r="M13" s="296"/>
    </row>
    <row r="14" spans="1:13" x14ac:dyDescent="0.25">
      <c r="A14" s="297"/>
      <c r="B14" s="298" t="s">
        <v>298</v>
      </c>
      <c r="C14" s="299">
        <v>50214.785579999989</v>
      </c>
      <c r="D14" s="299">
        <v>42163.137369999989</v>
      </c>
      <c r="E14" s="299">
        <v>43025.225769999997</v>
      </c>
      <c r="F14" s="299">
        <v>35016.745280000003</v>
      </c>
      <c r="G14" s="300">
        <v>24921.929270000001</v>
      </c>
      <c r="H14" s="301">
        <v>1.9680511563544893E-2</v>
      </c>
      <c r="I14" s="302">
        <v>-0.28828538829865802</v>
      </c>
      <c r="J14" s="303"/>
      <c r="K14" s="284"/>
      <c r="L14" s="295"/>
      <c r="M14" s="296"/>
    </row>
    <row r="15" spans="1:13" x14ac:dyDescent="0.25">
      <c r="A15" s="297"/>
      <c r="B15" s="298" t="s">
        <v>299</v>
      </c>
      <c r="C15" s="299">
        <v>9559.5393100000001</v>
      </c>
      <c r="D15" s="299">
        <v>6632.3730500000001</v>
      </c>
      <c r="E15" s="299">
        <v>9556.2189400000007</v>
      </c>
      <c r="F15" s="299">
        <v>15055.483279999999</v>
      </c>
      <c r="G15" s="300">
        <v>24912.30557</v>
      </c>
      <c r="H15" s="301">
        <v>1.9672911857395253E-2</v>
      </c>
      <c r="I15" s="302">
        <v>0.65469982641434021</v>
      </c>
      <c r="J15" s="303"/>
      <c r="K15" s="284"/>
      <c r="L15" s="295"/>
      <c r="M15" s="296"/>
    </row>
    <row r="16" spans="1:13" x14ac:dyDescent="0.25">
      <c r="A16" s="297"/>
      <c r="B16" s="298" t="s">
        <v>300</v>
      </c>
      <c r="C16" s="299">
        <v>26198.607440000003</v>
      </c>
      <c r="D16" s="299">
        <v>11714.934929999999</v>
      </c>
      <c r="E16" s="299">
        <v>11952.267330000001</v>
      </c>
      <c r="F16" s="299">
        <v>29441.994269999996</v>
      </c>
      <c r="G16" s="300">
        <v>23459.40524</v>
      </c>
      <c r="H16" s="301">
        <v>1.8525576053835965E-2</v>
      </c>
      <c r="I16" s="302">
        <v>-0.20319917785243136</v>
      </c>
      <c r="J16" s="303"/>
      <c r="K16" s="284"/>
      <c r="L16" s="295"/>
      <c r="M16" s="296"/>
    </row>
    <row r="17" spans="1:13" ht="22.5" customHeight="1" x14ac:dyDescent="0.25">
      <c r="A17" s="297"/>
      <c r="B17" s="298" t="s">
        <v>301</v>
      </c>
      <c r="C17" s="299">
        <v>0</v>
      </c>
      <c r="D17" s="299">
        <v>0</v>
      </c>
      <c r="E17" s="299">
        <v>0</v>
      </c>
      <c r="F17" s="299">
        <v>4740.6980600000006</v>
      </c>
      <c r="G17" s="300">
        <v>18615.464980000004</v>
      </c>
      <c r="H17" s="301">
        <v>1.4700381733314142E-2</v>
      </c>
      <c r="I17" s="302">
        <v>2.9267349964912133</v>
      </c>
      <c r="J17" s="303"/>
      <c r="K17" s="284"/>
      <c r="L17" s="304"/>
      <c r="M17" s="305"/>
    </row>
    <row r="18" spans="1:13" x14ac:dyDescent="0.25">
      <c r="A18" s="297"/>
      <c r="B18" s="298" t="s">
        <v>302</v>
      </c>
      <c r="C18" s="299">
        <v>0</v>
      </c>
      <c r="D18" s="299">
        <v>41.195380000000007</v>
      </c>
      <c r="E18" s="299">
        <v>184.30588</v>
      </c>
      <c r="F18" s="299">
        <v>78</v>
      </c>
      <c r="G18" s="300">
        <v>199.18326000000002</v>
      </c>
      <c r="H18" s="301">
        <v>1.5729233516497212E-4</v>
      </c>
      <c r="I18" s="302">
        <v>1.5536315384615387</v>
      </c>
      <c r="J18" s="303"/>
      <c r="K18" s="284"/>
      <c r="L18" s="304"/>
      <c r="M18" s="305"/>
    </row>
    <row r="19" spans="1:13" x14ac:dyDescent="0.25">
      <c r="A19" s="297"/>
      <c r="B19" s="298" t="s">
        <v>303</v>
      </c>
      <c r="C19" s="299">
        <v>0</v>
      </c>
      <c r="D19" s="299">
        <v>282.67455000000001</v>
      </c>
      <c r="E19" s="299">
        <v>0</v>
      </c>
      <c r="F19" s="299">
        <v>0</v>
      </c>
      <c r="G19" s="300">
        <v>0</v>
      </c>
      <c r="H19" s="301">
        <v>0</v>
      </c>
      <c r="I19" s="302" t="s">
        <v>206</v>
      </c>
      <c r="J19" s="303"/>
    </row>
    <row r="20" spans="1:13" ht="22.5" x14ac:dyDescent="0.25">
      <c r="B20" s="306" t="s">
        <v>304</v>
      </c>
      <c r="C20" s="307">
        <v>1054397.7677499994</v>
      </c>
      <c r="D20" s="307">
        <v>981062.44577999983</v>
      </c>
      <c r="E20" s="307">
        <v>1017038.7516299981</v>
      </c>
      <c r="F20" s="307">
        <v>1190156.3596700002</v>
      </c>
      <c r="G20" s="307">
        <v>1266325.2776499989</v>
      </c>
      <c r="H20" s="308">
        <v>1</v>
      </c>
      <c r="I20" s="309">
        <v>6.3999084961507524E-2</v>
      </c>
      <c r="J20" s="279"/>
    </row>
    <row r="21" spans="1:13" x14ac:dyDescent="0.25">
      <c r="B21" s="1067" t="s">
        <v>305</v>
      </c>
      <c r="C21" s="1067"/>
      <c r="D21" s="1067"/>
      <c r="E21" s="1067"/>
      <c r="F21" s="1067"/>
      <c r="G21" s="1067"/>
      <c r="H21" s="1067"/>
      <c r="I21" s="1067"/>
    </row>
  </sheetData>
  <mergeCells count="1">
    <mergeCell ref="B21:I21"/>
  </mergeCells>
  <pageMargins left="0.7" right="0.7" top="0.75" bottom="0.75" header="0.3" footer="0.3"/>
  <pageSetup paperSize="183" orientation="landscape" r:id="rId1"/>
  <ignoredErrors>
    <ignoredError sqref="C5:G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K60"/>
  <sheetViews>
    <sheetView zoomScaleNormal="100" workbookViewId="0"/>
  </sheetViews>
  <sheetFormatPr baseColWidth="10" defaultRowHeight="12.75" x14ac:dyDescent="0.2"/>
  <cols>
    <col min="1" max="1" width="3.7109375" style="187" customWidth="1"/>
    <col min="2" max="2" width="17.5703125" style="187" customWidth="1"/>
    <col min="3" max="3" width="30.7109375" style="185" customWidth="1"/>
    <col min="4" max="4" width="10.7109375" style="187" bestFit="1" customWidth="1"/>
    <col min="5" max="5" width="9.140625" style="187" bestFit="1" customWidth="1"/>
    <col min="6" max="8" width="10.7109375" style="187" bestFit="1" customWidth="1"/>
    <col min="9" max="11" width="11.5703125" style="187" bestFit="1" customWidth="1"/>
    <col min="12" max="16384" width="11.42578125" style="187"/>
  </cols>
  <sheetData>
    <row r="1" spans="2:11" x14ac:dyDescent="0.2">
      <c r="B1" s="15"/>
      <c r="C1" s="15"/>
    </row>
    <row r="2" spans="2:11" ht="15" x14ac:dyDescent="0.25">
      <c r="B2" s="39" t="s">
        <v>282</v>
      </c>
    </row>
    <row r="3" spans="2:11" x14ac:dyDescent="0.2">
      <c r="B3" s="41" t="s">
        <v>283</v>
      </c>
    </row>
    <row r="4" spans="2:11" ht="33.75" x14ac:dyDescent="0.2">
      <c r="B4" s="1073" t="s">
        <v>306</v>
      </c>
      <c r="C4" s="1073"/>
      <c r="D4" s="312">
        <v>2015</v>
      </c>
      <c r="E4" s="312">
        <v>2016</v>
      </c>
      <c r="F4" s="312">
        <v>2017</v>
      </c>
      <c r="G4" s="312">
        <v>2018</v>
      </c>
      <c r="H4" s="291">
        <v>2019</v>
      </c>
      <c r="I4" s="313" t="s">
        <v>307</v>
      </c>
      <c r="J4" s="313" t="s">
        <v>308</v>
      </c>
      <c r="K4" s="314" t="s">
        <v>3</v>
      </c>
    </row>
    <row r="5" spans="2:11" ht="51" customHeight="1" x14ac:dyDescent="0.2">
      <c r="B5" s="1053" t="s">
        <v>290</v>
      </c>
      <c r="C5" s="315" t="s">
        <v>309</v>
      </c>
      <c r="D5" s="316">
        <v>43141.793489999996</v>
      </c>
      <c r="E5" s="316">
        <v>58550.071389999997</v>
      </c>
      <c r="F5" s="316">
        <v>77467.584460000013</v>
      </c>
      <c r="G5" s="316">
        <v>78179.502139999997</v>
      </c>
      <c r="H5" s="317">
        <v>120256.68092</v>
      </c>
      <c r="I5" s="318">
        <v>0.32625449910378906</v>
      </c>
      <c r="J5" s="318">
        <v>9.4965079701455485E-2</v>
      </c>
      <c r="K5" s="318">
        <v>0.53821241665942388</v>
      </c>
    </row>
    <row r="6" spans="2:11" ht="33.75" x14ac:dyDescent="0.2">
      <c r="B6" s="1054"/>
      <c r="C6" s="7" t="s">
        <v>311</v>
      </c>
      <c r="D6" s="316">
        <v>32495.31907999999</v>
      </c>
      <c r="E6" s="316">
        <v>36916.767140000011</v>
      </c>
      <c r="F6" s="316">
        <v>35529.978409999996</v>
      </c>
      <c r="G6" s="316">
        <v>45693.958849999988</v>
      </c>
      <c r="H6" s="317">
        <v>67854.657989999992</v>
      </c>
      <c r="I6" s="318">
        <v>0.18408862846558569</v>
      </c>
      <c r="J6" s="318">
        <v>5.3583908643063789E-2</v>
      </c>
      <c r="K6" s="318">
        <v>0.48498094053848895</v>
      </c>
    </row>
    <row r="7" spans="2:11" ht="22.5" x14ac:dyDescent="0.2">
      <c r="B7" s="1054"/>
      <c r="C7" s="7" t="s">
        <v>313</v>
      </c>
      <c r="D7" s="316">
        <v>19658.797070000004</v>
      </c>
      <c r="E7" s="316">
        <v>19648.12904</v>
      </c>
      <c r="F7" s="316">
        <v>22773.810319999997</v>
      </c>
      <c r="G7" s="316">
        <v>38299.198400000001</v>
      </c>
      <c r="H7" s="317">
        <v>34772.052839999997</v>
      </c>
      <c r="I7" s="318">
        <v>9.4336036844984678E-2</v>
      </c>
      <c r="J7" s="318">
        <v>2.7459021353919977E-2</v>
      </c>
      <c r="K7" s="318">
        <v>-9.2094500860362763E-2</v>
      </c>
    </row>
    <row r="8" spans="2:11" ht="22.5" x14ac:dyDescent="0.2">
      <c r="B8" s="1054"/>
      <c r="C8" s="7" t="s">
        <v>315</v>
      </c>
      <c r="D8" s="316">
        <v>15975.740919999998</v>
      </c>
      <c r="E8" s="316">
        <v>15817.968289999999</v>
      </c>
      <c r="F8" s="316">
        <v>27767.31451</v>
      </c>
      <c r="G8" s="316">
        <v>28893.502859999997</v>
      </c>
      <c r="H8" s="317">
        <v>34320.263770000005</v>
      </c>
      <c r="I8" s="318">
        <v>9.3110340146840567E-2</v>
      </c>
      <c r="J8" s="318">
        <v>2.710224961606254E-2</v>
      </c>
      <c r="K8" s="318">
        <v>0.187819418652516</v>
      </c>
    </row>
    <row r="9" spans="2:11" ht="22.5" x14ac:dyDescent="0.2">
      <c r="B9" s="1054"/>
      <c r="C9" s="7" t="s">
        <v>317</v>
      </c>
      <c r="D9" s="316">
        <v>2884.8924999999999</v>
      </c>
      <c r="E9" s="316">
        <v>1724.1388099999999</v>
      </c>
      <c r="F9" s="316">
        <v>8587.3155999999999</v>
      </c>
      <c r="G9" s="316">
        <v>13341.498119999997</v>
      </c>
      <c r="H9" s="317">
        <v>27891.236509999999</v>
      </c>
      <c r="I9" s="318">
        <v>7.5668489495472141E-2</v>
      </c>
      <c r="J9" s="318">
        <v>2.2025333460735722E-2</v>
      </c>
      <c r="K9" s="318">
        <v>1.0905625634492093</v>
      </c>
    </row>
    <row r="10" spans="2:11" x14ac:dyDescent="0.2">
      <c r="B10" s="1054"/>
      <c r="C10" s="315" t="s">
        <v>70</v>
      </c>
      <c r="D10" s="316">
        <v>59610.357039999995</v>
      </c>
      <c r="E10" s="316">
        <v>72861.588820000034</v>
      </c>
      <c r="F10" s="316">
        <v>76539.812590000001</v>
      </c>
      <c r="G10" s="316">
        <v>77177.590139999986</v>
      </c>
      <c r="H10" s="317">
        <v>83502.878269999972</v>
      </c>
      <c r="I10" s="318">
        <v>0.2265420059433278</v>
      </c>
      <c r="J10" s="318">
        <v>6.5941097239219246E-2</v>
      </c>
      <c r="K10" s="318">
        <v>8.19575749712569E-2</v>
      </c>
    </row>
    <row r="11" spans="2:11" ht="33.6" customHeight="1" x14ac:dyDescent="0.2">
      <c r="B11" s="1055"/>
      <c r="C11" s="258" t="s">
        <v>319</v>
      </c>
      <c r="D11" s="319">
        <v>173766.90009999997</v>
      </c>
      <c r="E11" s="319">
        <v>205518.66349000004</v>
      </c>
      <c r="F11" s="319">
        <v>248665.81589000003</v>
      </c>
      <c r="G11" s="319">
        <v>281585.25050999998</v>
      </c>
      <c r="H11" s="319">
        <v>368597.77029999997</v>
      </c>
      <c r="I11" s="320">
        <v>1</v>
      </c>
      <c r="J11" s="320">
        <v>0.2910766900144568</v>
      </c>
      <c r="K11" s="320">
        <v>0.30900950824805329</v>
      </c>
    </row>
    <row r="12" spans="2:11" ht="51" customHeight="1" x14ac:dyDescent="0.2">
      <c r="B12" s="1053" t="s">
        <v>291</v>
      </c>
      <c r="C12" s="315" t="s">
        <v>321</v>
      </c>
      <c r="D12" s="316">
        <v>102812.08979999999</v>
      </c>
      <c r="E12" s="316">
        <v>102066.03124000001</v>
      </c>
      <c r="F12" s="316">
        <v>81811.362870000012</v>
      </c>
      <c r="G12" s="316">
        <v>92798.724610000034</v>
      </c>
      <c r="H12" s="317">
        <v>101318.91069000003</v>
      </c>
      <c r="I12" s="318">
        <v>0.35903086099914938</v>
      </c>
      <c r="J12" s="318">
        <v>8.0010177857322687E-2</v>
      </c>
      <c r="K12" s="318">
        <v>9.1813611833646475E-2</v>
      </c>
    </row>
    <row r="13" spans="2:11" ht="33.75" x14ac:dyDescent="0.2">
      <c r="B13" s="1054"/>
      <c r="C13" s="7" t="s">
        <v>323</v>
      </c>
      <c r="D13" s="316">
        <v>16516.952519999999</v>
      </c>
      <c r="E13" s="316">
        <v>19183.863640000003</v>
      </c>
      <c r="F13" s="316">
        <v>24101.057130000001</v>
      </c>
      <c r="G13" s="316">
        <v>32431.032769999998</v>
      </c>
      <c r="H13" s="317">
        <v>23584.018929999998</v>
      </c>
      <c r="I13" s="318">
        <v>8.3571670526199709E-2</v>
      </c>
      <c r="J13" s="318">
        <v>1.8623981804869561E-2</v>
      </c>
      <c r="K13" s="318">
        <v>-0.27279469953185831</v>
      </c>
    </row>
    <row r="14" spans="2:11" ht="22.5" x14ac:dyDescent="0.2">
      <c r="B14" s="1054"/>
      <c r="C14" s="7" t="s">
        <v>325</v>
      </c>
      <c r="D14" s="316">
        <v>22203.272630000003</v>
      </c>
      <c r="E14" s="316">
        <v>19545.12573</v>
      </c>
      <c r="F14" s="316">
        <v>18738.431860000001</v>
      </c>
      <c r="G14" s="316">
        <v>21148.848360000004</v>
      </c>
      <c r="H14" s="317">
        <v>21688.801759999998</v>
      </c>
      <c r="I14" s="318">
        <v>7.6855831916294193E-2</v>
      </c>
      <c r="J14" s="318">
        <v>1.7127354355785489E-2</v>
      </c>
      <c r="K14" s="318">
        <v>2.5531101779576747E-2</v>
      </c>
    </row>
    <row r="15" spans="2:11" x14ac:dyDescent="0.2">
      <c r="B15" s="1054"/>
      <c r="C15" s="315" t="s">
        <v>327</v>
      </c>
      <c r="D15" s="316">
        <v>13382.276689999997</v>
      </c>
      <c r="E15" s="316">
        <v>11815.369690000001</v>
      </c>
      <c r="F15" s="316">
        <v>16215.754499999995</v>
      </c>
      <c r="G15" s="316">
        <v>17370.510589999994</v>
      </c>
      <c r="H15" s="317">
        <v>16625.590489999999</v>
      </c>
      <c r="I15" s="318">
        <v>5.8913977929621657E-2</v>
      </c>
      <c r="J15" s="318">
        <v>1.3129004674733461E-2</v>
      </c>
      <c r="K15" s="318">
        <v>-4.2884179836880428E-2</v>
      </c>
    </row>
    <row r="16" spans="2:11" ht="51" customHeight="1" x14ac:dyDescent="0.2">
      <c r="B16" s="1054"/>
      <c r="C16" s="7" t="s">
        <v>329</v>
      </c>
      <c r="D16" s="316">
        <v>8695.8735799999995</v>
      </c>
      <c r="E16" s="316">
        <v>9784.5853200000001</v>
      </c>
      <c r="F16" s="316">
        <v>13024.0795</v>
      </c>
      <c r="G16" s="316">
        <v>10898.01758</v>
      </c>
      <c r="H16" s="317">
        <v>14790.5509</v>
      </c>
      <c r="I16" s="318">
        <v>5.2411382910800046E-2</v>
      </c>
      <c r="J16" s="318">
        <v>1.1679898649301039E-2</v>
      </c>
      <c r="K16" s="318">
        <v>0.35717810981912551</v>
      </c>
    </row>
    <row r="17" spans="2:11" ht="38.25" customHeight="1" x14ac:dyDescent="0.2">
      <c r="B17" s="1054"/>
      <c r="C17" s="252" t="s">
        <v>70</v>
      </c>
      <c r="D17" s="316">
        <v>149637.77667999998</v>
      </c>
      <c r="E17" s="316">
        <v>91508.920440000016</v>
      </c>
      <c r="F17" s="316">
        <v>77591.679069999998</v>
      </c>
      <c r="G17" s="316">
        <v>84353.071199999991</v>
      </c>
      <c r="H17" s="317">
        <v>104193.24612000001</v>
      </c>
      <c r="I17" s="318">
        <v>0.36921627571793503</v>
      </c>
      <c r="J17" s="318">
        <v>8.2280001796503674E-2</v>
      </c>
      <c r="K17" s="318">
        <v>0.23520394263961336</v>
      </c>
    </row>
    <row r="18" spans="2:11" ht="22.5" customHeight="1" x14ac:dyDescent="0.2">
      <c r="B18" s="1055"/>
      <c r="C18" s="258" t="s">
        <v>331</v>
      </c>
      <c r="D18" s="319">
        <v>313248.24189999991</v>
      </c>
      <c r="E18" s="319">
        <v>253903.89606000003</v>
      </c>
      <c r="F18" s="319">
        <v>231482.36492999998</v>
      </c>
      <c r="G18" s="319">
        <v>259000.20511000004</v>
      </c>
      <c r="H18" s="319">
        <v>282201.11889000004</v>
      </c>
      <c r="I18" s="320">
        <v>1</v>
      </c>
      <c r="J18" s="320">
        <v>0.22285041913851591</v>
      </c>
      <c r="K18" s="320">
        <v>8.9578746743255805E-2</v>
      </c>
    </row>
    <row r="19" spans="2:11" ht="38.25" customHeight="1" x14ac:dyDescent="0.2">
      <c r="B19" s="1053" t="s">
        <v>292</v>
      </c>
      <c r="C19" s="7" t="s">
        <v>333</v>
      </c>
      <c r="D19" s="316">
        <v>167718.24964000002</v>
      </c>
      <c r="E19" s="316">
        <v>172518.66212999998</v>
      </c>
      <c r="F19" s="316">
        <v>178794.92885</v>
      </c>
      <c r="G19" s="316">
        <v>197175.66162000003</v>
      </c>
      <c r="H19" s="317">
        <v>185492.52370999998</v>
      </c>
      <c r="I19" s="318">
        <v>0.72232051448428636</v>
      </c>
      <c r="J19" s="318">
        <v>0.14648094528621444</v>
      </c>
      <c r="K19" s="318">
        <v>-5.9252434169669341E-2</v>
      </c>
    </row>
    <row r="20" spans="2:11" ht="33.75" x14ac:dyDescent="0.2">
      <c r="B20" s="1054"/>
      <c r="C20" s="7" t="s">
        <v>335</v>
      </c>
      <c r="D20" s="316">
        <v>12710.238889999999</v>
      </c>
      <c r="E20" s="316">
        <v>16750.10023</v>
      </c>
      <c r="F20" s="316">
        <v>14709.23553</v>
      </c>
      <c r="G20" s="316">
        <v>17219.622129999996</v>
      </c>
      <c r="H20" s="317">
        <v>23535.925069999998</v>
      </c>
      <c r="I20" s="318">
        <v>9.1650494399465154E-2</v>
      </c>
      <c r="J20" s="318">
        <v>1.8586002731997186E-2</v>
      </c>
      <c r="K20" s="318">
        <v>0.36680845214342706</v>
      </c>
    </row>
    <row r="21" spans="2:11" x14ac:dyDescent="0.2">
      <c r="B21" s="1054"/>
      <c r="C21" s="315" t="s">
        <v>337</v>
      </c>
      <c r="D21" s="316">
        <v>12856.574189999994</v>
      </c>
      <c r="E21" s="316">
        <v>18772.54019</v>
      </c>
      <c r="F21" s="316">
        <v>11375.585330000004</v>
      </c>
      <c r="G21" s="316">
        <v>13076.805410000001</v>
      </c>
      <c r="H21" s="317">
        <v>10643.531010000002</v>
      </c>
      <c r="I21" s="318">
        <v>4.1446634297197783E-2</v>
      </c>
      <c r="J21" s="318">
        <v>8.4050529495485367E-3</v>
      </c>
      <c r="K21" s="318">
        <v>-0.18607559902506787</v>
      </c>
    </row>
    <row r="22" spans="2:11" ht="22.5" x14ac:dyDescent="0.2">
      <c r="B22" s="1054"/>
      <c r="C22" s="7" t="s">
        <v>338</v>
      </c>
      <c r="D22" s="316">
        <v>10297.760799999998</v>
      </c>
      <c r="E22" s="316">
        <v>8874.069019999999</v>
      </c>
      <c r="F22" s="316">
        <v>9693.2051199999987</v>
      </c>
      <c r="G22" s="316">
        <v>11048.26447</v>
      </c>
      <c r="H22" s="317">
        <v>8258.0965000000015</v>
      </c>
      <c r="I22" s="318">
        <v>3.2157589929967138E-2</v>
      </c>
      <c r="J22" s="318">
        <v>6.5213074758525497E-3</v>
      </c>
      <c r="K22" s="318">
        <v>-0.25254355356683444</v>
      </c>
    </row>
    <row r="23" spans="2:11" ht="35.25" customHeight="1" x14ac:dyDescent="0.2">
      <c r="B23" s="1054"/>
      <c r="C23" s="315" t="s">
        <v>340</v>
      </c>
      <c r="D23" s="316">
        <v>7951.8736700000018</v>
      </c>
      <c r="E23" s="316">
        <v>7951.8013100000026</v>
      </c>
      <c r="F23" s="316">
        <v>7405.3167700000013</v>
      </c>
      <c r="G23" s="316">
        <v>8530.2690699999985</v>
      </c>
      <c r="H23" s="317">
        <v>7690.4427200000009</v>
      </c>
      <c r="I23" s="318">
        <v>2.9947107468368896E-2</v>
      </c>
      <c r="J23" s="318">
        <v>6.0730389385195262E-3</v>
      </c>
      <c r="K23" s="318">
        <v>-9.8452504031036114E-2</v>
      </c>
    </row>
    <row r="24" spans="2:11" x14ac:dyDescent="0.2">
      <c r="B24" s="1054"/>
      <c r="C24" s="252" t="s">
        <v>70</v>
      </c>
      <c r="D24" s="316">
        <v>21139.797610000001</v>
      </c>
      <c r="E24" s="316">
        <v>20729.139249999993</v>
      </c>
      <c r="F24" s="316">
        <v>21873.646639999999</v>
      </c>
      <c r="G24" s="316">
        <v>27701.643150000004</v>
      </c>
      <c r="H24" s="317">
        <v>21180.33323</v>
      </c>
      <c r="I24" s="318">
        <v>8.2477659420714708E-2</v>
      </c>
      <c r="J24" s="318">
        <v>1.6725823612481056E-2</v>
      </c>
      <c r="K24" s="318">
        <v>-0.23541238635874936</v>
      </c>
    </row>
    <row r="25" spans="2:11" ht="31.5" customHeight="1" x14ac:dyDescent="0.2">
      <c r="B25" s="1055"/>
      <c r="C25" s="258" t="s">
        <v>341</v>
      </c>
      <c r="D25" s="319">
        <v>232674.49480000001</v>
      </c>
      <c r="E25" s="319">
        <v>245596.31212999998</v>
      </c>
      <c r="F25" s="319">
        <v>243851.91824</v>
      </c>
      <c r="G25" s="319">
        <v>274752.26585000003</v>
      </c>
      <c r="H25" s="319">
        <v>256800.85223999998</v>
      </c>
      <c r="I25" s="320">
        <v>1</v>
      </c>
      <c r="J25" s="320">
        <v>0.2027921709946133</v>
      </c>
      <c r="K25" s="320">
        <v>-6.5336726357702005E-2</v>
      </c>
    </row>
    <row r="26" spans="2:11" ht="56.25" x14ac:dyDescent="0.2">
      <c r="B26" s="1053" t="s">
        <v>294</v>
      </c>
      <c r="C26" s="7" t="s">
        <v>310</v>
      </c>
      <c r="D26" s="316">
        <v>28508.066939999997</v>
      </c>
      <c r="E26" s="316">
        <v>37080.79990000002</v>
      </c>
      <c r="F26" s="316">
        <v>20955.028000000006</v>
      </c>
      <c r="G26" s="316">
        <v>36866.661849999997</v>
      </c>
      <c r="H26" s="317">
        <v>34092.218539999994</v>
      </c>
      <c r="I26" s="318">
        <v>0.44376806769890637</v>
      </c>
      <c r="J26" s="318">
        <v>2.6922165372286561E-2</v>
      </c>
      <c r="K26" s="318">
        <v>-7.5256157481478153E-2</v>
      </c>
    </row>
    <row r="27" spans="2:11" ht="22.5" x14ac:dyDescent="0.2">
      <c r="B27" s="1054"/>
      <c r="C27" s="7" t="s">
        <v>312</v>
      </c>
      <c r="D27" s="316">
        <v>13906.531190000002</v>
      </c>
      <c r="E27" s="316">
        <v>24086.404449999995</v>
      </c>
      <c r="F27" s="316">
        <v>30132.762119999996</v>
      </c>
      <c r="G27" s="316">
        <v>28340.422349999993</v>
      </c>
      <c r="H27" s="317">
        <v>13886.353230000001</v>
      </c>
      <c r="I27" s="318">
        <v>0.1807544479110795</v>
      </c>
      <c r="J27" s="318">
        <v>1.0965865939097248E-2</v>
      </c>
      <c r="K27" s="318">
        <v>-0.51001600969436489</v>
      </c>
    </row>
    <row r="28" spans="2:11" ht="33.75" x14ac:dyDescent="0.2">
      <c r="B28" s="1054"/>
      <c r="C28" s="7" t="s">
        <v>314</v>
      </c>
      <c r="D28" s="316">
        <v>36120.477140000017</v>
      </c>
      <c r="E28" s="316">
        <v>11499.584260000003</v>
      </c>
      <c r="F28" s="316">
        <v>10805.628420000005</v>
      </c>
      <c r="G28" s="316">
        <v>14590.885779999997</v>
      </c>
      <c r="H28" s="317">
        <v>10622.507409999998</v>
      </c>
      <c r="I28" s="318">
        <v>0.13826995687952126</v>
      </c>
      <c r="J28" s="318">
        <v>8.3884508960548089E-3</v>
      </c>
      <c r="K28" s="318">
        <v>-0.27197652218205493</v>
      </c>
    </row>
    <row r="29" spans="2:11" ht="56.25" x14ac:dyDescent="0.2">
      <c r="B29" s="1054"/>
      <c r="C29" s="315" t="s">
        <v>316</v>
      </c>
      <c r="D29" s="316">
        <v>14497.132620000002</v>
      </c>
      <c r="E29" s="316">
        <v>16487.717080000002</v>
      </c>
      <c r="F29" s="316">
        <v>15279.58841</v>
      </c>
      <c r="G29" s="316">
        <v>13177.774019999997</v>
      </c>
      <c r="H29" s="317">
        <v>8677.7050499999987</v>
      </c>
      <c r="I29" s="318">
        <v>0.11295505446738058</v>
      </c>
      <c r="J29" s="318">
        <v>6.8526666909024866E-3</v>
      </c>
      <c r="K29" s="318">
        <v>-0.34148931095420315</v>
      </c>
    </row>
    <row r="30" spans="2:11" ht="45" x14ac:dyDescent="0.2">
      <c r="B30" s="1054"/>
      <c r="C30" s="7" t="s">
        <v>318</v>
      </c>
      <c r="D30" s="316">
        <v>17404.254659999999</v>
      </c>
      <c r="E30" s="316">
        <v>13801.118100000002</v>
      </c>
      <c r="F30" s="316">
        <v>12220.706340000002</v>
      </c>
      <c r="G30" s="316">
        <v>12543.205119999999</v>
      </c>
      <c r="H30" s="317">
        <v>4942.6756999999998</v>
      </c>
      <c r="I30" s="318">
        <v>6.4337310347751267E-2</v>
      </c>
      <c r="J30" s="318">
        <v>3.9031643664038957E-3</v>
      </c>
      <c r="K30" s="318">
        <v>-0.6059479492909704</v>
      </c>
    </row>
    <row r="31" spans="2:11" ht="12.75" customHeight="1" x14ac:dyDescent="0.2">
      <c r="B31" s="1054"/>
      <c r="C31" s="252" t="s">
        <v>70</v>
      </c>
      <c r="D31" s="316">
        <v>3356.2030400000003</v>
      </c>
      <c r="E31" s="316">
        <v>6375.6077399999995</v>
      </c>
      <c r="F31" s="316">
        <v>6315.84537</v>
      </c>
      <c r="G31" s="316">
        <v>1918.5482200000001</v>
      </c>
      <c r="H31" s="317">
        <v>4602.9468300000008</v>
      </c>
      <c r="I31" s="318">
        <v>5.9915162695361138E-2</v>
      </c>
      <c r="J31" s="318">
        <v>3.6348850577649213E-3</v>
      </c>
      <c r="K31" s="318">
        <v>1.3991822472932165</v>
      </c>
    </row>
    <row r="32" spans="2:11" x14ac:dyDescent="0.2">
      <c r="B32" s="1055"/>
      <c r="C32" s="258" t="s">
        <v>320</v>
      </c>
      <c r="D32" s="319">
        <v>113792.66559000002</v>
      </c>
      <c r="E32" s="319">
        <v>109331.23153000002</v>
      </c>
      <c r="F32" s="319">
        <v>95709.55866000001</v>
      </c>
      <c r="G32" s="319">
        <v>107437.49733999999</v>
      </c>
      <c r="H32" s="319">
        <v>76824.406759999983</v>
      </c>
      <c r="I32" s="320">
        <v>1</v>
      </c>
      <c r="J32" s="320">
        <v>6.0667198322509913E-2</v>
      </c>
      <c r="K32" s="320">
        <v>-0.28493860465793319</v>
      </c>
    </row>
    <row r="33" spans="2:11" ht="22.5" x14ac:dyDescent="0.2">
      <c r="B33" s="1053" t="s">
        <v>293</v>
      </c>
      <c r="C33" s="315" t="s">
        <v>322</v>
      </c>
      <c r="D33" s="316">
        <v>56282.771409999987</v>
      </c>
      <c r="E33" s="316">
        <v>14680.72782</v>
      </c>
      <c r="F33" s="316">
        <v>648.19028000000003</v>
      </c>
      <c r="G33" s="316">
        <v>14454.019880000002</v>
      </c>
      <c r="H33" s="317">
        <v>61340.447789999998</v>
      </c>
      <c r="I33" s="318">
        <v>0.73886027300033486</v>
      </c>
      <c r="J33" s="318">
        <v>4.8439724668399062E-2</v>
      </c>
      <c r="K33" s="318">
        <v>3.2438330858307904</v>
      </c>
    </row>
    <row r="34" spans="2:11" x14ac:dyDescent="0.2">
      <c r="B34" s="1054"/>
      <c r="C34" s="315" t="s">
        <v>324</v>
      </c>
      <c r="D34" s="316">
        <v>3195.4407700000006</v>
      </c>
      <c r="E34" s="316">
        <v>6241.4581799999996</v>
      </c>
      <c r="F34" s="316">
        <v>7255.2808399999994</v>
      </c>
      <c r="G34" s="316">
        <v>6098.9625999999998</v>
      </c>
      <c r="H34" s="317">
        <v>5786.4453200000007</v>
      </c>
      <c r="I34" s="318">
        <v>6.9699109199096873E-2</v>
      </c>
      <c r="J34" s="318">
        <v>4.5694778601737098E-3</v>
      </c>
      <c r="K34" s="318">
        <v>-5.1241055323080542E-2</v>
      </c>
    </row>
    <row r="35" spans="2:11" ht="22.5" x14ac:dyDescent="0.2">
      <c r="B35" s="1054"/>
      <c r="C35" s="315" t="s">
        <v>326</v>
      </c>
      <c r="D35" s="316">
        <v>4924.3311300000005</v>
      </c>
      <c r="E35" s="316">
        <v>5173.9159999999993</v>
      </c>
      <c r="F35" s="316">
        <v>17416.388920000001</v>
      </c>
      <c r="G35" s="316">
        <v>5217.9393400000008</v>
      </c>
      <c r="H35" s="317">
        <v>4508.9703499999996</v>
      </c>
      <c r="I35" s="318">
        <v>5.431161955577591E-2</v>
      </c>
      <c r="J35" s="318">
        <v>3.5606730984376945E-3</v>
      </c>
      <c r="K35" s="318">
        <v>-0.1358714511234623</v>
      </c>
    </row>
    <row r="36" spans="2:11" ht="25.5" customHeight="1" x14ac:dyDescent="0.2">
      <c r="B36" s="1054"/>
      <c r="C36" s="315" t="s">
        <v>328</v>
      </c>
      <c r="D36" s="316">
        <v>4093.0292700000005</v>
      </c>
      <c r="E36" s="316">
        <v>1959.6256699999999</v>
      </c>
      <c r="F36" s="316">
        <v>2159.2812000000004</v>
      </c>
      <c r="G36" s="316">
        <v>3729.4028199999998</v>
      </c>
      <c r="H36" s="317">
        <v>2915.3808600000002</v>
      </c>
      <c r="I36" s="318">
        <v>3.5116455385099353E-2</v>
      </c>
      <c r="J36" s="318">
        <v>2.3022369619046515E-3</v>
      </c>
      <c r="K36" s="318">
        <v>-0.21827139606227886</v>
      </c>
    </row>
    <row r="37" spans="2:11" ht="22.5" x14ac:dyDescent="0.2">
      <c r="B37" s="1054"/>
      <c r="C37" s="315" t="s">
        <v>330</v>
      </c>
      <c r="D37" s="316">
        <v>5705.8680800000002</v>
      </c>
      <c r="E37" s="316">
        <v>3167.3161500000001</v>
      </c>
      <c r="F37" s="316">
        <v>7348.1970000000001</v>
      </c>
      <c r="G37" s="316">
        <v>3662.7759999999998</v>
      </c>
      <c r="H37" s="317">
        <v>2390.8843099999999</v>
      </c>
      <c r="I37" s="318">
        <v>2.8798769778247444E-2</v>
      </c>
      <c r="J37" s="318">
        <v>1.8880491072853849E-3</v>
      </c>
      <c r="K37" s="318">
        <v>-0.34724801352853685</v>
      </c>
    </row>
    <row r="38" spans="2:11" ht="12.75" customHeight="1" x14ac:dyDescent="0.2">
      <c r="B38" s="1054"/>
      <c r="C38" s="252" t="s">
        <v>70</v>
      </c>
      <c r="D38" s="316">
        <v>10918.432910000001</v>
      </c>
      <c r="E38" s="316">
        <v>16881.610860000004</v>
      </c>
      <c r="F38" s="316">
        <v>27134.360010000008</v>
      </c>
      <c r="G38" s="316">
        <v>61212.585269999996</v>
      </c>
      <c r="H38" s="317">
        <v>6078.2339900000006</v>
      </c>
      <c r="I38" s="318">
        <v>7.3213773081445499E-2</v>
      </c>
      <c r="J38" s="318">
        <v>4.7998994391707664E-3</v>
      </c>
      <c r="K38" s="318">
        <v>-0.90070287077094069</v>
      </c>
    </row>
    <row r="39" spans="2:11" ht="38.25" customHeight="1" x14ac:dyDescent="0.2">
      <c r="B39" s="1055"/>
      <c r="C39" s="258" t="s">
        <v>332</v>
      </c>
      <c r="D39" s="319">
        <v>85119.873569999996</v>
      </c>
      <c r="E39" s="319">
        <v>48104.654680000007</v>
      </c>
      <c r="F39" s="319">
        <v>61961.698250000001</v>
      </c>
      <c r="G39" s="319">
        <v>94375.68591</v>
      </c>
      <c r="H39" s="319">
        <v>83020.36262</v>
      </c>
      <c r="I39" s="320">
        <v>1</v>
      </c>
      <c r="J39" s="320">
        <v>6.5560061135371273E-2</v>
      </c>
      <c r="K39" s="320">
        <v>-0.12032043190476877</v>
      </c>
    </row>
    <row r="40" spans="2:11" ht="22.5" customHeight="1" x14ac:dyDescent="0.2">
      <c r="B40" s="1053" t="s">
        <v>295</v>
      </c>
      <c r="C40" s="7" t="s">
        <v>334</v>
      </c>
      <c r="D40" s="316">
        <v>0</v>
      </c>
      <c r="E40" s="316">
        <v>4092.66885</v>
      </c>
      <c r="F40" s="316">
        <v>7755.5685000000012</v>
      </c>
      <c r="G40" s="316">
        <v>14959.251699999999</v>
      </c>
      <c r="H40" s="317">
        <v>30550.691460000002</v>
      </c>
      <c r="I40" s="318">
        <v>0.77901678467120927</v>
      </c>
      <c r="J40" s="318">
        <v>2.4125469181737295E-2</v>
      </c>
      <c r="K40" s="318">
        <v>1.0422606740416036</v>
      </c>
    </row>
    <row r="41" spans="2:11" ht="31.5" customHeight="1" x14ac:dyDescent="0.2">
      <c r="B41" s="1054"/>
      <c r="C41" s="7" t="s">
        <v>336</v>
      </c>
      <c r="D41" s="316">
        <v>2272.3546000000001</v>
      </c>
      <c r="E41" s="316">
        <v>4589.3826100000006</v>
      </c>
      <c r="F41" s="316">
        <v>10068.49237</v>
      </c>
      <c r="G41" s="316">
        <v>10213.91339</v>
      </c>
      <c r="H41" s="317">
        <v>6452.2770600000003</v>
      </c>
      <c r="I41" s="318">
        <v>0.16452760605009897</v>
      </c>
      <c r="J41" s="318">
        <v>5.095276208948383E-3</v>
      </c>
      <c r="K41" s="318">
        <v>-0.36828551274801824</v>
      </c>
    </row>
    <row r="42" spans="2:11" ht="26.25" customHeight="1" x14ac:dyDescent="0.2">
      <c r="B42" s="1054"/>
      <c r="C42" s="252" t="s">
        <v>70</v>
      </c>
      <c r="D42" s="316">
        <v>299.32805999999999</v>
      </c>
      <c r="E42" s="316">
        <v>0</v>
      </c>
      <c r="F42" s="316">
        <v>177.72477000000001</v>
      </c>
      <c r="G42" s="316">
        <v>752.88008000000002</v>
      </c>
      <c r="H42" s="317">
        <v>2214.01892</v>
      </c>
      <c r="I42" s="318">
        <v>5.6455609278691699E-2</v>
      </c>
      <c r="J42" s="318">
        <v>1.7483808931846444E-3</v>
      </c>
      <c r="K42" s="318">
        <v>1.9407325001878122</v>
      </c>
    </row>
    <row r="43" spans="2:11" ht="26.25" customHeight="1" x14ac:dyDescent="0.2">
      <c r="B43" s="1055"/>
      <c r="C43" s="258" t="s">
        <v>339</v>
      </c>
      <c r="D43" s="319">
        <v>2571.6826599999999</v>
      </c>
      <c r="E43" s="319">
        <v>8682.0514600000006</v>
      </c>
      <c r="F43" s="319">
        <v>18001.785640000002</v>
      </c>
      <c r="G43" s="319">
        <v>25926.045169999998</v>
      </c>
      <c r="H43" s="319">
        <v>39216.987440000004</v>
      </c>
      <c r="I43" s="320">
        <v>1</v>
      </c>
      <c r="J43" s="320">
        <v>3.0969126283870326E-2</v>
      </c>
      <c r="K43" s="320">
        <v>0.51264827253249778</v>
      </c>
    </row>
    <row r="44" spans="2:11" ht="12.75" customHeight="1" x14ac:dyDescent="0.2">
      <c r="B44" s="1069" t="s">
        <v>296</v>
      </c>
      <c r="C44" s="1070"/>
      <c r="D44" s="321">
        <v>23987.709459999998</v>
      </c>
      <c r="E44" s="321">
        <v>26294.437870000002</v>
      </c>
      <c r="F44" s="321">
        <v>30393.594560000001</v>
      </c>
      <c r="G44" s="321">
        <v>35905.09451000001</v>
      </c>
      <c r="H44" s="321">
        <v>35265.052830000008</v>
      </c>
      <c r="I44" s="321"/>
      <c r="J44" s="322">
        <v>2.7848336799723053E-2</v>
      </c>
      <c r="K44" s="322">
        <v>-1.7825929404579135E-2</v>
      </c>
    </row>
    <row r="45" spans="2:11" ht="12.75" customHeight="1" x14ac:dyDescent="0.2">
      <c r="B45" s="1069" t="s">
        <v>297</v>
      </c>
      <c r="C45" s="1070"/>
      <c r="D45" s="321">
        <v>23263.267339999999</v>
      </c>
      <c r="E45" s="321">
        <v>22796.883280000009</v>
      </c>
      <c r="F45" s="321">
        <v>22253.997539999997</v>
      </c>
      <c r="G45" s="321">
        <v>26841.394380000002</v>
      </c>
      <c r="H45" s="321">
        <v>32290.438249999992</v>
      </c>
      <c r="I45" s="321"/>
      <c r="J45" s="322">
        <v>2.549932376768424E-2</v>
      </c>
      <c r="K45" s="322">
        <v>0.20300897162258341</v>
      </c>
    </row>
    <row r="46" spans="2:11" ht="12.75" customHeight="1" x14ac:dyDescent="0.2">
      <c r="B46" s="1069" t="s">
        <v>301</v>
      </c>
      <c r="C46" s="1070"/>
      <c r="D46" s="321">
        <v>0</v>
      </c>
      <c r="E46" s="321">
        <v>0</v>
      </c>
      <c r="F46" s="321">
        <v>0</v>
      </c>
      <c r="G46" s="321">
        <v>4740.6980600000006</v>
      </c>
      <c r="H46" s="321">
        <v>18615.464980000001</v>
      </c>
      <c r="I46" s="321"/>
      <c r="J46" s="322">
        <v>1.4700381733314127E-2</v>
      </c>
      <c r="K46" s="322">
        <v>2.9267349964912124</v>
      </c>
    </row>
    <row r="47" spans="2:11" ht="12.75" customHeight="1" x14ac:dyDescent="0.2">
      <c r="B47" s="1069" t="s">
        <v>298</v>
      </c>
      <c r="C47" s="1070"/>
      <c r="D47" s="321">
        <v>50214.785579999996</v>
      </c>
      <c r="E47" s="321">
        <v>42163.137369999997</v>
      </c>
      <c r="F47" s="321">
        <v>43025.225769999997</v>
      </c>
      <c r="G47" s="321">
        <v>35016.745280000003</v>
      </c>
      <c r="H47" s="321">
        <v>24921.929270000001</v>
      </c>
      <c r="I47" s="321"/>
      <c r="J47" s="322">
        <v>1.9680511563544875E-2</v>
      </c>
      <c r="K47" s="322">
        <v>-0.28828538829865807</v>
      </c>
    </row>
    <row r="48" spans="2:11" ht="12.75" customHeight="1" x14ac:dyDescent="0.2">
      <c r="B48" s="1069" t="s">
        <v>299</v>
      </c>
      <c r="C48" s="1070"/>
      <c r="D48" s="321">
        <v>9559.5393100000001</v>
      </c>
      <c r="E48" s="321">
        <v>6632.3730499999992</v>
      </c>
      <c r="F48" s="321">
        <v>9556.2189400000025</v>
      </c>
      <c r="G48" s="321">
        <v>15055.483279999999</v>
      </c>
      <c r="H48" s="321">
        <v>24912.305569999997</v>
      </c>
      <c r="I48" s="321"/>
      <c r="J48" s="322">
        <v>1.9672911857395232E-2</v>
      </c>
      <c r="K48" s="322">
        <v>0.6546998264143401</v>
      </c>
    </row>
    <row r="49" spans="2:11" ht="12.75" customHeight="1" x14ac:dyDescent="0.2">
      <c r="B49" s="1069" t="s">
        <v>342</v>
      </c>
      <c r="C49" s="1070"/>
      <c r="D49" s="321">
        <v>26198.60744</v>
      </c>
      <c r="E49" s="321">
        <v>11714.934929999999</v>
      </c>
      <c r="F49" s="321">
        <v>11952.267330000001</v>
      </c>
      <c r="G49" s="321">
        <v>29441.994270000003</v>
      </c>
      <c r="H49" s="321">
        <v>23459.40524</v>
      </c>
      <c r="I49" s="321"/>
      <c r="J49" s="322">
        <v>1.8525576053835948E-2</v>
      </c>
      <c r="K49" s="322">
        <v>-0.20319917785243161</v>
      </c>
    </row>
    <row r="50" spans="2:11" ht="13.5" customHeight="1" x14ac:dyDescent="0.2">
      <c r="B50" s="1069" t="s">
        <v>302</v>
      </c>
      <c r="C50" s="1070"/>
      <c r="D50" s="321">
        <v>0</v>
      </c>
      <c r="E50" s="321">
        <v>41.195380000000007</v>
      </c>
      <c r="F50" s="321">
        <v>184.30588</v>
      </c>
      <c r="G50" s="321">
        <v>78</v>
      </c>
      <c r="H50" s="321">
        <v>199.18325999999999</v>
      </c>
      <c r="I50" s="321"/>
      <c r="J50" s="322">
        <v>1.5729233516497196E-4</v>
      </c>
      <c r="K50" s="322">
        <v>1.5536315384615382</v>
      </c>
    </row>
    <row r="51" spans="2:11" ht="12.75" customHeight="1" x14ac:dyDescent="0.2">
      <c r="B51" s="1069" t="s">
        <v>303</v>
      </c>
      <c r="C51" s="1070"/>
      <c r="D51" s="321">
        <v>0</v>
      </c>
      <c r="E51" s="321">
        <v>282.67455000000001</v>
      </c>
      <c r="F51" s="321">
        <v>0</v>
      </c>
      <c r="G51" s="321">
        <v>0</v>
      </c>
      <c r="H51" s="321">
        <v>0</v>
      </c>
      <c r="I51" s="321"/>
      <c r="J51" s="322">
        <v>0</v>
      </c>
      <c r="K51" s="322" t="s">
        <v>206</v>
      </c>
    </row>
    <row r="52" spans="2:11" x14ac:dyDescent="0.2">
      <c r="B52" s="1071" t="s">
        <v>304</v>
      </c>
      <c r="C52" s="1071"/>
      <c r="D52" s="323">
        <v>1054397.7677500001</v>
      </c>
      <c r="E52" s="323">
        <v>981062.44578000007</v>
      </c>
      <c r="F52" s="323">
        <v>1017038.7516300003</v>
      </c>
      <c r="G52" s="323">
        <v>1190156.3596700002</v>
      </c>
      <c r="H52" s="323">
        <v>1266325.2776500001</v>
      </c>
      <c r="I52" s="324"/>
      <c r="J52" s="324">
        <v>1</v>
      </c>
      <c r="K52" s="324">
        <v>6.3999084961508412E-2</v>
      </c>
    </row>
    <row r="53" spans="2:11" ht="12.75" customHeight="1" x14ac:dyDescent="0.2">
      <c r="B53" s="1072" t="s">
        <v>343</v>
      </c>
      <c r="C53" s="1072"/>
      <c r="D53" s="1072"/>
      <c r="E53" s="1072"/>
      <c r="F53" s="1072"/>
      <c r="G53" s="1072"/>
      <c r="H53" s="1072"/>
      <c r="I53" s="1072"/>
      <c r="J53" s="1072"/>
      <c r="K53" s="1072"/>
    </row>
    <row r="54" spans="2:11" ht="12.75" customHeight="1" x14ac:dyDescent="0.2">
      <c r="B54" s="1068" t="s">
        <v>344</v>
      </c>
      <c r="C54" s="1068"/>
      <c r="D54" s="1068"/>
      <c r="E54" s="1068"/>
      <c r="F54" s="1068"/>
      <c r="G54" s="1068"/>
      <c r="H54" s="1068"/>
      <c r="I54" s="1068"/>
      <c r="J54" s="1068"/>
      <c r="K54" s="1068"/>
    </row>
    <row r="55" spans="2:11" ht="12.75" customHeight="1" x14ac:dyDescent="0.2"/>
    <row r="56" spans="2:11" ht="12.75" customHeight="1" x14ac:dyDescent="0.2"/>
    <row r="58" spans="2:11" ht="12.75" customHeight="1" x14ac:dyDescent="0.2"/>
    <row r="59" spans="2:11" ht="12.75" customHeight="1" x14ac:dyDescent="0.2"/>
    <row r="60" spans="2:11" ht="12.75" customHeight="1" x14ac:dyDescent="0.2"/>
  </sheetData>
  <mergeCells count="18">
    <mergeCell ref="B47:C47"/>
    <mergeCell ref="B4:C4"/>
    <mergeCell ref="B5:B11"/>
    <mergeCell ref="B26:B32"/>
    <mergeCell ref="B12:B18"/>
    <mergeCell ref="B33:B39"/>
    <mergeCell ref="B19:B25"/>
    <mergeCell ref="B40:B43"/>
    <mergeCell ref="B44:C44"/>
    <mergeCell ref="B45:C45"/>
    <mergeCell ref="B46:C46"/>
    <mergeCell ref="B54:K54"/>
    <mergeCell ref="B48:C48"/>
    <mergeCell ref="B49:C49"/>
    <mergeCell ref="B50:C50"/>
    <mergeCell ref="B51:C51"/>
    <mergeCell ref="B52:C52"/>
    <mergeCell ref="B53:K53"/>
  </mergeCells>
  <pageMargins left="0.7" right="0.7" top="0.75" bottom="0.75" header="0.3" footer="0.3"/>
  <pageSetup paperSize="183" scale="6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M7609"/>
  <sheetViews>
    <sheetView zoomScaleNormal="100" workbookViewId="0"/>
  </sheetViews>
  <sheetFormatPr baseColWidth="10" defaultRowHeight="12.75" x14ac:dyDescent="0.2"/>
  <cols>
    <col min="1" max="1" width="3.7109375" style="187" customWidth="1"/>
    <col min="2" max="2" width="20.42578125" style="187" customWidth="1"/>
    <col min="3" max="3" width="59.140625" style="187" customWidth="1"/>
    <col min="4" max="7" width="11.42578125" style="187" customWidth="1"/>
    <col min="8" max="16384" width="11.42578125" style="187"/>
  </cols>
  <sheetData>
    <row r="2" spans="2:13" ht="15" x14ac:dyDescent="0.25">
      <c r="B2" s="39" t="s">
        <v>345</v>
      </c>
      <c r="C2" s="41"/>
      <c r="D2" s="41"/>
      <c r="E2" s="41"/>
      <c r="F2" s="41"/>
      <c r="G2" s="41"/>
      <c r="H2" s="41"/>
      <c r="I2" s="41"/>
      <c r="J2" s="41"/>
    </row>
    <row r="3" spans="2:13" ht="13.5" customHeight="1" x14ac:dyDescent="0.2">
      <c r="B3" s="41" t="s">
        <v>346</v>
      </c>
      <c r="C3" s="41"/>
      <c r="D3" s="41"/>
      <c r="E3" s="41"/>
      <c r="F3" s="41"/>
      <c r="G3" s="41"/>
      <c r="H3" s="41"/>
      <c r="I3" s="41"/>
      <c r="J3" s="41"/>
    </row>
    <row r="4" spans="2:13" ht="22.5" customHeight="1" x14ac:dyDescent="0.2">
      <c r="B4" s="326" t="s">
        <v>24</v>
      </c>
      <c r="C4" s="311" t="s">
        <v>25</v>
      </c>
      <c r="D4" s="312">
        <v>2015</v>
      </c>
      <c r="E4" s="312">
        <v>2016</v>
      </c>
      <c r="F4" s="312">
        <v>2017</v>
      </c>
      <c r="G4" s="312">
        <v>2018</v>
      </c>
      <c r="H4" s="327">
        <v>2019</v>
      </c>
      <c r="I4" s="328" t="s">
        <v>2</v>
      </c>
      <c r="J4" s="328" t="s">
        <v>3</v>
      </c>
    </row>
    <row r="5" spans="2:13" ht="12.75" customHeight="1" x14ac:dyDescent="0.2">
      <c r="B5" s="262" t="s">
        <v>347</v>
      </c>
      <c r="C5" s="7" t="s">
        <v>348</v>
      </c>
      <c r="D5" s="329">
        <v>2572.2601721000005</v>
      </c>
      <c r="E5" s="329">
        <v>2140.3438516799997</v>
      </c>
      <c r="F5" s="329">
        <v>2471.0963717100008</v>
      </c>
      <c r="G5" s="329">
        <v>3277.0070665400008</v>
      </c>
      <c r="H5" s="330">
        <v>3167.9039663099993</v>
      </c>
      <c r="I5" s="257">
        <v>4.9019529647190183E-2</v>
      </c>
      <c r="J5" s="257">
        <v>-3.3293519975590713E-2</v>
      </c>
      <c r="L5" s="202"/>
      <c r="M5" s="202"/>
    </row>
    <row r="6" spans="2:13" x14ac:dyDescent="0.2">
      <c r="B6" s="262" t="s">
        <v>349</v>
      </c>
      <c r="C6" s="7" t="s">
        <v>350</v>
      </c>
      <c r="D6" s="329">
        <v>2239.3843569599994</v>
      </c>
      <c r="E6" s="329">
        <v>1525.1953086800002</v>
      </c>
      <c r="F6" s="329">
        <v>2061.1730401999998</v>
      </c>
      <c r="G6" s="329">
        <v>2803.8337548199993</v>
      </c>
      <c r="H6" s="330">
        <v>2683.2739645200004</v>
      </c>
      <c r="I6" s="257">
        <v>4.1520459286059803E-2</v>
      </c>
      <c r="J6" s="257">
        <v>-4.2998194915353838E-2</v>
      </c>
      <c r="L6" s="202"/>
      <c r="M6" s="202"/>
    </row>
    <row r="7" spans="2:13" x14ac:dyDescent="0.2">
      <c r="B7" s="262" t="s">
        <v>351</v>
      </c>
      <c r="C7" s="7" t="s">
        <v>352</v>
      </c>
      <c r="D7" s="329">
        <v>729.93073074000006</v>
      </c>
      <c r="E7" s="329">
        <v>871.99465795000003</v>
      </c>
      <c r="F7" s="329">
        <v>1218.1257472499999</v>
      </c>
      <c r="G7" s="329">
        <v>1487.1126213900002</v>
      </c>
      <c r="H7" s="330">
        <v>1488.5873871199997</v>
      </c>
      <c r="I7" s="257">
        <v>2.3034111618086099E-2</v>
      </c>
      <c r="J7" s="257">
        <v>9.9169740663018757E-4</v>
      </c>
      <c r="L7" s="202"/>
      <c r="M7" s="202"/>
    </row>
    <row r="8" spans="2:13" ht="22.5" x14ac:dyDescent="0.2">
      <c r="B8" s="262" t="s">
        <v>353</v>
      </c>
      <c r="C8" s="7" t="s">
        <v>354</v>
      </c>
      <c r="D8" s="329">
        <v>1370.6502725400001</v>
      </c>
      <c r="E8" s="329">
        <v>1361.33505616</v>
      </c>
      <c r="F8" s="329">
        <v>1761.2038725099997</v>
      </c>
      <c r="G8" s="329">
        <v>2085.8619532499997</v>
      </c>
      <c r="H8" s="330">
        <v>1484.1777722099996</v>
      </c>
      <c r="I8" s="257">
        <v>2.2965878094875731E-2</v>
      </c>
      <c r="J8" s="257">
        <v>-0.28845829423299596</v>
      </c>
      <c r="L8" s="202"/>
      <c r="M8" s="202"/>
    </row>
    <row r="9" spans="2:13" x14ac:dyDescent="0.2">
      <c r="B9" s="262" t="s">
        <v>355</v>
      </c>
      <c r="C9" s="7" t="s">
        <v>356</v>
      </c>
      <c r="D9" s="329">
        <v>1451.3190782000011</v>
      </c>
      <c r="E9" s="329">
        <v>1379.2919510200018</v>
      </c>
      <c r="F9" s="329">
        <v>1426.2884265200003</v>
      </c>
      <c r="G9" s="329">
        <v>1418.7743100000007</v>
      </c>
      <c r="H9" s="330">
        <v>1272.2793783799996</v>
      </c>
      <c r="I9" s="257">
        <v>1.968700357437039E-2</v>
      </c>
      <c r="J9" s="257">
        <v>-0.1032545702212504</v>
      </c>
      <c r="L9" s="202"/>
      <c r="M9" s="202"/>
    </row>
    <row r="10" spans="2:13" ht="22.5" x14ac:dyDescent="0.2">
      <c r="B10" s="262" t="s">
        <v>357</v>
      </c>
      <c r="C10" s="7" t="s">
        <v>358</v>
      </c>
      <c r="D10" s="329">
        <v>608.41064765999988</v>
      </c>
      <c r="E10" s="329">
        <v>662.06905053999981</v>
      </c>
      <c r="F10" s="329">
        <v>1000.6928699399998</v>
      </c>
      <c r="G10" s="329">
        <v>1224.76788315</v>
      </c>
      <c r="H10" s="330">
        <v>973.72876924000002</v>
      </c>
      <c r="I10" s="257">
        <v>1.5067289532668662E-2</v>
      </c>
      <c r="J10" s="257">
        <v>-0.20496872702470648</v>
      </c>
      <c r="L10" s="202"/>
      <c r="M10" s="202"/>
    </row>
    <row r="11" spans="2:13" x14ac:dyDescent="0.2">
      <c r="B11" s="262" t="s">
        <v>359</v>
      </c>
      <c r="C11" s="7" t="s">
        <v>360</v>
      </c>
      <c r="D11" s="329">
        <v>745.30364113999997</v>
      </c>
      <c r="E11" s="329">
        <v>817.13131604</v>
      </c>
      <c r="F11" s="329">
        <v>898.08887958999946</v>
      </c>
      <c r="G11" s="329">
        <v>990.44366241</v>
      </c>
      <c r="H11" s="330">
        <v>949.28552901000046</v>
      </c>
      <c r="I11" s="257">
        <v>1.4689059588872884E-2</v>
      </c>
      <c r="J11" s="257">
        <v>-4.1555249391824423E-2</v>
      </c>
      <c r="L11" s="202"/>
      <c r="M11" s="202"/>
    </row>
    <row r="12" spans="2:13" ht="22.5" x14ac:dyDescent="0.2">
      <c r="B12" s="262" t="s">
        <v>361</v>
      </c>
      <c r="C12" s="7" t="s">
        <v>362</v>
      </c>
      <c r="D12" s="329">
        <v>717.21078348000003</v>
      </c>
      <c r="E12" s="329">
        <v>773.06104676999985</v>
      </c>
      <c r="F12" s="329">
        <v>930.60887679999996</v>
      </c>
      <c r="G12" s="329">
        <v>1177.6623926000002</v>
      </c>
      <c r="H12" s="330">
        <v>876.88767882999991</v>
      </c>
      <c r="I12" s="257">
        <v>1.3568789340458387E-2</v>
      </c>
      <c r="J12" s="257">
        <v>-0.25539977811973835</v>
      </c>
      <c r="L12" s="202"/>
      <c r="M12" s="202"/>
    </row>
    <row r="13" spans="2:13" x14ac:dyDescent="0.2">
      <c r="B13" s="262" t="s">
        <v>363</v>
      </c>
      <c r="C13" s="7" t="s">
        <v>364</v>
      </c>
      <c r="D13" s="329">
        <v>817.19947774999991</v>
      </c>
      <c r="E13" s="329">
        <v>801.08128577999992</v>
      </c>
      <c r="F13" s="329">
        <v>944.21252978999996</v>
      </c>
      <c r="G13" s="329">
        <v>1119.39621061</v>
      </c>
      <c r="H13" s="330">
        <v>814.42652501999987</v>
      </c>
      <c r="I13" s="257">
        <v>1.2602277598452069E-2</v>
      </c>
      <c r="J13" s="257">
        <v>-0.27244123456859926</v>
      </c>
      <c r="L13" s="202"/>
      <c r="M13" s="202"/>
    </row>
    <row r="14" spans="2:13" ht="12.75" customHeight="1" x14ac:dyDescent="0.2">
      <c r="B14" s="262" t="s">
        <v>365</v>
      </c>
      <c r="C14" s="7" t="s">
        <v>366</v>
      </c>
      <c r="D14" s="329">
        <v>665.8707993400003</v>
      </c>
      <c r="E14" s="329">
        <v>720.78616070999999</v>
      </c>
      <c r="F14" s="329">
        <v>896.72735350000028</v>
      </c>
      <c r="G14" s="329">
        <v>1034.5666478800001</v>
      </c>
      <c r="H14" s="330">
        <v>750.25575023999977</v>
      </c>
      <c r="I14" s="257">
        <v>1.1609311514169083E-2</v>
      </c>
      <c r="J14" s="257">
        <v>-0.27481158243656978</v>
      </c>
      <c r="L14" s="202"/>
      <c r="M14" s="202"/>
    </row>
    <row r="15" spans="2:13" ht="12.75" customHeight="1" x14ac:dyDescent="0.2">
      <c r="B15" s="1075" t="s">
        <v>46</v>
      </c>
      <c r="C15" s="1076"/>
      <c r="D15" s="331">
        <v>11917.539959909991</v>
      </c>
      <c r="E15" s="331">
        <v>11052.289685330017</v>
      </c>
      <c r="F15" s="331">
        <v>13608.217967809993</v>
      </c>
      <c r="G15" s="331">
        <v>16619.426502650011</v>
      </c>
      <c r="H15" s="332">
        <v>14460.806720880006</v>
      </c>
      <c r="I15" s="333">
        <v>0.22376370979520341</v>
      </c>
      <c r="J15" s="333">
        <v>-0.12988533517843159</v>
      </c>
      <c r="L15" s="202"/>
      <c r="M15" s="202"/>
    </row>
    <row r="16" spans="2:13" ht="12.75" customHeight="1" x14ac:dyDescent="0.2">
      <c r="B16" s="1077" t="s">
        <v>367</v>
      </c>
      <c r="C16" s="1077"/>
      <c r="D16" s="329">
        <v>45401.916003620645</v>
      </c>
      <c r="E16" s="329">
        <v>42770.153373680223</v>
      </c>
      <c r="F16" s="329">
        <v>46356.408915621185</v>
      </c>
      <c r="G16" s="329">
        <v>52570.139981129912</v>
      </c>
      <c r="H16" s="316">
        <v>50164.537282019613</v>
      </c>
      <c r="I16" s="257">
        <v>0.77623629020479745</v>
      </c>
      <c r="J16" s="257">
        <v>-4.5759868624542177E-2</v>
      </c>
      <c r="L16" s="202"/>
      <c r="M16" s="202"/>
    </row>
    <row r="17" spans="2:13" ht="13.5" customHeight="1" x14ac:dyDescent="0.2">
      <c r="B17" s="1078" t="s">
        <v>368</v>
      </c>
      <c r="C17" s="1078"/>
      <c r="D17" s="334">
        <v>57319.455963530403</v>
      </c>
      <c r="E17" s="334">
        <v>53822.443059010402</v>
      </c>
      <c r="F17" s="334">
        <v>59964.626883431178</v>
      </c>
      <c r="G17" s="334">
        <v>69189.566483780232</v>
      </c>
      <c r="H17" s="335">
        <v>64625.344002899561</v>
      </c>
      <c r="I17" s="336">
        <v>1</v>
      </c>
      <c r="J17" s="336">
        <v>-6.5966918320707224E-2</v>
      </c>
      <c r="L17" s="202"/>
      <c r="M17" s="202"/>
    </row>
    <row r="18" spans="2:13" ht="12.75" customHeight="1" x14ac:dyDescent="0.2">
      <c r="B18" s="1079" t="s">
        <v>369</v>
      </c>
      <c r="C18" s="1079"/>
      <c r="D18" s="1079"/>
      <c r="E18" s="1079"/>
      <c r="F18" s="1079"/>
      <c r="G18" s="1079"/>
      <c r="H18" s="1079"/>
      <c r="I18" s="1079"/>
      <c r="J18" s="1079"/>
      <c r="K18" s="337"/>
    </row>
    <row r="19" spans="2:13" ht="12.75" customHeight="1" x14ac:dyDescent="0.2">
      <c r="B19" s="1074" t="s">
        <v>370</v>
      </c>
      <c r="C19" s="1074"/>
      <c r="D19" s="1074"/>
      <c r="E19" s="1074"/>
      <c r="F19" s="1074"/>
      <c r="G19" s="1074"/>
      <c r="H19" s="1074"/>
      <c r="I19" s="1074"/>
      <c r="J19" s="1074"/>
    </row>
    <row r="20" spans="2:13" x14ac:dyDescent="0.2">
      <c r="B20" s="1074" t="s">
        <v>371</v>
      </c>
      <c r="C20" s="1074"/>
      <c r="D20" s="1074"/>
      <c r="E20" s="1074"/>
      <c r="F20" s="1074"/>
      <c r="G20" s="1074"/>
      <c r="H20" s="1074"/>
      <c r="I20" s="1074"/>
      <c r="J20" s="1074"/>
    </row>
    <row r="21" spans="2:13" x14ac:dyDescent="0.2">
      <c r="B21" s="1074" t="s">
        <v>372</v>
      </c>
      <c r="C21" s="1074"/>
      <c r="D21" s="1074"/>
      <c r="E21" s="1074"/>
      <c r="F21" s="1074"/>
      <c r="G21" s="1074"/>
      <c r="H21" s="1074"/>
      <c r="I21" s="1074"/>
      <c r="J21" s="1074"/>
    </row>
    <row r="22" spans="2:13" x14ac:dyDescent="0.2">
      <c r="B22" s="1074" t="s">
        <v>373</v>
      </c>
      <c r="C22" s="1074"/>
      <c r="D22" s="1074"/>
      <c r="E22" s="1074"/>
      <c r="F22" s="1074"/>
      <c r="G22" s="1074"/>
      <c r="H22" s="1074"/>
      <c r="I22" s="1074"/>
      <c r="J22" s="1074"/>
    </row>
    <row r="26" spans="2:13" ht="13.5" customHeight="1" x14ac:dyDescent="0.2"/>
    <row r="41" ht="12.75" customHeight="1" x14ac:dyDescent="0.2"/>
    <row r="42" ht="25.5" customHeight="1" x14ac:dyDescent="0.2"/>
    <row r="5954" ht="12.75" customHeight="1" x14ac:dyDescent="0.2"/>
    <row r="6982" ht="12.75" customHeight="1" x14ac:dyDescent="0.2"/>
    <row r="7007" ht="12.75" customHeight="1" x14ac:dyDescent="0.2"/>
    <row r="7008" ht="12.75" customHeight="1" x14ac:dyDescent="0.2"/>
    <row r="7609" ht="12.75" customHeight="1" x14ac:dyDescent="0.2"/>
  </sheetData>
  <mergeCells count="8">
    <mergeCell ref="B21:J21"/>
    <mergeCell ref="B22:J22"/>
    <mergeCell ref="B15:C15"/>
    <mergeCell ref="B16:C16"/>
    <mergeCell ref="B17:C17"/>
    <mergeCell ref="B18:J18"/>
    <mergeCell ref="B19:J19"/>
    <mergeCell ref="B20:J20"/>
  </mergeCells>
  <pageMargins left="0.7" right="0.7" top="0.75" bottom="0.75" header="0.3" footer="0.3"/>
  <pageSetup paperSize="183" orientation="landscape" r:id="rId1"/>
  <ignoredErrors>
    <ignoredError sqref="B5:B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K13"/>
  <sheetViews>
    <sheetView zoomScaleNormal="100" workbookViewId="0"/>
  </sheetViews>
  <sheetFormatPr baseColWidth="10" defaultColWidth="11.42578125" defaultRowHeight="15" x14ac:dyDescent="0.25"/>
  <cols>
    <col min="1" max="1" width="3.7109375" style="343" customWidth="1"/>
    <col min="2" max="2" width="32.5703125" style="343" customWidth="1"/>
    <col min="3" max="6" width="10.140625" style="343" bestFit="1" customWidth="1"/>
    <col min="7" max="7" width="11.7109375" style="343" bestFit="1" customWidth="1"/>
    <col min="8" max="8" width="15.28515625" style="343" customWidth="1"/>
    <col min="9" max="9" width="17.5703125" style="343" customWidth="1"/>
    <col min="10" max="16384" width="11.42578125" style="343"/>
  </cols>
  <sheetData>
    <row r="1" spans="2:11" s="338" customFormat="1" x14ac:dyDescent="0.25">
      <c r="B1" s="325"/>
    </row>
    <row r="2" spans="2:11" s="338" customFormat="1" x14ac:dyDescent="0.25">
      <c r="B2" s="339" t="s">
        <v>374</v>
      </c>
      <c r="C2" s="340"/>
      <c r="D2" s="340"/>
      <c r="E2" s="340"/>
      <c r="F2" s="340"/>
      <c r="G2" s="340"/>
      <c r="I2" s="340"/>
    </row>
    <row r="3" spans="2:11" x14ac:dyDescent="0.25">
      <c r="B3" s="341" t="s">
        <v>55</v>
      </c>
      <c r="C3" s="342"/>
      <c r="D3" s="342"/>
      <c r="E3" s="342"/>
      <c r="F3" s="342"/>
      <c r="G3" s="342"/>
      <c r="I3" s="342"/>
    </row>
    <row r="4" spans="2:11" ht="22.5" x14ac:dyDescent="0.25">
      <c r="B4" s="344"/>
      <c r="C4" s="4">
        <v>2015</v>
      </c>
      <c r="D4" s="4">
        <v>2016</v>
      </c>
      <c r="E4" s="4">
        <v>2017</v>
      </c>
      <c r="F4" s="5">
        <v>2018</v>
      </c>
      <c r="G4" s="345">
        <v>2019</v>
      </c>
      <c r="H4" s="345" t="s">
        <v>2</v>
      </c>
      <c r="I4" s="346" t="s">
        <v>3</v>
      </c>
    </row>
    <row r="5" spans="2:11" x14ac:dyDescent="0.25">
      <c r="B5" s="347" t="s">
        <v>56</v>
      </c>
      <c r="C5" s="348">
        <v>50733195.258590125</v>
      </c>
      <c r="D5" s="349">
        <v>52714284.403490059</v>
      </c>
      <c r="E5" s="349">
        <v>55953557.658180177</v>
      </c>
      <c r="F5" s="349">
        <v>58727554.123479813</v>
      </c>
      <c r="G5" s="350">
        <v>55966054.531029396</v>
      </c>
      <c r="H5" s="10">
        <v>0.88149051763638786</v>
      </c>
      <c r="I5" s="10">
        <v>-4.7022213570211413E-2</v>
      </c>
      <c r="J5" s="351"/>
      <c r="K5" s="351"/>
    </row>
    <row r="6" spans="2:11" x14ac:dyDescent="0.25">
      <c r="B6" s="347" t="s">
        <v>57</v>
      </c>
      <c r="C6" s="348">
        <v>3752459.8432899942</v>
      </c>
      <c r="D6" s="349">
        <v>3594328.9119299911</v>
      </c>
      <c r="E6" s="349">
        <v>3632367.7966700136</v>
      </c>
      <c r="F6" s="349">
        <v>3726731.9246500065</v>
      </c>
      <c r="G6" s="350">
        <v>3894066.9664099943</v>
      </c>
      <c r="H6" s="10">
        <v>6.1333305245385293E-2</v>
      </c>
      <c r="I6" s="10">
        <v>4.490128218055367E-2</v>
      </c>
      <c r="J6" s="351"/>
      <c r="K6" s="351"/>
    </row>
    <row r="7" spans="2:11" x14ac:dyDescent="0.25">
      <c r="B7" s="347" t="s">
        <v>59</v>
      </c>
      <c r="C7" s="348">
        <v>30808.159780000002</v>
      </c>
      <c r="D7" s="349">
        <v>4875.2592000000004</v>
      </c>
      <c r="E7" s="349">
        <v>4212.1886799999993</v>
      </c>
      <c r="F7" s="349">
        <v>401210.04125000001</v>
      </c>
      <c r="G7" s="350">
        <v>2095193.89597</v>
      </c>
      <c r="H7" s="10">
        <v>3.3000245727224133E-2</v>
      </c>
      <c r="I7" s="10">
        <v>4.2221870854534602</v>
      </c>
      <c r="J7" s="351"/>
      <c r="K7" s="351"/>
    </row>
    <row r="8" spans="2:11" x14ac:dyDescent="0.25">
      <c r="B8" s="347" t="s">
        <v>58</v>
      </c>
      <c r="C8" s="348">
        <v>762822.54378000414</v>
      </c>
      <c r="D8" s="349">
        <v>499348.56833001209</v>
      </c>
      <c r="E8" s="349">
        <v>1076716.6777000062</v>
      </c>
      <c r="F8" s="349">
        <v>2902328.756139996</v>
      </c>
      <c r="G8" s="350">
        <v>1322164.7554400307</v>
      </c>
      <c r="H8" s="10">
        <v>2.0824689259223077E-2</v>
      </c>
      <c r="I8" s="10">
        <v>-0.5444469367424567</v>
      </c>
      <c r="J8" s="351"/>
      <c r="K8" s="351"/>
    </row>
    <row r="9" spans="2:11" x14ac:dyDescent="0.25">
      <c r="B9" s="347" t="s">
        <v>375</v>
      </c>
      <c r="C9" s="348">
        <v>1.4514</v>
      </c>
      <c r="D9" s="349">
        <v>777.18676000000005</v>
      </c>
      <c r="E9" s="349">
        <v>60.805210000000002</v>
      </c>
      <c r="F9" s="349">
        <v>129.61144999999999</v>
      </c>
      <c r="G9" s="350">
        <v>76.522919999999999</v>
      </c>
      <c r="H9" s="10">
        <v>1.2052703898297689E-6</v>
      </c>
      <c r="I9" s="10">
        <v>-0.40959753169955271</v>
      </c>
      <c r="J9" s="351"/>
      <c r="K9" s="351"/>
    </row>
    <row r="10" spans="2:11" x14ac:dyDescent="0.25">
      <c r="B10" s="347" t="s">
        <v>376</v>
      </c>
      <c r="C10" s="348">
        <v>1022.50298</v>
      </c>
      <c r="D10" s="349">
        <v>417.06412</v>
      </c>
      <c r="E10" s="349">
        <v>75183.136639999997</v>
      </c>
      <c r="F10" s="349">
        <v>135511.01347000001</v>
      </c>
      <c r="G10" s="350">
        <v>212694.68237999998</v>
      </c>
      <c r="H10" s="10">
        <v>3.3500368614640089E-3</v>
      </c>
      <c r="I10" s="10">
        <v>0.56957487759537151</v>
      </c>
      <c r="J10" s="351"/>
      <c r="K10" s="351"/>
    </row>
    <row r="11" spans="2:11" x14ac:dyDescent="0.25">
      <c r="B11" s="352" t="s">
        <v>62</v>
      </c>
      <c r="C11" s="353">
        <v>55280309.759816743</v>
      </c>
      <c r="D11" s="354">
        <v>56814031.393821813</v>
      </c>
      <c r="E11" s="354">
        <v>60742098.263075925</v>
      </c>
      <c r="F11" s="354">
        <v>65893465.470436029</v>
      </c>
      <c r="G11" s="355">
        <v>63490251.354144707</v>
      </c>
      <c r="H11" s="356">
        <v>1</v>
      </c>
      <c r="I11" s="356">
        <v>-3.6471205439476462E-2</v>
      </c>
      <c r="J11" s="351"/>
      <c r="K11" s="351"/>
    </row>
    <row r="12" spans="2:11" x14ac:dyDescent="0.25">
      <c r="B12" s="357" t="s">
        <v>377</v>
      </c>
      <c r="C12" s="357"/>
      <c r="D12" s="357"/>
      <c r="E12" s="357"/>
      <c r="F12" s="357"/>
      <c r="G12" s="357"/>
      <c r="I12" s="357"/>
    </row>
    <row r="13" spans="2:11" x14ac:dyDescent="0.25">
      <c r="B13" s="358"/>
      <c r="C13" s="358"/>
      <c r="D13" s="358"/>
      <c r="E13" s="358"/>
      <c r="F13" s="358"/>
      <c r="G13" s="358"/>
      <c r="I13" s="358"/>
    </row>
  </sheetData>
  <pageMargins left="0.7" right="0.7" top="0.75" bottom="0.75" header="0.3" footer="0.3"/>
  <pageSetup paperSize="1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207"/>
  <sheetViews>
    <sheetView zoomScaleNormal="100" workbookViewId="0"/>
  </sheetViews>
  <sheetFormatPr baseColWidth="10" defaultColWidth="11.42578125" defaultRowHeight="15" x14ac:dyDescent="0.25"/>
  <cols>
    <col min="1" max="1" width="3.7109375" style="1" customWidth="1"/>
    <col min="2" max="2" width="11.42578125" style="1"/>
    <col min="3" max="3" width="16.5703125" style="91" customWidth="1"/>
    <col min="4" max="7" width="11.42578125" style="1" customWidth="1"/>
    <col min="8" max="8" width="11.42578125" style="1"/>
    <col min="9" max="11" width="11.42578125" style="92"/>
    <col min="12" max="16384" width="11.42578125" style="1"/>
  </cols>
  <sheetData>
    <row r="1" spans="2:11" x14ac:dyDescent="0.25">
      <c r="H1" s="359"/>
      <c r="I1" s="359"/>
      <c r="J1" s="359"/>
      <c r="K1" s="360"/>
    </row>
    <row r="2" spans="2:11" ht="15" customHeight="1" x14ac:dyDescent="0.25">
      <c r="B2" s="66" t="s">
        <v>378</v>
      </c>
      <c r="C2" s="361"/>
      <c r="D2" s="343"/>
      <c r="E2" s="343"/>
      <c r="F2" s="343"/>
      <c r="G2" s="343"/>
      <c r="H2" s="362"/>
      <c r="I2" s="362"/>
      <c r="J2" s="362"/>
      <c r="K2" s="363"/>
    </row>
    <row r="3" spans="2:11" x14ac:dyDescent="0.25">
      <c r="B3" s="68" t="s">
        <v>346</v>
      </c>
      <c r="C3" s="361"/>
      <c r="D3" s="343"/>
      <c r="E3" s="343"/>
      <c r="F3" s="343"/>
      <c r="G3" s="343"/>
      <c r="H3" s="364"/>
      <c r="I3" s="363"/>
      <c r="J3" s="363"/>
      <c r="K3" s="363"/>
    </row>
    <row r="4" spans="2:11" ht="45" x14ac:dyDescent="0.25">
      <c r="B4" s="344"/>
      <c r="C4" s="365" t="s">
        <v>379</v>
      </c>
      <c r="D4" s="366">
        <v>2015</v>
      </c>
      <c r="E4" s="366">
        <v>2016</v>
      </c>
      <c r="F4" s="366">
        <v>2017</v>
      </c>
      <c r="G4" s="366">
        <v>2018</v>
      </c>
      <c r="H4" s="367">
        <v>2019</v>
      </c>
      <c r="I4" s="368" t="s">
        <v>65</v>
      </c>
      <c r="J4" s="368" t="s">
        <v>380</v>
      </c>
      <c r="K4" s="368" t="s">
        <v>3</v>
      </c>
    </row>
    <row r="5" spans="2:11" x14ac:dyDescent="0.25">
      <c r="B5" s="1083" t="s">
        <v>4</v>
      </c>
      <c r="C5" s="369" t="s">
        <v>381</v>
      </c>
      <c r="D5" s="370">
        <v>58.752451209999997</v>
      </c>
      <c r="E5" s="370">
        <v>2.6346724799999994</v>
      </c>
      <c r="F5" s="370">
        <v>9.6038612299999997</v>
      </c>
      <c r="G5" s="370">
        <v>6.3528897300000002</v>
      </c>
      <c r="H5" s="371">
        <v>197.91464913000002</v>
      </c>
      <c r="I5" s="372">
        <v>0.547482990137933</v>
      </c>
      <c r="J5" s="372">
        <v>3.0624927756070317E-3</v>
      </c>
      <c r="K5" s="372">
        <v>30.153484090144911</v>
      </c>
    </row>
    <row r="6" spans="2:11" x14ac:dyDescent="0.25">
      <c r="B6" s="1084"/>
      <c r="C6" s="369" t="s">
        <v>68</v>
      </c>
      <c r="D6" s="370">
        <v>72.032735929999944</v>
      </c>
      <c r="E6" s="370">
        <v>67.499327619999931</v>
      </c>
      <c r="F6" s="370">
        <v>60.48140649999992</v>
      </c>
      <c r="G6" s="370">
        <v>74.936781010000061</v>
      </c>
      <c r="H6" s="371">
        <v>62.550315749999967</v>
      </c>
      <c r="I6" s="372">
        <v>0.17303031408447125</v>
      </c>
      <c r="J6" s="372">
        <v>9.6789141651908617E-4</v>
      </c>
      <c r="K6" s="372">
        <v>-0.16529219821101149</v>
      </c>
    </row>
    <row r="7" spans="2:11" x14ac:dyDescent="0.25">
      <c r="B7" s="1084"/>
      <c r="C7" s="369" t="s">
        <v>382</v>
      </c>
      <c r="D7" s="370">
        <v>41.203160459999999</v>
      </c>
      <c r="E7" s="370">
        <v>13.882376800000001</v>
      </c>
      <c r="F7" s="370">
        <v>16.993940560000002</v>
      </c>
      <c r="G7" s="370">
        <v>194.74765082999997</v>
      </c>
      <c r="H7" s="371">
        <v>46.978516659999997</v>
      </c>
      <c r="I7" s="372">
        <v>0.12995469959561906</v>
      </c>
      <c r="J7" s="372">
        <v>7.269364269518161E-4</v>
      </c>
      <c r="K7" s="372">
        <v>-0.75877235766500362</v>
      </c>
    </row>
    <row r="8" spans="2:11" x14ac:dyDescent="0.25">
      <c r="B8" s="1084"/>
      <c r="C8" s="369" t="s">
        <v>383</v>
      </c>
      <c r="D8" s="370">
        <v>6.8638620199999982</v>
      </c>
      <c r="E8" s="370">
        <v>11.516476030000007</v>
      </c>
      <c r="F8" s="370">
        <v>16.827090150000007</v>
      </c>
      <c r="G8" s="370">
        <v>10.16716901999998</v>
      </c>
      <c r="H8" s="371">
        <v>10.274338650000006</v>
      </c>
      <c r="I8" s="372">
        <v>2.84214719350913E-2</v>
      </c>
      <c r="J8" s="372">
        <v>1.5898311735932855E-4</v>
      </c>
      <c r="K8" s="372">
        <v>1.0540754244294792E-2</v>
      </c>
    </row>
    <row r="9" spans="2:11" x14ac:dyDescent="0.25">
      <c r="B9" s="1084"/>
      <c r="C9" s="369" t="s">
        <v>70</v>
      </c>
      <c r="D9" s="370">
        <v>33.403247190000002</v>
      </c>
      <c r="E9" s="370">
        <v>22.855284319999988</v>
      </c>
      <c r="F9" s="370">
        <v>25.935500430000022</v>
      </c>
      <c r="G9" s="370">
        <v>38.661275180000018</v>
      </c>
      <c r="H9" s="371">
        <v>43.781354570000026</v>
      </c>
      <c r="I9" s="372">
        <v>0.12111052424688534</v>
      </c>
      <c r="J9" s="372">
        <v>6.7746416279092431E-4</v>
      </c>
      <c r="K9" s="372">
        <v>0.1324343122714351</v>
      </c>
    </row>
    <row r="10" spans="2:11" x14ac:dyDescent="0.25">
      <c r="B10" s="1085"/>
      <c r="C10" s="373" t="s">
        <v>71</v>
      </c>
      <c r="D10" s="374">
        <v>212.25545680999994</v>
      </c>
      <c r="E10" s="374">
        <v>118.38813724999994</v>
      </c>
      <c r="F10" s="374">
        <v>129.84179886999993</v>
      </c>
      <c r="G10" s="374">
        <v>324.86576577</v>
      </c>
      <c r="H10" s="374">
        <v>361.49917476000002</v>
      </c>
      <c r="I10" s="375">
        <v>1</v>
      </c>
      <c r="J10" s="375">
        <v>5.5937678992281871E-3</v>
      </c>
      <c r="K10" s="375">
        <v>0.11276475655466855</v>
      </c>
    </row>
    <row r="11" spans="2:11" x14ac:dyDescent="0.25">
      <c r="B11" s="1083" t="s">
        <v>5</v>
      </c>
      <c r="C11" s="369" t="s">
        <v>384</v>
      </c>
      <c r="D11" s="370">
        <v>10937.04871283996</v>
      </c>
      <c r="E11" s="370">
        <v>9588.418160210018</v>
      </c>
      <c r="F11" s="370">
        <v>11007.794266219968</v>
      </c>
      <c r="G11" s="370">
        <v>13306.193911529921</v>
      </c>
      <c r="H11" s="371">
        <v>12789.259222039986</v>
      </c>
      <c r="I11" s="372">
        <v>0.42599220934038168</v>
      </c>
      <c r="J11" s="372">
        <v>0.19789850900393055</v>
      </c>
      <c r="K11" s="372">
        <v>-3.884917752791861E-2</v>
      </c>
    </row>
    <row r="12" spans="2:11" x14ac:dyDescent="0.25">
      <c r="B12" s="1084"/>
      <c r="C12" s="369" t="s">
        <v>73</v>
      </c>
      <c r="D12" s="370">
        <v>4907.5637189799972</v>
      </c>
      <c r="E12" s="370">
        <v>4755.380049149996</v>
      </c>
      <c r="F12" s="370">
        <v>5677.4807986699971</v>
      </c>
      <c r="G12" s="370">
        <v>6768.9650275100075</v>
      </c>
      <c r="H12" s="371">
        <v>5618.531522899938</v>
      </c>
      <c r="I12" s="372">
        <v>0.18714537059066272</v>
      </c>
      <c r="J12" s="372">
        <v>8.6940063679163154E-2</v>
      </c>
      <c r="K12" s="372">
        <v>-0.1699570761459912</v>
      </c>
    </row>
    <row r="13" spans="2:11" x14ac:dyDescent="0.25">
      <c r="B13" s="1084"/>
      <c r="C13" s="369" t="s">
        <v>78</v>
      </c>
      <c r="D13" s="370">
        <v>2666.2168916400055</v>
      </c>
      <c r="E13" s="370">
        <v>2523.100234949995</v>
      </c>
      <c r="F13" s="370">
        <v>2903.4831748999977</v>
      </c>
      <c r="G13" s="370">
        <v>3332.017760449995</v>
      </c>
      <c r="H13" s="371">
        <v>3511.7213144999782</v>
      </c>
      <c r="I13" s="372">
        <v>0.11697049026682696</v>
      </c>
      <c r="J13" s="372">
        <v>5.433969240213872E-2</v>
      </c>
      <c r="K13" s="372">
        <v>5.3932351796862621E-2</v>
      </c>
    </row>
    <row r="14" spans="2:11" x14ac:dyDescent="0.25">
      <c r="B14" s="1084"/>
      <c r="C14" s="369" t="s">
        <v>75</v>
      </c>
      <c r="D14" s="370">
        <v>2040.1667591500097</v>
      </c>
      <c r="E14" s="370">
        <v>1891.8546215699962</v>
      </c>
      <c r="F14" s="370">
        <v>2030.7071434500033</v>
      </c>
      <c r="G14" s="370">
        <v>2311.0127176600049</v>
      </c>
      <c r="H14" s="371">
        <v>1946.9350239499947</v>
      </c>
      <c r="I14" s="372">
        <v>6.4849663134932914E-2</v>
      </c>
      <c r="J14" s="372">
        <v>3.012649377715703E-2</v>
      </c>
      <c r="K14" s="372">
        <v>-0.15754032460654466</v>
      </c>
    </row>
    <row r="15" spans="2:11" x14ac:dyDescent="0.25">
      <c r="B15" s="1084"/>
      <c r="C15" s="369" t="s">
        <v>79</v>
      </c>
      <c r="D15" s="370">
        <v>1214.7735667300017</v>
      </c>
      <c r="E15" s="370">
        <v>1007.9730257400001</v>
      </c>
      <c r="F15" s="370">
        <v>1470.8581600799992</v>
      </c>
      <c r="G15" s="370">
        <v>1634.0419370099976</v>
      </c>
      <c r="H15" s="371">
        <v>1624.5557490800015</v>
      </c>
      <c r="I15" s="372">
        <v>5.4111663602422595E-2</v>
      </c>
      <c r="J15" s="372">
        <v>2.5138059597904886E-2</v>
      </c>
      <c r="K15" s="372">
        <v>-5.805351573383799E-3</v>
      </c>
    </row>
    <row r="16" spans="2:11" x14ac:dyDescent="0.25">
      <c r="B16" s="1084"/>
      <c r="C16" s="369" t="s">
        <v>77</v>
      </c>
      <c r="D16" s="370">
        <v>835.20834164000269</v>
      </c>
      <c r="E16" s="370">
        <v>799.11437170000022</v>
      </c>
      <c r="F16" s="370">
        <v>1168.0465543100033</v>
      </c>
      <c r="G16" s="370">
        <v>1401.7333124799975</v>
      </c>
      <c r="H16" s="371">
        <v>1260.3124276499993</v>
      </c>
      <c r="I16" s="372">
        <v>4.1979231649988104E-2</v>
      </c>
      <c r="J16" s="372">
        <v>1.9501829306989019E-2</v>
      </c>
      <c r="K16" s="372">
        <v>-0.10089000780026491</v>
      </c>
    </row>
    <row r="17" spans="2:11" x14ac:dyDescent="0.25">
      <c r="B17" s="1084"/>
      <c r="C17" s="369" t="s">
        <v>74</v>
      </c>
      <c r="D17" s="370">
        <v>1034.0202390299987</v>
      </c>
      <c r="E17" s="370">
        <v>956.90336772999967</v>
      </c>
      <c r="F17" s="370">
        <v>884.96383510000476</v>
      </c>
      <c r="G17" s="370">
        <v>1109.1265706500008</v>
      </c>
      <c r="H17" s="371">
        <v>1142.7733593100052</v>
      </c>
      <c r="I17" s="372">
        <v>3.8064170852746902E-2</v>
      </c>
      <c r="J17" s="372">
        <v>1.7683052631158557E-2</v>
      </c>
      <c r="K17" s="372">
        <v>3.033629303487495E-2</v>
      </c>
    </row>
    <row r="18" spans="2:11" x14ac:dyDescent="0.25">
      <c r="B18" s="1084"/>
      <c r="C18" s="369" t="s">
        <v>76</v>
      </c>
      <c r="D18" s="370">
        <v>722.21134593999625</v>
      </c>
      <c r="E18" s="370">
        <v>609.44196952000038</v>
      </c>
      <c r="F18" s="370">
        <v>740.7199926800015</v>
      </c>
      <c r="G18" s="370">
        <v>866.5355932000017</v>
      </c>
      <c r="H18" s="371">
        <v>719.44791599999951</v>
      </c>
      <c r="I18" s="372">
        <v>2.3963796645392204E-2</v>
      </c>
      <c r="J18" s="372">
        <v>1.1132597080917923E-2</v>
      </c>
      <c r="K18" s="372">
        <v>-0.16974222219404378</v>
      </c>
    </row>
    <row r="19" spans="2:11" x14ac:dyDescent="0.25">
      <c r="B19" s="1084"/>
      <c r="C19" s="369" t="s">
        <v>385</v>
      </c>
      <c r="D19" s="370">
        <v>683.14760252000042</v>
      </c>
      <c r="E19" s="370">
        <v>539.34012178000057</v>
      </c>
      <c r="F19" s="370">
        <v>634.97786125000107</v>
      </c>
      <c r="G19" s="370">
        <v>644.30383505999953</v>
      </c>
      <c r="H19" s="371">
        <v>705.59328547999928</v>
      </c>
      <c r="I19" s="372">
        <v>2.3502318418831703E-2</v>
      </c>
      <c r="J19" s="372">
        <v>1.0918213223721301E-2</v>
      </c>
      <c r="K19" s="372">
        <v>9.5125074669611953E-2</v>
      </c>
    </row>
    <row r="20" spans="2:11" x14ac:dyDescent="0.25">
      <c r="B20" s="1084"/>
      <c r="C20" s="369" t="s">
        <v>386</v>
      </c>
      <c r="D20" s="370">
        <v>890.63013391999971</v>
      </c>
      <c r="E20" s="370">
        <v>629.34449719000008</v>
      </c>
      <c r="F20" s="370">
        <v>805.56601930000011</v>
      </c>
      <c r="G20" s="370">
        <v>703.74548407999976</v>
      </c>
      <c r="H20" s="371">
        <v>243.20798635999998</v>
      </c>
      <c r="I20" s="372">
        <v>8.1009154353660889E-3</v>
      </c>
      <c r="J20" s="372">
        <v>3.7633530639169491E-3</v>
      </c>
      <c r="K20" s="372">
        <v>-0.65440916942018656</v>
      </c>
    </row>
    <row r="21" spans="2:11" x14ac:dyDescent="0.25">
      <c r="B21" s="1084"/>
      <c r="C21" s="376" t="s">
        <v>70</v>
      </c>
      <c r="D21" s="370">
        <v>570.51744524999981</v>
      </c>
      <c r="E21" s="370">
        <v>552.22394868999993</v>
      </c>
      <c r="F21" s="370">
        <v>515.75084090999974</v>
      </c>
      <c r="G21" s="370">
        <v>578.04154788999983</v>
      </c>
      <c r="H21" s="371">
        <v>459.94650126999966</v>
      </c>
      <c r="I21" s="372">
        <v>1.5320170062448145E-2</v>
      </c>
      <c r="J21" s="372">
        <v>7.1171226763506439E-3</v>
      </c>
      <c r="K21" s="372">
        <v>-0.20430200398410359</v>
      </c>
    </row>
    <row r="22" spans="2:11" x14ac:dyDescent="0.25">
      <c r="B22" s="1085"/>
      <c r="C22" s="373" t="s">
        <v>82</v>
      </c>
      <c r="D22" s="374">
        <v>26501.504757639967</v>
      </c>
      <c r="E22" s="374">
        <v>23853.094368230009</v>
      </c>
      <c r="F22" s="374">
        <v>27840.348646869974</v>
      </c>
      <c r="G22" s="374">
        <v>32655.717697519925</v>
      </c>
      <c r="H22" s="374">
        <v>30022.2843085399</v>
      </c>
      <c r="I22" s="375">
        <v>1</v>
      </c>
      <c r="J22" s="375">
        <v>0.4645589864433487</v>
      </c>
      <c r="K22" s="375">
        <v>-8.0642336921599056E-2</v>
      </c>
    </row>
    <row r="23" spans="2:11" x14ac:dyDescent="0.25">
      <c r="B23" s="1086" t="s">
        <v>6</v>
      </c>
      <c r="C23" s="369" t="s">
        <v>83</v>
      </c>
      <c r="D23" s="370">
        <v>12986.288656070123</v>
      </c>
      <c r="E23" s="370">
        <v>12502.41796497002</v>
      </c>
      <c r="F23" s="370">
        <v>13392.798056630008</v>
      </c>
      <c r="G23" s="370">
        <v>15437.963185369956</v>
      </c>
      <c r="H23" s="371">
        <v>14709.077896259996</v>
      </c>
      <c r="I23" s="372">
        <v>0.6825515770419196</v>
      </c>
      <c r="J23" s="372">
        <v>0.22760540966095244</v>
      </c>
      <c r="K23" s="372">
        <v>-4.7213824800456883E-2</v>
      </c>
    </row>
    <row r="24" spans="2:11" x14ac:dyDescent="0.25">
      <c r="B24" s="1087"/>
      <c r="C24" s="369" t="s">
        <v>84</v>
      </c>
      <c r="D24" s="370">
        <v>1664.652098679996</v>
      </c>
      <c r="E24" s="370">
        <v>1587.3964873200025</v>
      </c>
      <c r="F24" s="370">
        <v>1664.3851253299972</v>
      </c>
      <c r="G24" s="370">
        <v>2030.5005309400108</v>
      </c>
      <c r="H24" s="371">
        <v>2023.0158525800039</v>
      </c>
      <c r="I24" s="372">
        <v>9.3874862197199829E-2</v>
      </c>
      <c r="J24" s="372">
        <v>3.1303753717569806E-2</v>
      </c>
      <c r="K24" s="372">
        <v>-3.6861247982742373E-3</v>
      </c>
    </row>
    <row r="25" spans="2:11" x14ac:dyDescent="0.25">
      <c r="B25" s="1087"/>
      <c r="C25" s="377" t="s">
        <v>85</v>
      </c>
      <c r="D25" s="370">
        <v>1885.6246674500003</v>
      </c>
      <c r="E25" s="370">
        <v>1638.7072887299985</v>
      </c>
      <c r="F25" s="370">
        <v>1789.8474198700028</v>
      </c>
      <c r="G25" s="370">
        <v>1713.0693711300032</v>
      </c>
      <c r="H25" s="371">
        <v>1302.8269009499979</v>
      </c>
      <c r="I25" s="372">
        <v>6.0455628974686586E-2</v>
      </c>
      <c r="J25" s="372">
        <v>2.0159689995484401E-2</v>
      </c>
      <c r="K25" s="372">
        <v>-0.23947802528825457</v>
      </c>
    </row>
    <row r="26" spans="2:11" x14ac:dyDescent="0.25">
      <c r="B26" s="1087"/>
      <c r="C26" s="369" t="s">
        <v>87</v>
      </c>
      <c r="D26" s="370">
        <v>687.13970346000099</v>
      </c>
      <c r="E26" s="370">
        <v>702.92568334999874</v>
      </c>
      <c r="F26" s="370">
        <v>778.79559819999713</v>
      </c>
      <c r="G26" s="370">
        <v>956.79703750999988</v>
      </c>
      <c r="H26" s="371">
        <v>895.28946413000051</v>
      </c>
      <c r="I26" s="372">
        <v>4.1544496532058175E-2</v>
      </c>
      <c r="J26" s="372">
        <v>1.385353498605481E-2</v>
      </c>
      <c r="K26" s="372">
        <v>-6.428487021664353E-2</v>
      </c>
    </row>
    <row r="27" spans="2:11" x14ac:dyDescent="0.25">
      <c r="B27" s="1087"/>
      <c r="C27" s="369" t="s">
        <v>387</v>
      </c>
      <c r="D27" s="370">
        <v>556.52488346000007</v>
      </c>
      <c r="E27" s="370">
        <v>603.79469443000119</v>
      </c>
      <c r="F27" s="370">
        <v>763.18616114000088</v>
      </c>
      <c r="G27" s="370">
        <v>642.77701136000269</v>
      </c>
      <c r="H27" s="371">
        <v>685.91751581000062</v>
      </c>
      <c r="I27" s="372">
        <v>3.182892125792821E-2</v>
      </c>
      <c r="J27" s="372">
        <v>1.0613754191841861E-2</v>
      </c>
      <c r="K27" s="372">
        <v>6.711581728587368E-2</v>
      </c>
    </row>
    <row r="28" spans="2:11" x14ac:dyDescent="0.25">
      <c r="B28" s="1087"/>
      <c r="C28" s="369" t="s">
        <v>388</v>
      </c>
      <c r="D28" s="370">
        <v>677.74452875999987</v>
      </c>
      <c r="E28" s="370">
        <v>605.08878159999892</v>
      </c>
      <c r="F28" s="370">
        <v>861.11496625999951</v>
      </c>
      <c r="G28" s="370">
        <v>933.92566824000255</v>
      </c>
      <c r="H28" s="371">
        <v>648.53088412000363</v>
      </c>
      <c r="I28" s="372">
        <v>3.0094053538804819E-2</v>
      </c>
      <c r="J28" s="372">
        <v>1.0035240726779001E-2</v>
      </c>
      <c r="K28" s="372">
        <v>-0.30558618723675279</v>
      </c>
    </row>
    <row r="29" spans="2:11" x14ac:dyDescent="0.25">
      <c r="B29" s="1087"/>
      <c r="C29" s="369" t="s">
        <v>389</v>
      </c>
      <c r="D29" s="370">
        <v>270.12314340000046</v>
      </c>
      <c r="E29" s="370">
        <v>243.58083474000028</v>
      </c>
      <c r="F29" s="370">
        <v>239.08410235000045</v>
      </c>
      <c r="G29" s="370">
        <v>262.59445241000037</v>
      </c>
      <c r="H29" s="371">
        <v>239.22807956999984</v>
      </c>
      <c r="I29" s="372">
        <v>1.1101001989032296E-2</v>
      </c>
      <c r="J29" s="372">
        <v>3.7017687605541451E-3</v>
      </c>
      <c r="K29" s="372">
        <v>-8.8982736023370257E-2</v>
      </c>
    </row>
    <row r="30" spans="2:11" x14ac:dyDescent="0.25">
      <c r="B30" s="1087"/>
      <c r="C30" s="369" t="s">
        <v>390</v>
      </c>
      <c r="D30" s="370">
        <v>278.9363762399999</v>
      </c>
      <c r="E30" s="370">
        <v>184.26500665999993</v>
      </c>
      <c r="F30" s="370">
        <v>194.12214253000042</v>
      </c>
      <c r="G30" s="370">
        <v>235.69009530000017</v>
      </c>
      <c r="H30" s="371">
        <v>231.69295603000006</v>
      </c>
      <c r="I30" s="372">
        <v>1.0751346457142005E-2</v>
      </c>
      <c r="J30" s="372">
        <v>3.5851717248824794E-3</v>
      </c>
      <c r="K30" s="372">
        <v>-1.6959301004619287E-2</v>
      </c>
    </row>
    <row r="31" spans="2:11" x14ac:dyDescent="0.25">
      <c r="B31" s="1087"/>
      <c r="C31" s="369" t="s">
        <v>391</v>
      </c>
      <c r="D31" s="370">
        <v>169.99385358999987</v>
      </c>
      <c r="E31" s="370">
        <v>157.19711883000048</v>
      </c>
      <c r="F31" s="370">
        <v>200.4060190300001</v>
      </c>
      <c r="G31" s="370">
        <v>188.11625291999928</v>
      </c>
      <c r="H31" s="371">
        <v>182.93135844000025</v>
      </c>
      <c r="I31" s="372">
        <v>8.4886413733243193E-3</v>
      </c>
      <c r="J31" s="372">
        <v>2.8306442505248684E-3</v>
      </c>
      <c r="K31" s="372">
        <v>-2.7562182424524573E-2</v>
      </c>
    </row>
    <row r="32" spans="2:11" x14ac:dyDescent="0.25">
      <c r="B32" s="1087"/>
      <c r="C32" s="369" t="s">
        <v>392</v>
      </c>
      <c r="D32" s="370">
        <v>47.456258600000019</v>
      </c>
      <c r="E32" s="370">
        <v>68.791344549999948</v>
      </c>
      <c r="F32" s="370">
        <v>83.775414970000085</v>
      </c>
      <c r="G32" s="370">
        <v>122.11275479999992</v>
      </c>
      <c r="H32" s="371">
        <v>143.50404992000023</v>
      </c>
      <c r="I32" s="372">
        <v>6.6590792621815872E-3</v>
      </c>
      <c r="J32" s="372">
        <v>2.2205537492158024E-3</v>
      </c>
      <c r="K32" s="372">
        <v>0.17517658294611116</v>
      </c>
    </row>
    <row r="33" spans="2:11" x14ac:dyDescent="0.25">
      <c r="B33" s="1087"/>
      <c r="C33" s="376" t="s">
        <v>70</v>
      </c>
      <c r="D33" s="370">
        <v>603.25805616000059</v>
      </c>
      <c r="E33" s="370">
        <v>478.05641939999998</v>
      </c>
      <c r="F33" s="370">
        <v>503.63970381999997</v>
      </c>
      <c r="G33" s="370">
        <v>600.73394475000032</v>
      </c>
      <c r="H33" s="371">
        <v>488.11896761000014</v>
      </c>
      <c r="I33" s="372">
        <v>2.2650391375722594E-2</v>
      </c>
      <c r="J33" s="372">
        <v>7.5530579394377751E-3</v>
      </c>
      <c r="K33" s="372">
        <v>-0.18746231692778026</v>
      </c>
    </row>
    <row r="34" spans="2:11" x14ac:dyDescent="0.25">
      <c r="B34" s="1088"/>
      <c r="C34" s="373" t="s">
        <v>88</v>
      </c>
      <c r="D34" s="374">
        <v>19827.742225870115</v>
      </c>
      <c r="E34" s="374">
        <v>18772.221624580026</v>
      </c>
      <c r="F34" s="374">
        <v>20471.154710130009</v>
      </c>
      <c r="G34" s="374">
        <v>23124.280304729979</v>
      </c>
      <c r="H34" s="374">
        <v>21550.133925420003</v>
      </c>
      <c r="I34" s="375">
        <v>1</v>
      </c>
      <c r="J34" s="375">
        <v>0.3334625797032974</v>
      </c>
      <c r="K34" s="375">
        <v>-6.8073313355745402E-2</v>
      </c>
    </row>
    <row r="35" spans="2:11" x14ac:dyDescent="0.25">
      <c r="B35" s="1083" t="s">
        <v>7</v>
      </c>
      <c r="C35" s="369" t="s">
        <v>100</v>
      </c>
      <c r="D35" s="370">
        <v>269.58139450000044</v>
      </c>
      <c r="E35" s="370">
        <v>355.65006919999962</v>
      </c>
      <c r="F35" s="370">
        <v>345.47775849999994</v>
      </c>
      <c r="G35" s="370">
        <v>257.97964736000046</v>
      </c>
      <c r="H35" s="371">
        <v>231.50248342999961</v>
      </c>
      <c r="I35" s="372">
        <v>0.69194127846884823</v>
      </c>
      <c r="J35" s="372">
        <v>3.5822243889272248E-3</v>
      </c>
      <c r="K35" s="372">
        <v>-0.10263276270415622</v>
      </c>
    </row>
    <row r="36" spans="2:11" x14ac:dyDescent="0.25">
      <c r="B36" s="1084"/>
      <c r="C36" s="369" t="s">
        <v>101</v>
      </c>
      <c r="D36" s="370">
        <v>102.25513313000009</v>
      </c>
      <c r="E36" s="370">
        <v>90.241170440000047</v>
      </c>
      <c r="F36" s="370">
        <v>130.37300163999984</v>
      </c>
      <c r="G36" s="370">
        <v>140.11976756000013</v>
      </c>
      <c r="H36" s="371">
        <v>102.60827742000012</v>
      </c>
      <c r="I36" s="372">
        <v>0.30668743422335415</v>
      </c>
      <c r="J36" s="372">
        <v>1.5877405219753399E-3</v>
      </c>
      <c r="K36" s="372">
        <v>-0.26771019388065542</v>
      </c>
    </row>
    <row r="37" spans="2:11" x14ac:dyDescent="0.25">
      <c r="B37" s="1084"/>
      <c r="C37" s="369" t="s">
        <v>70</v>
      </c>
      <c r="D37" s="370">
        <v>0.51302440000000005</v>
      </c>
      <c r="E37" s="370">
        <v>0.75695986000000015</v>
      </c>
      <c r="F37" s="370">
        <v>1.3074045099999998</v>
      </c>
      <c r="G37" s="370">
        <v>0.84407836999999997</v>
      </c>
      <c r="H37" s="371">
        <v>0.45879098000000001</v>
      </c>
      <c r="I37" s="372">
        <v>1.3712873077975703E-3</v>
      </c>
      <c r="J37" s="372">
        <v>7.0992423650296275E-6</v>
      </c>
      <c r="K37" s="372">
        <v>-0.4564592621891258</v>
      </c>
    </row>
    <row r="38" spans="2:11" x14ac:dyDescent="0.25">
      <c r="B38" s="1085"/>
      <c r="C38" s="373" t="s">
        <v>102</v>
      </c>
      <c r="D38" s="374">
        <v>372.34955203000055</v>
      </c>
      <c r="E38" s="374">
        <v>446.64819949999963</v>
      </c>
      <c r="F38" s="374">
        <v>477.15816464999983</v>
      </c>
      <c r="G38" s="374">
        <v>398.94349329000056</v>
      </c>
      <c r="H38" s="374">
        <v>334.56955182999974</v>
      </c>
      <c r="I38" s="375">
        <v>1</v>
      </c>
      <c r="J38" s="375">
        <v>5.1770641532675942E-3</v>
      </c>
      <c r="K38" s="375">
        <v>-0.16136105123340372</v>
      </c>
    </row>
    <row r="39" spans="2:11" x14ac:dyDescent="0.25">
      <c r="B39" s="1086" t="s">
        <v>8</v>
      </c>
      <c r="C39" s="369" t="s">
        <v>93</v>
      </c>
      <c r="D39" s="370">
        <v>2343.9184001799899</v>
      </c>
      <c r="E39" s="370">
        <v>2247.0144308100203</v>
      </c>
      <c r="F39" s="370">
        <v>2560.3510468100267</v>
      </c>
      <c r="G39" s="370">
        <v>2911.3693666600393</v>
      </c>
      <c r="H39" s="371">
        <v>2720.6880340599764</v>
      </c>
      <c r="I39" s="372">
        <v>0.23515286647389286</v>
      </c>
      <c r="J39" s="372">
        <v>4.2099397319074916E-2</v>
      </c>
      <c r="K39" s="372">
        <v>-6.5495410779434993E-2</v>
      </c>
    </row>
    <row r="40" spans="2:11" x14ac:dyDescent="0.25">
      <c r="B40" s="1087"/>
      <c r="C40" s="369" t="s">
        <v>89</v>
      </c>
      <c r="D40" s="370">
        <v>1506.6658239700018</v>
      </c>
      <c r="E40" s="370">
        <v>1488.9205028199856</v>
      </c>
      <c r="F40" s="370">
        <v>1385.0967944100005</v>
      </c>
      <c r="G40" s="370">
        <v>1626.5110148100046</v>
      </c>
      <c r="H40" s="371">
        <v>1723.882735189997</v>
      </c>
      <c r="I40" s="372">
        <v>0.14899759236264065</v>
      </c>
      <c r="J40" s="372">
        <v>2.6675026056536634E-2</v>
      </c>
      <c r="K40" s="372">
        <v>5.9865392544769636E-2</v>
      </c>
    </row>
    <row r="41" spans="2:11" x14ac:dyDescent="0.25">
      <c r="B41" s="1087"/>
      <c r="C41" s="369" t="s">
        <v>94</v>
      </c>
      <c r="D41" s="370">
        <v>1162.4764826099999</v>
      </c>
      <c r="E41" s="370">
        <v>1073.4918122999998</v>
      </c>
      <c r="F41" s="370">
        <v>1172.350036979997</v>
      </c>
      <c r="G41" s="370">
        <v>1272.0033591100032</v>
      </c>
      <c r="H41" s="371">
        <v>1315.5676225200007</v>
      </c>
      <c r="I41" s="372">
        <v>0.11370634692511118</v>
      </c>
      <c r="J41" s="372">
        <v>2.0356837442303887E-2</v>
      </c>
      <c r="K41" s="372">
        <v>3.4248544312397433E-2</v>
      </c>
    </row>
    <row r="42" spans="2:11" x14ac:dyDescent="0.25">
      <c r="B42" s="1087"/>
      <c r="C42" s="369" t="s">
        <v>91</v>
      </c>
      <c r="D42" s="370">
        <v>1014.1103675399954</v>
      </c>
      <c r="E42" s="370">
        <v>1140.6044867100043</v>
      </c>
      <c r="F42" s="370">
        <v>1234.8282670300075</v>
      </c>
      <c r="G42" s="370">
        <v>1358.3031530000055</v>
      </c>
      <c r="H42" s="371">
        <v>1290.7692755999942</v>
      </c>
      <c r="I42" s="372">
        <v>0.11156299116765171</v>
      </c>
      <c r="J42" s="372">
        <v>1.9973112646674271E-2</v>
      </c>
      <c r="K42" s="372">
        <v>-4.9719296646594024E-2</v>
      </c>
    </row>
    <row r="43" spans="2:11" x14ac:dyDescent="0.25">
      <c r="B43" s="1087"/>
      <c r="C43" s="369" t="s">
        <v>96</v>
      </c>
      <c r="D43" s="370">
        <v>538.68990135000195</v>
      </c>
      <c r="E43" s="370">
        <v>462.40482053000119</v>
      </c>
      <c r="F43" s="370">
        <v>557.0747192800028</v>
      </c>
      <c r="G43" s="370">
        <v>669.63540844999568</v>
      </c>
      <c r="H43" s="371">
        <v>596.5339094700031</v>
      </c>
      <c r="I43" s="372">
        <v>5.1559258909747011E-2</v>
      </c>
      <c r="J43" s="372">
        <v>9.2306496572495695E-3</v>
      </c>
      <c r="K43" s="372">
        <v>-0.10916611943983145</v>
      </c>
    </row>
    <row r="44" spans="2:11" x14ac:dyDescent="0.25">
      <c r="B44" s="1087"/>
      <c r="C44" s="369" t="s">
        <v>393</v>
      </c>
      <c r="D44" s="370">
        <v>371.35986422999918</v>
      </c>
      <c r="E44" s="370">
        <v>336.49587862000038</v>
      </c>
      <c r="F44" s="370">
        <v>363.46017703000115</v>
      </c>
      <c r="G44" s="370">
        <v>455.39155795000045</v>
      </c>
      <c r="H44" s="371">
        <v>474.0855152299992</v>
      </c>
      <c r="I44" s="372">
        <v>4.0975873185183094E-2</v>
      </c>
      <c r="J44" s="372">
        <v>7.3359070275699602E-3</v>
      </c>
      <c r="K44" s="372">
        <v>4.1050293870514176E-2</v>
      </c>
    </row>
    <row r="45" spans="2:11" x14ac:dyDescent="0.25">
      <c r="B45" s="1087"/>
      <c r="C45" s="369" t="s">
        <v>90</v>
      </c>
      <c r="D45" s="370">
        <v>362.52883435000075</v>
      </c>
      <c r="E45" s="370">
        <v>477.05121934000118</v>
      </c>
      <c r="F45" s="370">
        <v>449.99879373999914</v>
      </c>
      <c r="G45" s="370">
        <v>463.75535492999961</v>
      </c>
      <c r="H45" s="371">
        <v>414.51030810000043</v>
      </c>
      <c r="I45" s="372">
        <v>3.5826704830702702E-2</v>
      </c>
      <c r="J45" s="372">
        <v>6.4140518630183326E-3</v>
      </c>
      <c r="K45" s="372">
        <v>-0.10618755407672298</v>
      </c>
    </row>
    <row r="46" spans="2:11" x14ac:dyDescent="0.25">
      <c r="B46" s="1087"/>
      <c r="C46" s="369" t="s">
        <v>98</v>
      </c>
      <c r="D46" s="370">
        <v>236.65461072000016</v>
      </c>
      <c r="E46" s="370">
        <v>298.10912149000001</v>
      </c>
      <c r="F46" s="370">
        <v>311.72920018000087</v>
      </c>
      <c r="G46" s="370">
        <v>417.85989721999954</v>
      </c>
      <c r="H46" s="371">
        <v>409.33564446999935</v>
      </c>
      <c r="I46" s="372">
        <v>3.537945142626988E-2</v>
      </c>
      <c r="J46" s="372">
        <v>6.3339801247577383E-3</v>
      </c>
      <c r="K46" s="372">
        <v>-2.0399786643110818E-2</v>
      </c>
    </row>
    <row r="47" spans="2:11" x14ac:dyDescent="0.25">
      <c r="B47" s="1087"/>
      <c r="C47" s="369" t="s">
        <v>97</v>
      </c>
      <c r="D47" s="370">
        <v>365.06357049000047</v>
      </c>
      <c r="E47" s="370">
        <v>367.35049031000131</v>
      </c>
      <c r="F47" s="370">
        <v>369.24069785999939</v>
      </c>
      <c r="G47" s="370">
        <v>429.10349404000056</v>
      </c>
      <c r="H47" s="371">
        <v>381.51919526999922</v>
      </c>
      <c r="I47" s="372">
        <v>3.2975236873694226E-2</v>
      </c>
      <c r="J47" s="372">
        <v>5.9035538016305152E-3</v>
      </c>
      <c r="K47" s="372">
        <v>-0.11089235914160511</v>
      </c>
    </row>
    <row r="48" spans="2:11" x14ac:dyDescent="0.25">
      <c r="B48" s="1087"/>
      <c r="C48" s="369" t="s">
        <v>394</v>
      </c>
      <c r="D48" s="370">
        <v>293.64218797000041</v>
      </c>
      <c r="E48" s="370">
        <v>265.53701579000034</v>
      </c>
      <c r="F48" s="370">
        <v>280.71849329000003</v>
      </c>
      <c r="G48" s="370">
        <v>316.94375787000024</v>
      </c>
      <c r="H48" s="371">
        <v>378.67120779000192</v>
      </c>
      <c r="I48" s="372">
        <v>3.2729081338322627E-2</v>
      </c>
      <c r="J48" s="372">
        <v>5.8594845974515863E-3</v>
      </c>
      <c r="K48" s="372">
        <v>0.19475837080634428</v>
      </c>
    </row>
    <row r="49" spans="2:11" x14ac:dyDescent="0.25">
      <c r="B49" s="1087"/>
      <c r="C49" s="376" t="s">
        <v>70</v>
      </c>
      <c r="D49" s="370">
        <v>1543.6009680699992</v>
      </c>
      <c r="E49" s="370">
        <v>1745.0433034099985</v>
      </c>
      <c r="F49" s="370">
        <v>1576.4565925500015</v>
      </c>
      <c r="G49" s="370">
        <v>1932.1558596400009</v>
      </c>
      <c r="H49" s="371">
        <v>1864.3062921699986</v>
      </c>
      <c r="I49" s="372">
        <v>0.16113459650678411</v>
      </c>
      <c r="J49" s="372">
        <v>2.8847912857320249E-2</v>
      </c>
      <c r="K49" s="372">
        <v>-3.5115990840741018E-2</v>
      </c>
    </row>
    <row r="50" spans="2:11" x14ac:dyDescent="0.25">
      <c r="B50" s="1088"/>
      <c r="C50" s="373" t="s">
        <v>99</v>
      </c>
      <c r="D50" s="374">
        <v>9738.7110114799907</v>
      </c>
      <c r="E50" s="374">
        <v>9902.023082130012</v>
      </c>
      <c r="F50" s="374">
        <v>10261.304819160036</v>
      </c>
      <c r="G50" s="374">
        <v>11853.032223680049</v>
      </c>
      <c r="H50" s="374">
        <v>11569.86973986997</v>
      </c>
      <c r="I50" s="375">
        <v>1</v>
      </c>
      <c r="J50" s="375">
        <v>0.17902991339358765</v>
      </c>
      <c r="K50" s="375">
        <v>-2.3889455328095388E-2</v>
      </c>
    </row>
    <row r="51" spans="2:11" x14ac:dyDescent="0.25">
      <c r="B51" s="1089" t="s">
        <v>103</v>
      </c>
      <c r="C51" s="1089"/>
      <c r="D51" s="370">
        <v>666.89295970000137</v>
      </c>
      <c r="E51" s="370">
        <v>730.06764731999715</v>
      </c>
      <c r="F51" s="370">
        <v>784.81874375000143</v>
      </c>
      <c r="G51" s="370">
        <v>832.72699878999515</v>
      </c>
      <c r="H51" s="371">
        <v>786.98730248000265</v>
      </c>
      <c r="I51" s="372"/>
      <c r="J51" s="372">
        <v>1.2177688407270825E-2</v>
      </c>
      <c r="K51" s="372">
        <v>-5.4927600974215007E-2</v>
      </c>
    </row>
    <row r="52" spans="2:11" x14ac:dyDescent="0.25">
      <c r="B52" s="1080" t="s">
        <v>104</v>
      </c>
      <c r="C52" s="1081"/>
      <c r="D52" s="355">
        <v>57319.455963530061</v>
      </c>
      <c r="E52" s="355">
        <v>53822.443059010053</v>
      </c>
      <c r="F52" s="355">
        <v>59964.626883430021</v>
      </c>
      <c r="G52" s="355">
        <v>69189.566483779941</v>
      </c>
      <c r="H52" s="355">
        <v>64625.344002899852</v>
      </c>
      <c r="I52" s="356"/>
      <c r="J52" s="356">
        <v>1</v>
      </c>
      <c r="K52" s="356">
        <v>-6.5966918320699119E-2</v>
      </c>
    </row>
    <row r="53" spans="2:11" ht="24.75" customHeight="1" x14ac:dyDescent="0.25">
      <c r="B53" s="1082" t="s">
        <v>395</v>
      </c>
      <c r="C53" s="1082"/>
      <c r="D53" s="1082"/>
      <c r="E53" s="1082"/>
      <c r="F53" s="1082"/>
      <c r="G53" s="1082"/>
      <c r="H53" s="1082"/>
      <c r="I53" s="1082"/>
      <c r="J53" s="1082"/>
      <c r="K53" s="1082"/>
    </row>
    <row r="54" spans="2:11" x14ac:dyDescent="0.25">
      <c r="B54" s="378" t="s">
        <v>396</v>
      </c>
    </row>
    <row r="104" spans="2:12" x14ac:dyDescent="0.25">
      <c r="B104" s="379"/>
      <c r="C104" s="380"/>
      <c r="D104" s="379"/>
      <c r="E104" s="379"/>
      <c r="F104" s="379"/>
      <c r="G104" s="379"/>
      <c r="H104" s="379"/>
      <c r="I104" s="381"/>
      <c r="J104" s="381"/>
      <c r="K104" s="381"/>
    </row>
    <row r="106" spans="2:12" s="379" customFormat="1" x14ac:dyDescent="0.25">
      <c r="B106" s="1"/>
      <c r="C106" s="91"/>
      <c r="D106" s="1"/>
      <c r="E106" s="1"/>
      <c r="F106" s="1"/>
      <c r="G106" s="1"/>
      <c r="H106" s="1"/>
      <c r="I106" s="92"/>
      <c r="J106" s="92"/>
      <c r="K106" s="92"/>
      <c r="L106" s="1"/>
    </row>
    <row r="107" spans="2:12" x14ac:dyDescent="0.25">
      <c r="L107" s="379"/>
    </row>
    <row r="145" spans="2:12" x14ac:dyDescent="0.25">
      <c r="B145" s="382"/>
      <c r="C145" s="383"/>
      <c r="D145" s="382"/>
      <c r="E145" s="382"/>
      <c r="F145" s="382"/>
      <c r="G145" s="382"/>
      <c r="H145" s="382"/>
      <c r="I145" s="384"/>
      <c r="J145" s="384"/>
      <c r="K145" s="384"/>
    </row>
    <row r="147" spans="2:12" s="382" customFormat="1" x14ac:dyDescent="0.25">
      <c r="B147" s="1"/>
      <c r="C147" s="91"/>
      <c r="D147" s="1"/>
      <c r="E147" s="1"/>
      <c r="F147" s="1"/>
      <c r="G147" s="1"/>
      <c r="H147" s="1"/>
      <c r="I147" s="92"/>
      <c r="J147" s="92"/>
      <c r="K147" s="92"/>
      <c r="L147" s="1"/>
    </row>
    <row r="148" spans="2:12" x14ac:dyDescent="0.25">
      <c r="L148" s="382"/>
    </row>
    <row r="204" spans="2:12" x14ac:dyDescent="0.25">
      <c r="B204" s="385"/>
      <c r="C204" s="386"/>
      <c r="D204" s="385"/>
      <c r="E204" s="385"/>
      <c r="F204" s="385"/>
      <c r="G204" s="385"/>
      <c r="H204" s="385"/>
      <c r="I204" s="387"/>
      <c r="J204" s="387"/>
      <c r="K204" s="387"/>
    </row>
    <row r="206" spans="2:12" s="385" customFormat="1" x14ac:dyDescent="0.25">
      <c r="B206" s="1"/>
      <c r="C206" s="91"/>
      <c r="D206" s="1"/>
      <c r="E206" s="1"/>
      <c r="F206" s="1"/>
      <c r="G206" s="1"/>
      <c r="H206" s="1"/>
      <c r="I206" s="92"/>
      <c r="J206" s="92"/>
      <c r="K206" s="92"/>
      <c r="L206" s="1"/>
    </row>
    <row r="207" spans="2:12" x14ac:dyDescent="0.25">
      <c r="L207" s="385"/>
    </row>
  </sheetData>
  <mergeCells count="8">
    <mergeCell ref="B52:C52"/>
    <mergeCell ref="B53:K53"/>
    <mergeCell ref="B5:B10"/>
    <mergeCell ref="B11:B22"/>
    <mergeCell ref="B23:B34"/>
    <mergeCell ref="B35:B38"/>
    <mergeCell ref="B39:B50"/>
    <mergeCell ref="B51:C51"/>
  </mergeCells>
  <pageMargins left="0.7" right="0.7" top="0.75" bottom="0.75" header="0.3" footer="0.3"/>
  <pageSetup paperSize="183" scale="1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N17"/>
  <sheetViews>
    <sheetView workbookViewId="0"/>
  </sheetViews>
  <sheetFormatPr baseColWidth="10" defaultRowHeight="12.75" x14ac:dyDescent="0.2"/>
  <cols>
    <col min="1" max="1" width="3.7109375" style="392" customWidth="1"/>
    <col min="2" max="2" width="35.28515625" style="410" customWidth="1"/>
    <col min="3" max="4" width="10.42578125" style="411" customWidth="1"/>
    <col min="5" max="7" width="10.42578125" style="412" customWidth="1"/>
    <col min="8" max="8" width="13.5703125" style="412" customWidth="1"/>
    <col min="9" max="9" width="12.7109375" style="392" customWidth="1"/>
    <col min="10" max="16384" width="11.42578125" style="392"/>
  </cols>
  <sheetData>
    <row r="1" spans="2:14" x14ac:dyDescent="0.2">
      <c r="B1" s="388"/>
      <c r="C1" s="389"/>
      <c r="D1" s="389"/>
      <c r="E1" s="390"/>
      <c r="F1" s="390"/>
      <c r="G1" s="390"/>
      <c r="H1" s="390"/>
      <c r="I1" s="391"/>
      <c r="J1" s="391"/>
    </row>
    <row r="2" spans="2:14" x14ac:dyDescent="0.2">
      <c r="B2" s="1090" t="s">
        <v>397</v>
      </c>
      <c r="C2" s="1090"/>
      <c r="D2" s="1090"/>
      <c r="E2" s="1090"/>
      <c r="F2" s="1090"/>
      <c r="G2" s="1090"/>
      <c r="H2" s="1090"/>
      <c r="I2" s="1090"/>
      <c r="J2" s="1090"/>
    </row>
    <row r="3" spans="2:14" ht="12.75" customHeight="1" x14ac:dyDescent="0.2">
      <c r="B3" s="1091" t="s">
        <v>346</v>
      </c>
      <c r="C3" s="1091"/>
      <c r="D3" s="1091"/>
      <c r="E3" s="1091"/>
      <c r="F3" s="1091"/>
      <c r="G3" s="1091"/>
      <c r="H3" s="1091"/>
      <c r="I3" s="1091"/>
      <c r="J3" s="1091"/>
    </row>
    <row r="4" spans="2:14" ht="45" x14ac:dyDescent="0.2">
      <c r="B4" s="393"/>
      <c r="C4" s="394">
        <v>2015</v>
      </c>
      <c r="D4" s="395">
        <v>2016</v>
      </c>
      <c r="E4" s="395">
        <v>2017</v>
      </c>
      <c r="F4" s="395">
        <v>2018</v>
      </c>
      <c r="G4" s="396">
        <v>2019</v>
      </c>
      <c r="H4" s="328" t="s">
        <v>398</v>
      </c>
      <c r="I4" s="328" t="s">
        <v>380</v>
      </c>
      <c r="J4" s="328" t="s">
        <v>3</v>
      </c>
    </row>
    <row r="5" spans="2:14" ht="12.75" customHeight="1" x14ac:dyDescent="0.25">
      <c r="B5" s="397" t="s">
        <v>399</v>
      </c>
      <c r="C5" s="398">
        <v>2969.3150877000003</v>
      </c>
      <c r="D5" s="398">
        <v>2397.1899666300001</v>
      </c>
      <c r="E5" s="398">
        <v>3279.29878745</v>
      </c>
      <c r="F5" s="398">
        <v>4290.9463762099995</v>
      </c>
      <c r="G5" s="399">
        <v>4171.8613516400001</v>
      </c>
      <c r="H5" s="400">
        <v>0.38504300702230715</v>
      </c>
      <c r="I5" s="400">
        <v>6.4554570904145583E-2</v>
      </c>
      <c r="J5" s="401">
        <v>-2.7752624742698795E-2</v>
      </c>
      <c r="L5" s="131"/>
      <c r="M5" s="131"/>
      <c r="N5" s="131"/>
    </row>
    <row r="6" spans="2:14" ht="15" x14ac:dyDescent="0.25">
      <c r="B6" s="402" t="s">
        <v>400</v>
      </c>
      <c r="C6" s="398">
        <v>2572.2601721000005</v>
      </c>
      <c r="D6" s="398">
        <v>2140.3438516799997</v>
      </c>
      <c r="E6" s="398">
        <v>2471.0963717100008</v>
      </c>
      <c r="F6" s="398">
        <v>3277.0070665400008</v>
      </c>
      <c r="G6" s="399">
        <v>3167.9039663099993</v>
      </c>
      <c r="H6" s="400">
        <v>0.29238250419477346</v>
      </c>
      <c r="I6" s="400">
        <v>4.9019529647189933E-2</v>
      </c>
      <c r="J6" s="401">
        <v>-3.3293519975590713E-2</v>
      </c>
      <c r="L6" s="131"/>
      <c r="M6" s="131"/>
      <c r="N6" s="131"/>
    </row>
    <row r="7" spans="2:14" ht="15" x14ac:dyDescent="0.25">
      <c r="B7" s="402" t="s">
        <v>401</v>
      </c>
      <c r="C7" s="398">
        <v>727.86082014000033</v>
      </c>
      <c r="D7" s="398">
        <v>784.72732314000007</v>
      </c>
      <c r="E7" s="398">
        <v>1035.4964699800005</v>
      </c>
      <c r="F7" s="398">
        <v>1162.8494749500001</v>
      </c>
      <c r="G7" s="399">
        <v>859.63325816999986</v>
      </c>
      <c r="H7" s="400">
        <v>7.934007071736511E-2</v>
      </c>
      <c r="I7" s="400">
        <v>1.3301797792077148E-2</v>
      </c>
      <c r="J7" s="401">
        <v>-0.2607527657808314</v>
      </c>
      <c r="L7" s="131"/>
      <c r="M7" s="131"/>
      <c r="N7" s="131"/>
    </row>
    <row r="8" spans="2:14" ht="15" x14ac:dyDescent="0.25">
      <c r="B8" s="402" t="s">
        <v>364</v>
      </c>
      <c r="C8" s="398">
        <v>817.19947774999991</v>
      </c>
      <c r="D8" s="398">
        <v>801.08128577999992</v>
      </c>
      <c r="E8" s="398">
        <v>944.21252978999996</v>
      </c>
      <c r="F8" s="398">
        <v>1119.39621061</v>
      </c>
      <c r="G8" s="399">
        <v>814.42652501999987</v>
      </c>
      <c r="H8" s="400">
        <v>7.5167703756299081E-2</v>
      </c>
      <c r="I8" s="400">
        <v>1.2602277598452005E-2</v>
      </c>
      <c r="J8" s="401">
        <v>-0.27244123456859926</v>
      </c>
      <c r="L8" s="131"/>
      <c r="M8" s="131"/>
      <c r="N8" s="131"/>
    </row>
    <row r="9" spans="2:14" ht="15" x14ac:dyDescent="0.25">
      <c r="B9" s="402" t="s">
        <v>402</v>
      </c>
      <c r="C9" s="398">
        <v>1.6389334799999999</v>
      </c>
      <c r="D9" s="398">
        <v>0</v>
      </c>
      <c r="E9" s="398">
        <v>1.5489686499999999</v>
      </c>
      <c r="F9" s="398">
        <v>90.364834529999996</v>
      </c>
      <c r="G9" s="399">
        <v>464.57234752000005</v>
      </c>
      <c r="H9" s="400">
        <v>4.2877823252250091E-2</v>
      </c>
      <c r="I9" s="400">
        <v>7.1887021212475649E-3</v>
      </c>
      <c r="J9" s="401">
        <v>4.1410745112997231</v>
      </c>
      <c r="L9" s="131"/>
      <c r="M9" s="131"/>
      <c r="N9" s="131"/>
    </row>
    <row r="10" spans="2:14" ht="15" x14ac:dyDescent="0.25">
      <c r="B10" s="402" t="s">
        <v>403</v>
      </c>
      <c r="C10" s="398">
        <v>357.15515409</v>
      </c>
      <c r="D10" s="398">
        <v>353.05251635999997</v>
      </c>
      <c r="E10" s="398">
        <v>461.97937943000005</v>
      </c>
      <c r="F10" s="398">
        <v>530.73260937999999</v>
      </c>
      <c r="G10" s="399">
        <v>347.70716665999998</v>
      </c>
      <c r="H10" s="400">
        <v>3.209172159121311E-2</v>
      </c>
      <c r="I10" s="400">
        <v>5.3803530491752212E-3</v>
      </c>
      <c r="J10" s="401">
        <v>-0.34485433810786503</v>
      </c>
      <c r="L10" s="131"/>
      <c r="M10" s="131"/>
      <c r="N10" s="131"/>
    </row>
    <row r="11" spans="2:14" ht="15" x14ac:dyDescent="0.25">
      <c r="B11" s="402" t="s">
        <v>404</v>
      </c>
      <c r="C11" s="398">
        <v>323.31993782000001</v>
      </c>
      <c r="D11" s="398">
        <v>221.21811597000004</v>
      </c>
      <c r="E11" s="398">
        <v>330.58437736000002</v>
      </c>
      <c r="F11" s="398">
        <v>388.64424356000001</v>
      </c>
      <c r="G11" s="399">
        <v>192.00866193999994</v>
      </c>
      <c r="H11" s="400">
        <v>1.7721488404365104E-2</v>
      </c>
      <c r="I11" s="400">
        <v>2.9711046788607281E-3</v>
      </c>
      <c r="J11" s="401">
        <v>-0.50595264146667573</v>
      </c>
      <c r="L11" s="131"/>
      <c r="M11" s="131"/>
      <c r="N11" s="131"/>
    </row>
    <row r="12" spans="2:14" ht="15" x14ac:dyDescent="0.25">
      <c r="B12" s="402" t="s">
        <v>405</v>
      </c>
      <c r="C12" s="398">
        <v>803.69921367999962</v>
      </c>
      <c r="D12" s="398">
        <v>688.04225239999937</v>
      </c>
      <c r="E12" s="398">
        <v>935.94801712999947</v>
      </c>
      <c r="F12" s="398">
        <v>1106.7766920799988</v>
      </c>
      <c r="G12" s="399">
        <v>816.67991611000093</v>
      </c>
      <c r="H12" s="400">
        <v>7.5375681061429375E-2</v>
      </c>
      <c r="I12" s="400">
        <v>1.2637146133773069E-2</v>
      </c>
      <c r="J12" s="401">
        <v>-0.26210958185685163</v>
      </c>
      <c r="L12" s="131"/>
      <c r="M12" s="131"/>
      <c r="N12" s="131"/>
    </row>
    <row r="13" spans="2:14" ht="12.75" customHeight="1" x14ac:dyDescent="0.25">
      <c r="B13" s="403" t="s">
        <v>406</v>
      </c>
      <c r="C13" s="404">
        <v>8572.4487967599998</v>
      </c>
      <c r="D13" s="404">
        <v>7385.6553119600076</v>
      </c>
      <c r="E13" s="404">
        <v>9460.1649015000239</v>
      </c>
      <c r="F13" s="404">
        <v>11966.717507859996</v>
      </c>
      <c r="G13" s="404">
        <v>10834.793193369973</v>
      </c>
      <c r="H13" s="405">
        <v>1</v>
      </c>
      <c r="I13" s="405">
        <v>0.16765548192492083</v>
      </c>
      <c r="J13" s="406">
        <v>-9.4589373714767722E-2</v>
      </c>
      <c r="L13" s="131"/>
      <c r="M13" s="131"/>
      <c r="N13" s="131"/>
    </row>
    <row r="14" spans="2:14" ht="12.75" customHeight="1" x14ac:dyDescent="0.25">
      <c r="B14" s="355" t="s">
        <v>22</v>
      </c>
      <c r="C14" s="355">
        <v>57319.45596353084</v>
      </c>
      <c r="D14" s="355">
        <v>53822.443059010722</v>
      </c>
      <c r="E14" s="355">
        <v>59964.62688343192</v>
      </c>
      <c r="F14" s="355">
        <v>69189.566483780582</v>
      </c>
      <c r="G14" s="355">
        <v>64625.344002899888</v>
      </c>
      <c r="H14" s="407"/>
      <c r="I14" s="407">
        <v>1</v>
      </c>
      <c r="J14" s="407">
        <v>-6.5966918320707224E-2</v>
      </c>
      <c r="L14" s="131"/>
      <c r="M14" s="131"/>
      <c r="N14" s="131"/>
    </row>
    <row r="15" spans="2:14" ht="12.75" customHeight="1" x14ac:dyDescent="0.2">
      <c r="B15" s="1092" t="s">
        <v>407</v>
      </c>
      <c r="C15" s="1092"/>
      <c r="D15" s="1092"/>
      <c r="E15" s="1092"/>
      <c r="F15" s="1092"/>
      <c r="G15" s="1092"/>
      <c r="H15" s="1092"/>
      <c r="I15" s="1092"/>
      <c r="J15" s="1092"/>
      <c r="K15" s="408"/>
    </row>
    <row r="16" spans="2:14" ht="12.75" customHeight="1" x14ac:dyDescent="0.2">
      <c r="B16" s="1023" t="s">
        <v>120</v>
      </c>
      <c r="C16" s="1023"/>
      <c r="D16" s="1023"/>
      <c r="E16" s="1023"/>
      <c r="F16" s="1023"/>
      <c r="G16" s="1023"/>
      <c r="H16" s="1023"/>
      <c r="I16" s="1023"/>
      <c r="J16" s="1023"/>
      <c r="K16" s="409"/>
      <c r="L16" s="409"/>
      <c r="M16" s="409"/>
    </row>
    <row r="17" ht="12.75" customHeight="1" x14ac:dyDescent="0.2"/>
  </sheetData>
  <mergeCells count="4">
    <mergeCell ref="B2:J2"/>
    <mergeCell ref="B3:J3"/>
    <mergeCell ref="B15:J15"/>
    <mergeCell ref="B16:J16"/>
  </mergeCells>
  <pageMargins left="0.7" right="0.7" top="0.75" bottom="0.75" header="0.3" footer="0.3"/>
  <pageSetup paperSize="1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O48"/>
  <sheetViews>
    <sheetView workbookViewId="0"/>
  </sheetViews>
  <sheetFormatPr baseColWidth="10" defaultRowHeight="14.25" customHeight="1" x14ac:dyDescent="0.2"/>
  <cols>
    <col min="1" max="1" width="3.7109375" style="392" customWidth="1"/>
    <col min="2" max="2" width="11.42578125" style="445"/>
    <col min="3" max="3" width="25.42578125" style="446" customWidth="1"/>
    <col min="4" max="6" width="8.140625" style="446" bestFit="1" customWidth="1"/>
    <col min="7" max="8" width="8.140625" style="392" bestFit="1" customWidth="1"/>
    <col min="9" max="9" width="15.7109375" style="392" bestFit="1" customWidth="1"/>
    <col min="10" max="10" width="13.42578125" style="392" bestFit="1" customWidth="1"/>
    <col min="11" max="11" width="9.7109375" style="392" bestFit="1" customWidth="1"/>
    <col min="12" max="16384" width="11.42578125" style="392"/>
  </cols>
  <sheetData>
    <row r="1" spans="2:15" ht="14.25" customHeight="1" x14ac:dyDescent="0.2">
      <c r="B1" s="413"/>
      <c r="C1" s="414"/>
      <c r="D1" s="414"/>
      <c r="E1" s="414"/>
      <c r="F1" s="414"/>
      <c r="G1" s="391"/>
      <c r="H1" s="391"/>
      <c r="I1" s="391"/>
      <c r="J1" s="391"/>
      <c r="K1" s="391"/>
    </row>
    <row r="2" spans="2:15" ht="14.25" customHeight="1" x14ac:dyDescent="0.2">
      <c r="B2" s="1090" t="s">
        <v>408</v>
      </c>
      <c r="C2" s="1090"/>
      <c r="D2" s="1090"/>
      <c r="E2" s="1090"/>
      <c r="F2" s="1090"/>
      <c r="G2" s="1090"/>
      <c r="H2" s="1090"/>
      <c r="I2" s="1090"/>
      <c r="J2" s="1090"/>
      <c r="K2" s="1090"/>
    </row>
    <row r="3" spans="2:15" ht="14.25" customHeight="1" x14ac:dyDescent="0.2">
      <c r="B3" s="1091" t="s">
        <v>346</v>
      </c>
      <c r="C3" s="1091"/>
      <c r="D3" s="1091"/>
      <c r="E3" s="1091"/>
      <c r="F3" s="1091"/>
      <c r="G3" s="1091"/>
      <c r="H3" s="1091"/>
      <c r="I3" s="1091"/>
      <c r="J3" s="1091"/>
      <c r="K3" s="1091"/>
      <c r="L3" s="415"/>
    </row>
    <row r="4" spans="2:15" ht="43.5" customHeight="1" x14ac:dyDescent="0.2">
      <c r="B4" s="1094"/>
      <c r="C4" s="1095"/>
      <c r="D4" s="395">
        <v>2015</v>
      </c>
      <c r="E4" s="395">
        <v>2016</v>
      </c>
      <c r="F4" s="395">
        <v>2017</v>
      </c>
      <c r="G4" s="395">
        <v>2018</v>
      </c>
      <c r="H4" s="396">
        <v>2019</v>
      </c>
      <c r="I4" s="396" t="s">
        <v>398</v>
      </c>
      <c r="J4" s="396" t="s">
        <v>380</v>
      </c>
      <c r="K4" s="396" t="s">
        <v>3</v>
      </c>
    </row>
    <row r="5" spans="2:15" ht="23.25" customHeight="1" x14ac:dyDescent="0.25">
      <c r="B5" s="1096" t="s">
        <v>409</v>
      </c>
      <c r="C5" s="416" t="s">
        <v>410</v>
      </c>
      <c r="D5" s="417">
        <v>367.46028477999999</v>
      </c>
      <c r="E5" s="417">
        <v>334.07642923999998</v>
      </c>
      <c r="F5" s="417">
        <v>366.17795741999981</v>
      </c>
      <c r="G5" s="418">
        <v>484.20197663999994</v>
      </c>
      <c r="H5" s="419">
        <v>464.34234545999999</v>
      </c>
      <c r="I5" s="420">
        <v>8.6324147730749475E-3</v>
      </c>
      <c r="J5" s="420">
        <v>7.1851431141191323E-3</v>
      </c>
      <c r="K5" s="420">
        <v>-4.1015179900360965E-2</v>
      </c>
      <c r="M5" s="131"/>
      <c r="N5" s="131"/>
      <c r="O5" s="131"/>
    </row>
    <row r="6" spans="2:15" ht="14.25" customHeight="1" x14ac:dyDescent="0.25">
      <c r="B6" s="1097"/>
      <c r="C6" s="416" t="s">
        <v>411</v>
      </c>
      <c r="D6" s="417">
        <v>260.83299920999997</v>
      </c>
      <c r="E6" s="417">
        <v>660.08669486000065</v>
      </c>
      <c r="F6" s="417">
        <v>448.41640537000012</v>
      </c>
      <c r="G6" s="418">
        <v>538.20039842000017</v>
      </c>
      <c r="H6" s="419">
        <v>383.67031132</v>
      </c>
      <c r="I6" s="420">
        <v>7.1326711763666601E-3</v>
      </c>
      <c r="J6" s="420">
        <v>5.9368397528808091E-3</v>
      </c>
      <c r="K6" s="420">
        <v>-0.28712369510252234</v>
      </c>
      <c r="M6" s="131"/>
      <c r="N6" s="131"/>
      <c r="O6" s="131"/>
    </row>
    <row r="7" spans="2:15" ht="22.5" customHeight="1" x14ac:dyDescent="0.25">
      <c r="B7" s="1097"/>
      <c r="C7" s="416" t="s">
        <v>412</v>
      </c>
      <c r="D7" s="417">
        <v>467.84534314000109</v>
      </c>
      <c r="E7" s="417">
        <v>314.3427965399988</v>
      </c>
      <c r="F7" s="417">
        <v>318.56038568999998</v>
      </c>
      <c r="G7" s="418">
        <v>448.66839790000017</v>
      </c>
      <c r="H7" s="419">
        <v>375.39534028000048</v>
      </c>
      <c r="I7" s="420">
        <v>6.9788342865139928E-3</v>
      </c>
      <c r="J7" s="420">
        <v>5.8087944609342248E-3</v>
      </c>
      <c r="K7" s="420">
        <v>-0.16331227686851901</v>
      </c>
      <c r="M7" s="131"/>
      <c r="N7" s="131"/>
      <c r="O7" s="131"/>
    </row>
    <row r="8" spans="2:15" ht="13.5" customHeight="1" x14ac:dyDescent="0.25">
      <c r="B8" s="1097"/>
      <c r="C8" s="416" t="s">
        <v>413</v>
      </c>
      <c r="D8" s="417">
        <v>336.94219027000025</v>
      </c>
      <c r="E8" s="417">
        <v>311.44678346999956</v>
      </c>
      <c r="F8" s="417">
        <v>302.4224100700003</v>
      </c>
      <c r="G8" s="418">
        <v>365.86978568000137</v>
      </c>
      <c r="H8" s="419">
        <v>361.12672604999881</v>
      </c>
      <c r="I8" s="420">
        <v>6.7135718191240045E-3</v>
      </c>
      <c r="J8" s="420">
        <v>5.5880047003511023E-3</v>
      </c>
      <c r="K8" s="420">
        <v>-1.2963791533611269E-2</v>
      </c>
      <c r="M8" s="131"/>
      <c r="N8" s="131"/>
      <c r="O8" s="131"/>
    </row>
    <row r="9" spans="2:15" ht="18.75" customHeight="1" x14ac:dyDescent="0.25">
      <c r="B9" s="1097"/>
      <c r="C9" s="416" t="s">
        <v>414</v>
      </c>
      <c r="D9" s="417">
        <v>346.44426096000069</v>
      </c>
      <c r="E9" s="417">
        <v>305.80022134000063</v>
      </c>
      <c r="F9" s="417">
        <v>293.71587232000149</v>
      </c>
      <c r="G9" s="418">
        <v>331.30420423000004</v>
      </c>
      <c r="H9" s="419">
        <v>352.90165800000034</v>
      </c>
      <c r="I9" s="420">
        <v>6.5606626570831935E-3</v>
      </c>
      <c r="J9" s="420">
        <v>5.4607315975629808E-3</v>
      </c>
      <c r="K9" s="420">
        <v>6.5189193177297433E-2</v>
      </c>
      <c r="M9" s="131"/>
      <c r="N9" s="131"/>
      <c r="O9" s="131"/>
    </row>
    <row r="10" spans="2:15" ht="14.25" customHeight="1" x14ac:dyDescent="0.25">
      <c r="B10" s="1097"/>
      <c r="C10" s="416" t="s">
        <v>415</v>
      </c>
      <c r="D10" s="417">
        <v>9337.2247086497882</v>
      </c>
      <c r="E10" s="417">
        <v>8566.0240043100657</v>
      </c>
      <c r="F10" s="417">
        <v>8930.3738883798815</v>
      </c>
      <c r="G10" s="418">
        <v>9520.2870980599419</v>
      </c>
      <c r="H10" s="419">
        <v>9853.2333009099475</v>
      </c>
      <c r="I10" s="420">
        <v>0.18317777291034545</v>
      </c>
      <c r="J10" s="420">
        <v>0.15246701511512506</v>
      </c>
      <c r="K10" s="420">
        <v>3.4972285963713601E-2</v>
      </c>
      <c r="M10" s="131"/>
      <c r="N10" s="131"/>
      <c r="O10" s="131"/>
    </row>
    <row r="11" spans="2:15" ht="14.25" customHeight="1" x14ac:dyDescent="0.25">
      <c r="B11" s="1097"/>
      <c r="C11" s="421" t="s">
        <v>416</v>
      </c>
      <c r="D11" s="422">
        <v>11116.74978700988</v>
      </c>
      <c r="E11" s="422">
        <v>10491.776929759959</v>
      </c>
      <c r="F11" s="422">
        <v>10659.666919249887</v>
      </c>
      <c r="G11" s="422">
        <v>11688.531860929874</v>
      </c>
      <c r="H11" s="422">
        <v>11790.66968201981</v>
      </c>
      <c r="I11" s="423">
        <v>0.21919592762250573</v>
      </c>
      <c r="J11" s="423">
        <v>0.1824465287409712</v>
      </c>
      <c r="K11" s="423">
        <v>8.7382934234319087E-3</v>
      </c>
      <c r="M11" s="131"/>
      <c r="N11" s="131"/>
      <c r="O11" s="131"/>
    </row>
    <row r="12" spans="2:15" ht="21" customHeight="1" x14ac:dyDescent="0.25">
      <c r="B12" s="1098" t="s">
        <v>417</v>
      </c>
      <c r="C12" s="416" t="s">
        <v>418</v>
      </c>
      <c r="D12" s="417">
        <v>3064.1683838400027</v>
      </c>
      <c r="E12" s="417">
        <v>3076.2241304400013</v>
      </c>
      <c r="F12" s="417">
        <v>4020.2787410400015</v>
      </c>
      <c r="G12" s="418">
        <v>4845.4161745300016</v>
      </c>
      <c r="H12" s="419">
        <v>3758.0547400699993</v>
      </c>
      <c r="I12" s="420">
        <v>6.9864589291478221E-2</v>
      </c>
      <c r="J12" s="420">
        <v>5.8151407904327733E-2</v>
      </c>
      <c r="K12" s="420">
        <v>-0.22441032829661423</v>
      </c>
      <c r="M12" s="131"/>
      <c r="N12" s="131"/>
      <c r="O12" s="131"/>
    </row>
    <row r="13" spans="2:15" ht="20.25" customHeight="1" x14ac:dyDescent="0.25">
      <c r="B13" s="1098"/>
      <c r="C13" s="416" t="s">
        <v>419</v>
      </c>
      <c r="D13" s="417">
        <v>1519.833576549999</v>
      </c>
      <c r="E13" s="417">
        <v>1616.7718070999999</v>
      </c>
      <c r="F13" s="417">
        <v>2014.9468949000004</v>
      </c>
      <c r="G13" s="418">
        <v>2553.8405409000002</v>
      </c>
      <c r="H13" s="419">
        <v>1996.34761445</v>
      </c>
      <c r="I13" s="420">
        <v>3.7113351404767896E-2</v>
      </c>
      <c r="J13" s="420">
        <v>3.0891094589152044E-2</v>
      </c>
      <c r="K13" s="420">
        <v>-0.218295902787076</v>
      </c>
      <c r="M13" s="131"/>
      <c r="N13" s="131"/>
      <c r="O13" s="131"/>
    </row>
    <row r="14" spans="2:15" ht="14.25" customHeight="1" x14ac:dyDescent="0.25">
      <c r="B14" s="1098"/>
      <c r="C14" s="416" t="s">
        <v>420</v>
      </c>
      <c r="D14" s="417">
        <v>634.11062027999935</v>
      </c>
      <c r="E14" s="417">
        <v>536.49435321999999</v>
      </c>
      <c r="F14" s="417">
        <v>590.07689921999918</v>
      </c>
      <c r="G14" s="418">
        <v>609.7954766799993</v>
      </c>
      <c r="H14" s="419">
        <v>656.73812284000041</v>
      </c>
      <c r="I14" s="420">
        <v>1.2209172669852691E-2</v>
      </c>
      <c r="J14" s="420">
        <v>1.0162237941983785E-2</v>
      </c>
      <c r="K14" s="420">
        <v>7.6980968136362682E-2</v>
      </c>
      <c r="M14" s="131"/>
      <c r="N14" s="131"/>
      <c r="O14" s="131"/>
    </row>
    <row r="15" spans="2:15" ht="20.25" customHeight="1" x14ac:dyDescent="0.25">
      <c r="B15" s="1098"/>
      <c r="C15" s="416" t="s">
        <v>421</v>
      </c>
      <c r="D15" s="417">
        <v>494.21052203000136</v>
      </c>
      <c r="E15" s="417">
        <v>497.07710294000049</v>
      </c>
      <c r="F15" s="417">
        <v>550.11012396999979</v>
      </c>
      <c r="G15" s="418">
        <v>587.06646386000114</v>
      </c>
      <c r="H15" s="419">
        <v>588.25920629000075</v>
      </c>
      <c r="I15" s="420">
        <v>1.0936106759215631E-2</v>
      </c>
      <c r="J15" s="420">
        <v>9.1026085101167872E-3</v>
      </c>
      <c r="K15" s="420">
        <v>2.0316991404298879E-3</v>
      </c>
      <c r="M15" s="131"/>
      <c r="N15" s="131"/>
      <c r="O15" s="131"/>
    </row>
    <row r="16" spans="2:15" ht="14.25" customHeight="1" x14ac:dyDescent="0.25">
      <c r="B16" s="1098"/>
      <c r="C16" s="416" t="s">
        <v>422</v>
      </c>
      <c r="D16" s="417">
        <v>343.06302370000037</v>
      </c>
      <c r="E16" s="417">
        <v>312.98721257000017</v>
      </c>
      <c r="F16" s="417">
        <v>432.90311809999969</v>
      </c>
      <c r="G16" s="418">
        <v>497.74141052000004</v>
      </c>
      <c r="H16" s="419">
        <v>332.58438339999987</v>
      </c>
      <c r="I16" s="420">
        <v>6.1829518083517093E-3</v>
      </c>
      <c r="J16" s="420">
        <v>5.1463460432038506E-3</v>
      </c>
      <c r="K16" s="420">
        <v>-0.3318129125472149</v>
      </c>
      <c r="M16" s="131"/>
      <c r="N16" s="131"/>
      <c r="O16" s="131"/>
    </row>
    <row r="17" spans="2:15" ht="14.25" customHeight="1" x14ac:dyDescent="0.25">
      <c r="B17" s="1098"/>
      <c r="C17" s="416" t="s">
        <v>423</v>
      </c>
      <c r="D17" s="417">
        <v>797.89453365999987</v>
      </c>
      <c r="E17" s="417">
        <v>929.66162142000076</v>
      </c>
      <c r="F17" s="417">
        <v>889.92541204999736</v>
      </c>
      <c r="G17" s="418">
        <v>890.72822368000209</v>
      </c>
      <c r="H17" s="419">
        <v>914.87917267999978</v>
      </c>
      <c r="I17" s="420">
        <v>1.7008176323005077E-2</v>
      </c>
      <c r="J17" s="420">
        <v>1.4156662324907379E-2</v>
      </c>
      <c r="K17" s="420">
        <v>2.7113712530876244E-2</v>
      </c>
      <c r="M17" s="131"/>
      <c r="N17" s="131"/>
      <c r="O17" s="131"/>
    </row>
    <row r="18" spans="2:15" ht="21.75" customHeight="1" x14ac:dyDescent="0.25">
      <c r="B18" s="1098"/>
      <c r="C18" s="424" t="s">
        <v>424</v>
      </c>
      <c r="D18" s="422">
        <v>6853.2806600600097</v>
      </c>
      <c r="E18" s="422">
        <v>6969.2162276900262</v>
      </c>
      <c r="F18" s="422">
        <v>8498.2411892800083</v>
      </c>
      <c r="G18" s="422">
        <v>9984.5882901700006</v>
      </c>
      <c r="H18" s="422">
        <v>8246.8632397299971</v>
      </c>
      <c r="I18" s="423">
        <v>0.15331434825667117</v>
      </c>
      <c r="J18" s="423">
        <v>0.12761035731369152</v>
      </c>
      <c r="K18" s="423">
        <v>-0.17404073156935518</v>
      </c>
      <c r="M18" s="131"/>
      <c r="N18" s="131"/>
      <c r="O18" s="131"/>
    </row>
    <row r="19" spans="2:15" ht="14.25" customHeight="1" x14ac:dyDescent="0.25">
      <c r="B19" s="1093" t="s">
        <v>425</v>
      </c>
      <c r="C19" s="416" t="s">
        <v>163</v>
      </c>
      <c r="D19" s="417">
        <v>786.66474744000004</v>
      </c>
      <c r="E19" s="417">
        <v>873.67404233999969</v>
      </c>
      <c r="F19" s="417">
        <v>989.1099448899995</v>
      </c>
      <c r="G19" s="418">
        <v>1098.1439062900008</v>
      </c>
      <c r="H19" s="419">
        <v>1062.1862485400009</v>
      </c>
      <c r="I19" s="420">
        <v>1.9746707043421328E-2</v>
      </c>
      <c r="J19" s="420">
        <v>1.6436063357626002E-2</v>
      </c>
      <c r="K19" s="420">
        <v>-3.2744030672155033E-2</v>
      </c>
      <c r="M19" s="131"/>
      <c r="N19" s="131"/>
      <c r="O19" s="131"/>
    </row>
    <row r="20" spans="2:15" ht="14.25" customHeight="1" x14ac:dyDescent="0.25">
      <c r="B20" s="1093"/>
      <c r="C20" s="416" t="s">
        <v>426</v>
      </c>
      <c r="D20" s="417">
        <v>296.71114388999996</v>
      </c>
      <c r="E20" s="417">
        <v>276.01548447999994</v>
      </c>
      <c r="F20" s="417">
        <v>284.20444981000009</v>
      </c>
      <c r="G20" s="418">
        <v>380.73513120999996</v>
      </c>
      <c r="H20" s="419">
        <v>456.30515054999995</v>
      </c>
      <c r="I20" s="420">
        <v>8.4829982902718641E-3</v>
      </c>
      <c r="J20" s="420">
        <v>7.0607771237479293E-3</v>
      </c>
      <c r="K20" s="420">
        <v>0.19848449261783063</v>
      </c>
      <c r="M20" s="131"/>
      <c r="N20" s="131"/>
      <c r="O20" s="131"/>
    </row>
    <row r="21" spans="2:15" ht="14.25" customHeight="1" x14ac:dyDescent="0.25">
      <c r="B21" s="1093"/>
      <c r="C21" s="416" t="s">
        <v>166</v>
      </c>
      <c r="D21" s="417">
        <v>350.83559914999978</v>
      </c>
      <c r="E21" s="417">
        <v>303.80309871999964</v>
      </c>
      <c r="F21" s="417">
        <v>424.79893226999985</v>
      </c>
      <c r="G21" s="418">
        <v>430.32078406999977</v>
      </c>
      <c r="H21" s="419">
        <v>411.63471830000054</v>
      </c>
      <c r="I21" s="420">
        <v>7.6525470013795475E-3</v>
      </c>
      <c r="J21" s="420">
        <v>6.3695555459100384E-3</v>
      </c>
      <c r="K21" s="420">
        <v>-4.3423572510872699E-2</v>
      </c>
      <c r="M21" s="131"/>
      <c r="N21" s="131"/>
      <c r="O21" s="131"/>
    </row>
    <row r="22" spans="2:15" ht="14.25" customHeight="1" x14ac:dyDescent="0.25">
      <c r="B22" s="1093"/>
      <c r="C22" s="416" t="s">
        <v>427</v>
      </c>
      <c r="D22" s="417">
        <v>197.53181308000026</v>
      </c>
      <c r="E22" s="417">
        <v>192.70193688000003</v>
      </c>
      <c r="F22" s="417">
        <v>196.89396171999996</v>
      </c>
      <c r="G22" s="418">
        <v>246.71148024000013</v>
      </c>
      <c r="H22" s="419">
        <v>228.10795491999977</v>
      </c>
      <c r="I22" s="420">
        <v>4.2406696248144509E-3</v>
      </c>
      <c r="J22" s="420">
        <v>3.5296981151817473E-3</v>
      </c>
      <c r="K22" s="420">
        <v>-7.5405997734288244E-2</v>
      </c>
      <c r="M22" s="131"/>
      <c r="N22" s="131"/>
      <c r="O22" s="131"/>
    </row>
    <row r="23" spans="2:15" ht="14.25" customHeight="1" x14ac:dyDescent="0.25">
      <c r="B23" s="1093"/>
      <c r="C23" s="416" t="s">
        <v>160</v>
      </c>
      <c r="D23" s="417">
        <v>149.87286015999993</v>
      </c>
      <c r="E23" s="417">
        <v>169.23141591999999</v>
      </c>
      <c r="F23" s="417">
        <v>213.13919392</v>
      </c>
      <c r="G23" s="418">
        <v>199.39705248999994</v>
      </c>
      <c r="H23" s="419">
        <v>208.53755496000011</v>
      </c>
      <c r="I23" s="420">
        <v>3.8768436430114631E-3</v>
      </c>
      <c r="J23" s="420">
        <v>3.2268695536947526E-3</v>
      </c>
      <c r="K23" s="420">
        <v>4.5840710059937173E-2</v>
      </c>
      <c r="M23" s="131"/>
      <c r="N23" s="131"/>
      <c r="O23" s="131"/>
    </row>
    <row r="24" spans="2:15" ht="14.25" customHeight="1" x14ac:dyDescent="0.25">
      <c r="B24" s="1093"/>
      <c r="C24" s="416" t="s">
        <v>428</v>
      </c>
      <c r="D24" s="417">
        <v>1373.7312110699968</v>
      </c>
      <c r="E24" s="417">
        <v>1388.2541392799985</v>
      </c>
      <c r="F24" s="417">
        <v>1744.0222067499969</v>
      </c>
      <c r="G24" s="418">
        <v>1886.4920061899943</v>
      </c>
      <c r="H24" s="419">
        <v>1874.3360150499984</v>
      </c>
      <c r="I24" s="420">
        <v>3.4845079420864143E-2</v>
      </c>
      <c r="J24" s="420">
        <v>2.9003110837846503E-2</v>
      </c>
      <c r="K24" s="420">
        <v>-6.4437013780653807E-3</v>
      </c>
      <c r="M24" s="131"/>
      <c r="N24" s="131"/>
      <c r="O24" s="131"/>
    </row>
    <row r="25" spans="2:15" ht="14.25" customHeight="1" x14ac:dyDescent="0.25">
      <c r="B25" s="1093"/>
      <c r="C25" s="425" t="s">
        <v>429</v>
      </c>
      <c r="D25" s="422">
        <v>3155.3473747900034</v>
      </c>
      <c r="E25" s="422">
        <v>3203.6801176199961</v>
      </c>
      <c r="F25" s="422">
        <v>3852.1686893599863</v>
      </c>
      <c r="G25" s="422">
        <v>4241.8003604900141</v>
      </c>
      <c r="H25" s="422">
        <v>4241.1076423199975</v>
      </c>
      <c r="I25" s="423">
        <v>7.8844845023762752E-2</v>
      </c>
      <c r="J25" s="423">
        <v>6.5626074534006942E-2</v>
      </c>
      <c r="K25" s="423">
        <v>-1.6330758431459813E-4</v>
      </c>
      <c r="M25" s="131"/>
      <c r="N25" s="131"/>
      <c r="O25" s="131"/>
    </row>
    <row r="26" spans="2:15" ht="14.25" customHeight="1" x14ac:dyDescent="0.25">
      <c r="B26" s="1098" t="s">
        <v>430</v>
      </c>
      <c r="C26" s="416" t="s">
        <v>431</v>
      </c>
      <c r="D26" s="417">
        <v>2245.0828405000188</v>
      </c>
      <c r="E26" s="417">
        <v>2185.4232463600097</v>
      </c>
      <c r="F26" s="417">
        <v>2428.8692607199623</v>
      </c>
      <c r="G26" s="418">
        <v>2674.3487026899838</v>
      </c>
      <c r="H26" s="419">
        <v>2507.4882370999853</v>
      </c>
      <c r="I26" s="420">
        <v>4.6615775435708572E-2</v>
      </c>
      <c r="J26" s="420">
        <v>3.8800385139730269E-2</v>
      </c>
      <c r="K26" s="420">
        <v>-6.2392935305019326E-2</v>
      </c>
      <c r="M26" s="131"/>
      <c r="N26" s="131"/>
      <c r="O26" s="131"/>
    </row>
    <row r="27" spans="2:15" ht="14.25" customHeight="1" x14ac:dyDescent="0.25">
      <c r="B27" s="1098"/>
      <c r="C27" s="416" t="s">
        <v>432</v>
      </c>
      <c r="D27" s="417">
        <v>861.76556423999773</v>
      </c>
      <c r="E27" s="417">
        <v>896.43102927999871</v>
      </c>
      <c r="F27" s="417">
        <v>1044.3619949100018</v>
      </c>
      <c r="G27" s="418">
        <v>1013.9237227400026</v>
      </c>
      <c r="H27" s="419">
        <v>911.29814100000124</v>
      </c>
      <c r="I27" s="420">
        <v>1.6941602703175844E-2</v>
      </c>
      <c r="J27" s="420">
        <v>1.4101250137394104E-2</v>
      </c>
      <c r="K27" s="420">
        <v>-0.10121627439850067</v>
      </c>
      <c r="M27" s="131"/>
      <c r="N27" s="131"/>
      <c r="O27" s="131"/>
    </row>
    <row r="28" spans="2:15" ht="24" customHeight="1" x14ac:dyDescent="0.25">
      <c r="B28" s="1098"/>
      <c r="C28" s="425" t="s">
        <v>433</v>
      </c>
      <c r="D28" s="426">
        <v>3106.8484047400266</v>
      </c>
      <c r="E28" s="426">
        <v>3081.8542756400093</v>
      </c>
      <c r="F28" s="426">
        <v>3473.2312556299703</v>
      </c>
      <c r="G28" s="426">
        <v>3688.2724254299665</v>
      </c>
      <c r="H28" s="426">
        <v>3418.7863780999851</v>
      </c>
      <c r="I28" s="423">
        <v>6.3557378138884388E-2</v>
      </c>
      <c r="J28" s="423">
        <v>5.2901635277124347E-2</v>
      </c>
      <c r="K28" s="423">
        <v>-7.3065656829447878E-2</v>
      </c>
      <c r="M28" s="131"/>
      <c r="N28" s="131"/>
      <c r="O28" s="131"/>
    </row>
    <row r="29" spans="2:15" ht="14.25" customHeight="1" x14ac:dyDescent="0.25">
      <c r="B29" s="1093" t="s">
        <v>434</v>
      </c>
      <c r="C29" s="416" t="s">
        <v>435</v>
      </c>
      <c r="D29" s="417">
        <v>1451.3190782000011</v>
      </c>
      <c r="E29" s="417">
        <v>1379.2919510200018</v>
      </c>
      <c r="F29" s="417">
        <v>1426.2884265200003</v>
      </c>
      <c r="G29" s="418">
        <v>1418.7743100000007</v>
      </c>
      <c r="H29" s="419">
        <v>1272.2793783799996</v>
      </c>
      <c r="I29" s="420">
        <v>2.365246979688226E-2</v>
      </c>
      <c r="J29" s="420">
        <v>1.9687003574370979E-2</v>
      </c>
      <c r="K29" s="420">
        <v>-0.1032545702212504</v>
      </c>
      <c r="M29" s="131"/>
      <c r="N29" s="131"/>
      <c r="O29" s="131"/>
    </row>
    <row r="30" spans="2:15" ht="14.25" customHeight="1" x14ac:dyDescent="0.25">
      <c r="B30" s="1097"/>
      <c r="C30" s="416" t="s">
        <v>436</v>
      </c>
      <c r="D30" s="417">
        <v>1065.5913119299996</v>
      </c>
      <c r="E30" s="417">
        <v>970.78152651000198</v>
      </c>
      <c r="F30" s="417">
        <v>974.25119075000146</v>
      </c>
      <c r="G30" s="418">
        <v>1153.366015169998</v>
      </c>
      <c r="H30" s="419">
        <v>1004.9262439600001</v>
      </c>
      <c r="I30" s="420">
        <v>1.868220772675214E-2</v>
      </c>
      <c r="J30" s="420">
        <v>1.5550033186901752E-2</v>
      </c>
      <c r="K30" s="420">
        <v>-0.1287013569479234</v>
      </c>
      <c r="M30" s="131"/>
      <c r="N30" s="131"/>
      <c r="O30" s="131"/>
    </row>
    <row r="31" spans="2:15" ht="14.25" customHeight="1" x14ac:dyDescent="0.25">
      <c r="B31" s="1097"/>
      <c r="C31" s="416" t="s">
        <v>437</v>
      </c>
      <c r="D31" s="417">
        <v>481.00897224000016</v>
      </c>
      <c r="E31" s="417">
        <v>531.78447771999959</v>
      </c>
      <c r="F31" s="417">
        <v>581.48258424999983</v>
      </c>
      <c r="G31" s="418">
        <v>563.06185601000004</v>
      </c>
      <c r="H31" s="419">
        <v>475.13913136999997</v>
      </c>
      <c r="I31" s="420">
        <v>8.833133779434104E-3</v>
      </c>
      <c r="J31" s="420">
        <v>7.3522104787356497E-3</v>
      </c>
      <c r="K31" s="420">
        <v>-0.15615109370583713</v>
      </c>
      <c r="M31" s="131"/>
      <c r="N31" s="131"/>
      <c r="O31" s="131"/>
    </row>
    <row r="32" spans="2:15" ht="14.25" customHeight="1" x14ac:dyDescent="0.25">
      <c r="B32" s="1097"/>
      <c r="C32" s="416" t="s">
        <v>438</v>
      </c>
      <c r="D32" s="417">
        <v>51.691719600000006</v>
      </c>
      <c r="E32" s="417">
        <v>55.927626570000001</v>
      </c>
      <c r="F32" s="417">
        <v>76.150980790000034</v>
      </c>
      <c r="G32" s="418">
        <v>83.120841909999939</v>
      </c>
      <c r="H32" s="419">
        <v>78.277334550000006</v>
      </c>
      <c r="I32" s="420">
        <v>1.4552246328017892E-3</v>
      </c>
      <c r="J32" s="420">
        <v>1.2112482456803676E-3</v>
      </c>
      <c r="K32" s="420">
        <v>-5.8270672537752866E-2</v>
      </c>
      <c r="M32" s="131"/>
      <c r="N32" s="131"/>
      <c r="O32" s="131"/>
    </row>
    <row r="33" spans="2:15" ht="14.25" customHeight="1" x14ac:dyDescent="0.25">
      <c r="B33" s="1097"/>
      <c r="C33" s="427" t="s">
        <v>439</v>
      </c>
      <c r="D33" s="426">
        <v>3049.6110819700048</v>
      </c>
      <c r="E33" s="426">
        <v>2937.7855818200132</v>
      </c>
      <c r="F33" s="426">
        <v>3058.1731823099994</v>
      </c>
      <c r="G33" s="426">
        <v>3218.3230230899876</v>
      </c>
      <c r="H33" s="426">
        <v>2830.6220882600087</v>
      </c>
      <c r="I33" s="423">
        <v>5.2623035935870463E-2</v>
      </c>
      <c r="J33" s="423">
        <v>4.3800495485688887E-2</v>
      </c>
      <c r="K33" s="423">
        <v>-0.12046675614859137</v>
      </c>
      <c r="M33" s="131"/>
      <c r="N33" s="131"/>
      <c r="O33" s="131"/>
    </row>
    <row r="34" spans="2:15" ht="14.25" customHeight="1" x14ac:dyDescent="0.25">
      <c r="B34" s="1098" t="s">
        <v>171</v>
      </c>
      <c r="C34" s="416" t="s">
        <v>440</v>
      </c>
      <c r="D34" s="417">
        <v>842.58797425</v>
      </c>
      <c r="E34" s="417">
        <v>817.13021268000148</v>
      </c>
      <c r="F34" s="417">
        <v>897.56257166000148</v>
      </c>
      <c r="G34" s="418">
        <v>1034.4176547400007</v>
      </c>
      <c r="H34" s="419">
        <v>1073.381899030001</v>
      </c>
      <c r="I34" s="420">
        <v>1.9954841191919714E-2</v>
      </c>
      <c r="J34" s="420">
        <v>1.6609302675152857E-2</v>
      </c>
      <c r="K34" s="420">
        <v>3.7667806723381991E-2</v>
      </c>
      <c r="M34" s="131"/>
      <c r="N34" s="131"/>
      <c r="O34" s="131"/>
    </row>
    <row r="35" spans="2:15" ht="14.25" customHeight="1" x14ac:dyDescent="0.25">
      <c r="B35" s="1098"/>
      <c r="C35" s="416" t="s">
        <v>172</v>
      </c>
      <c r="D35" s="417">
        <v>520.5344011000002</v>
      </c>
      <c r="E35" s="417">
        <v>326.65647732000014</v>
      </c>
      <c r="F35" s="417">
        <v>360.23122950000004</v>
      </c>
      <c r="G35" s="418">
        <v>449.11272335000007</v>
      </c>
      <c r="H35" s="419">
        <v>443.31723957999958</v>
      </c>
      <c r="I35" s="420">
        <v>8.2415448979095019E-3</v>
      </c>
      <c r="J35" s="420">
        <v>6.8598047162444888E-3</v>
      </c>
      <c r="K35" s="420">
        <v>-1.2904296557824213E-2</v>
      </c>
      <c r="M35" s="131"/>
      <c r="N35" s="131"/>
      <c r="O35" s="131"/>
    </row>
    <row r="36" spans="2:15" ht="14.25" customHeight="1" x14ac:dyDescent="0.25">
      <c r="B36" s="1098"/>
      <c r="C36" s="416" t="s">
        <v>441</v>
      </c>
      <c r="D36" s="417">
        <v>476.87894305999987</v>
      </c>
      <c r="E36" s="417">
        <v>394.23877061000019</v>
      </c>
      <c r="F36" s="417">
        <v>408.19121488000013</v>
      </c>
      <c r="G36" s="418">
        <v>471.16043439000003</v>
      </c>
      <c r="H36" s="419">
        <v>351.37195241999962</v>
      </c>
      <c r="I36" s="420">
        <v>6.5322244731088851E-3</v>
      </c>
      <c r="J36" s="420">
        <v>5.4370612310279554E-3</v>
      </c>
      <c r="K36" s="420">
        <v>-0.25424138621717607</v>
      </c>
      <c r="M36" s="131"/>
      <c r="N36" s="131"/>
      <c r="O36" s="131"/>
    </row>
    <row r="37" spans="2:15" ht="14.25" customHeight="1" x14ac:dyDescent="0.25">
      <c r="B37" s="1098"/>
      <c r="C37" s="416" t="s">
        <v>442</v>
      </c>
      <c r="D37" s="417">
        <v>161.93501675000002</v>
      </c>
      <c r="E37" s="417">
        <v>169.20430873999999</v>
      </c>
      <c r="F37" s="417">
        <v>186.51257289000011</v>
      </c>
      <c r="G37" s="418">
        <v>191.21540454999979</v>
      </c>
      <c r="H37" s="419">
        <v>222.03903621999993</v>
      </c>
      <c r="I37" s="420">
        <v>4.1278446284412039E-3</v>
      </c>
      <c r="J37" s="420">
        <v>3.4357888479486366E-3</v>
      </c>
      <c r="K37" s="420">
        <v>0.16119847531395015</v>
      </c>
      <c r="M37" s="131"/>
      <c r="N37" s="131"/>
      <c r="O37" s="131"/>
    </row>
    <row r="38" spans="2:15" ht="14.25" customHeight="1" x14ac:dyDescent="0.25">
      <c r="B38" s="1098"/>
      <c r="C38" s="416" t="s">
        <v>443</v>
      </c>
      <c r="D38" s="417">
        <v>132.69486767999996</v>
      </c>
      <c r="E38" s="417">
        <v>114.45172521000002</v>
      </c>
      <c r="F38" s="417">
        <v>104.68517514000006</v>
      </c>
      <c r="G38" s="418">
        <v>128.51582984000004</v>
      </c>
      <c r="H38" s="419">
        <v>126.6368238700001</v>
      </c>
      <c r="I38" s="420">
        <v>2.3542578011224034E-3</v>
      </c>
      <c r="J38" s="420">
        <v>1.9595535748996875E-3</v>
      </c>
      <c r="K38" s="420">
        <v>-1.4620813423056656E-2</v>
      </c>
      <c r="M38" s="131"/>
      <c r="N38" s="131"/>
      <c r="O38" s="131"/>
    </row>
    <row r="39" spans="2:15" ht="14.25" customHeight="1" x14ac:dyDescent="0.25">
      <c r="B39" s="1098"/>
      <c r="C39" s="427" t="s">
        <v>174</v>
      </c>
      <c r="D39" s="426">
        <v>2134.6312028400007</v>
      </c>
      <c r="E39" s="426">
        <v>1821.6814945599992</v>
      </c>
      <c r="F39" s="426">
        <v>1957.182764069998</v>
      </c>
      <c r="G39" s="426">
        <v>2274.4220468699955</v>
      </c>
      <c r="H39" s="426">
        <v>2216.7469511200002</v>
      </c>
      <c r="I39" s="423">
        <v>4.1210712992501709E-2</v>
      </c>
      <c r="J39" s="423">
        <v>3.4301511045273625E-2</v>
      </c>
      <c r="K39" s="423">
        <v>-2.5358132554758828E-2</v>
      </c>
      <c r="M39" s="131"/>
      <c r="N39" s="131"/>
      <c r="O39" s="131"/>
    </row>
    <row r="40" spans="2:15" ht="14.25" customHeight="1" x14ac:dyDescent="0.25">
      <c r="B40" s="1100" t="s">
        <v>444</v>
      </c>
      <c r="C40" s="1100"/>
      <c r="D40" s="428">
        <v>19330.538655360466</v>
      </c>
      <c r="E40" s="428">
        <v>17930.793119960083</v>
      </c>
      <c r="F40" s="428">
        <v>19005.797982030439</v>
      </c>
      <c r="G40" s="418">
        <v>22126.910968939595</v>
      </c>
      <c r="H40" s="419">
        <v>21045.754827980541</v>
      </c>
      <c r="I40" s="420">
        <v>0.39125375202986473</v>
      </c>
      <c r="J40" s="420">
        <v>0.32565791567835844</v>
      </c>
      <c r="K40" s="420">
        <v>-4.8861594032565847E-2</v>
      </c>
      <c r="M40" s="131"/>
      <c r="N40" s="131"/>
      <c r="O40" s="131"/>
    </row>
    <row r="41" spans="2:15" ht="14.25" customHeight="1" x14ac:dyDescent="0.25">
      <c r="B41" s="1101" t="s">
        <v>445</v>
      </c>
      <c r="C41" s="1101"/>
      <c r="D41" s="429">
        <v>48747.00716676905</v>
      </c>
      <c r="E41" s="429">
        <v>46436.787747049704</v>
      </c>
      <c r="F41" s="429">
        <v>50504.461981929926</v>
      </c>
      <c r="G41" s="430">
        <v>57222.848975920453</v>
      </c>
      <c r="H41" s="430">
        <v>53790.550809527063</v>
      </c>
      <c r="I41" s="423">
        <v>1</v>
      </c>
      <c r="J41" s="423">
        <v>0.83234451807506427</v>
      </c>
      <c r="K41" s="423">
        <v>-5.9981252730665569E-2</v>
      </c>
      <c r="M41" s="131"/>
      <c r="N41" s="131"/>
      <c r="O41" s="131"/>
    </row>
    <row r="42" spans="2:15" ht="14.25" customHeight="1" x14ac:dyDescent="0.25">
      <c r="B42" s="1102" t="s">
        <v>22</v>
      </c>
      <c r="C42" s="1102"/>
      <c r="D42" s="431">
        <v>57319.455963528839</v>
      </c>
      <c r="E42" s="431">
        <v>53822.443059009878</v>
      </c>
      <c r="F42" s="431">
        <v>59964.62688343013</v>
      </c>
      <c r="G42" s="432">
        <v>69189.56648378195</v>
      </c>
      <c r="H42" s="432">
        <v>64625.344002897618</v>
      </c>
      <c r="I42" s="433"/>
      <c r="J42" s="433">
        <v>1</v>
      </c>
      <c r="K42" s="434">
        <v>-6.5966918320758516E-2</v>
      </c>
      <c r="N42" s="131"/>
      <c r="O42" s="131"/>
    </row>
    <row r="43" spans="2:15" ht="14.25" customHeight="1" x14ac:dyDescent="0.2">
      <c r="B43" s="1099" t="s">
        <v>407</v>
      </c>
      <c r="C43" s="1099"/>
      <c r="D43" s="1099"/>
      <c r="E43" s="1099"/>
      <c r="F43" s="1099"/>
      <c r="G43" s="1099"/>
      <c r="H43" s="1099"/>
      <c r="I43" s="1099"/>
      <c r="J43" s="1099"/>
      <c r="K43" s="1099"/>
    </row>
    <row r="44" spans="2:15" ht="14.25" customHeight="1" x14ac:dyDescent="0.2">
      <c r="B44" s="1023" t="s">
        <v>120</v>
      </c>
      <c r="C44" s="1023"/>
      <c r="D44" s="1023"/>
      <c r="E44" s="1023"/>
      <c r="F44" s="1023"/>
      <c r="G44" s="1023"/>
      <c r="H44" s="1023"/>
      <c r="I44" s="1023"/>
      <c r="J44" s="1023"/>
      <c r="K44" s="1023"/>
    </row>
    <row r="45" spans="2:15" ht="14.25" customHeight="1" x14ac:dyDescent="0.2">
      <c r="B45" s="435"/>
      <c r="C45" s="436"/>
      <c r="D45" s="436"/>
      <c r="E45" s="436"/>
      <c r="F45" s="436"/>
      <c r="G45" s="437"/>
      <c r="H45" s="437"/>
      <c r="I45" s="437"/>
      <c r="J45" s="437"/>
      <c r="K45" s="437"/>
      <c r="L45" s="437"/>
    </row>
    <row r="46" spans="2:15" ht="14.25" customHeight="1" x14ac:dyDescent="0.2">
      <c r="B46" s="438"/>
      <c r="C46" s="439"/>
      <c r="D46" s="439"/>
      <c r="E46" s="439"/>
      <c r="F46" s="439"/>
      <c r="G46" s="440"/>
      <c r="H46" s="440"/>
      <c r="I46" s="441"/>
      <c r="J46" s="441"/>
      <c r="K46" s="441"/>
      <c r="L46" s="437"/>
    </row>
    <row r="47" spans="2:15" ht="14.25" customHeight="1" x14ac:dyDescent="0.2">
      <c r="B47" s="438"/>
      <c r="C47" s="439"/>
      <c r="D47" s="439"/>
      <c r="E47" s="439"/>
      <c r="F47" s="439"/>
      <c r="G47" s="440"/>
      <c r="H47" s="440"/>
      <c r="I47" s="441"/>
      <c r="J47" s="441"/>
      <c r="K47" s="441"/>
      <c r="L47" s="437"/>
    </row>
    <row r="48" spans="2:15" ht="14.25" customHeight="1" x14ac:dyDescent="0.2">
      <c r="B48" s="438"/>
      <c r="C48" s="442"/>
      <c r="D48" s="442"/>
      <c r="E48" s="442"/>
      <c r="F48" s="442"/>
      <c r="G48" s="443"/>
      <c r="H48" s="443"/>
      <c r="I48" s="444"/>
      <c r="J48" s="444"/>
      <c r="K48" s="444"/>
      <c r="L48" s="437"/>
    </row>
  </sheetData>
  <mergeCells count="14">
    <mergeCell ref="B43:K43"/>
    <mergeCell ref="B44:K44"/>
    <mergeCell ref="B26:B28"/>
    <mergeCell ref="B29:B33"/>
    <mergeCell ref="B34:B39"/>
    <mergeCell ref="B40:C40"/>
    <mergeCell ref="B41:C41"/>
    <mergeCell ref="B42:C42"/>
    <mergeCell ref="B19:B25"/>
    <mergeCell ref="B2:K2"/>
    <mergeCell ref="B3:K3"/>
    <mergeCell ref="B4:C4"/>
    <mergeCell ref="B5:B11"/>
    <mergeCell ref="B12:B18"/>
  </mergeCells>
  <pageMargins left="0.7" right="0.7" top="0.75" bottom="0.75" header="0.3" footer="0.3"/>
  <pageSetup paperSize="183" scale="71"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128"/>
  <sheetViews>
    <sheetView zoomScaleNormal="100" workbookViewId="0"/>
  </sheetViews>
  <sheetFormatPr baseColWidth="10" defaultColWidth="11.42578125" defaultRowHeight="18" customHeight="1" x14ac:dyDescent="0.25"/>
  <cols>
    <col min="1" max="1" width="3.7109375" style="450" customWidth="1"/>
    <col min="2" max="2" width="13" style="450" customWidth="1"/>
    <col min="3" max="3" width="32.7109375" style="450" customWidth="1"/>
    <col min="4" max="4" width="14.5703125" style="448" customWidth="1"/>
    <col min="5" max="5" width="11.42578125" style="448" customWidth="1"/>
    <col min="6" max="6" width="11.42578125" style="449" customWidth="1"/>
    <col min="7" max="7" width="11.42578125" style="448" customWidth="1"/>
    <col min="8" max="8" width="11.42578125" style="448"/>
    <col min="9" max="9" width="11.28515625" style="450" customWidth="1"/>
    <col min="10" max="16384" width="11.42578125" style="450"/>
  </cols>
  <sheetData>
    <row r="1" spans="2:9" ht="18" customHeight="1" x14ac:dyDescent="0.25">
      <c r="B1" s="325"/>
      <c r="C1" s="325"/>
      <c r="D1" s="447"/>
    </row>
    <row r="2" spans="2:9" ht="18" customHeight="1" x14ac:dyDescent="0.25">
      <c r="B2" s="451" t="s">
        <v>446</v>
      </c>
    </row>
    <row r="3" spans="2:9" ht="18" customHeight="1" x14ac:dyDescent="0.25">
      <c r="B3" s="452" t="s">
        <v>55</v>
      </c>
    </row>
    <row r="4" spans="2:9" ht="26.25" customHeight="1" x14ac:dyDescent="0.25">
      <c r="B4" s="453"/>
      <c r="C4" s="454" t="s">
        <v>447</v>
      </c>
      <c r="D4" s="454">
        <v>2015</v>
      </c>
      <c r="E4" s="454">
        <v>2016</v>
      </c>
      <c r="F4" s="454">
        <v>2017</v>
      </c>
      <c r="G4" s="454">
        <v>2018</v>
      </c>
      <c r="H4" s="455">
        <v>2019</v>
      </c>
      <c r="I4" s="455" t="s">
        <v>3</v>
      </c>
    </row>
    <row r="5" spans="2:9" ht="18" customHeight="1" x14ac:dyDescent="0.25">
      <c r="B5" s="1103" t="s">
        <v>448</v>
      </c>
      <c r="C5" s="456" t="s">
        <v>202</v>
      </c>
      <c r="D5" s="457">
        <v>302453.14374000003</v>
      </c>
      <c r="E5" s="457">
        <v>311950.97717000003</v>
      </c>
      <c r="F5" s="457">
        <v>289886.15017999994</v>
      </c>
      <c r="G5" s="457">
        <v>322684.27982000011</v>
      </c>
      <c r="H5" s="458">
        <v>244197.66813999991</v>
      </c>
      <c r="I5" s="459">
        <v>-0.2432303542142854</v>
      </c>
    </row>
    <row r="6" spans="2:9" ht="18" customHeight="1" x14ac:dyDescent="0.25">
      <c r="B6" s="1104"/>
      <c r="C6" s="456" t="s">
        <v>203</v>
      </c>
      <c r="D6" s="457">
        <v>3117.54765</v>
      </c>
      <c r="E6" s="457">
        <v>5868.3088800000005</v>
      </c>
      <c r="F6" s="457">
        <v>44513.273549999998</v>
      </c>
      <c r="G6" s="457">
        <v>41930.665090000002</v>
      </c>
      <c r="H6" s="458">
        <v>149599.20546999996</v>
      </c>
      <c r="I6" s="459">
        <v>2.5677756398306619</v>
      </c>
    </row>
    <row r="7" spans="2:9" ht="18" customHeight="1" x14ac:dyDescent="0.25">
      <c r="B7" s="1104"/>
      <c r="C7" s="456" t="s">
        <v>204</v>
      </c>
      <c r="D7" s="457">
        <v>2652.9072700000002</v>
      </c>
      <c r="E7" s="457">
        <v>1550.01792</v>
      </c>
      <c r="F7" s="457">
        <v>665.58885999999995</v>
      </c>
      <c r="G7" s="457">
        <v>5356.1482500000002</v>
      </c>
      <c r="H7" s="458">
        <v>23074.754390000006</v>
      </c>
      <c r="I7" s="459">
        <v>3.30808732562621</v>
      </c>
    </row>
    <row r="8" spans="2:9" ht="18" customHeight="1" x14ac:dyDescent="0.25">
      <c r="B8" s="1104"/>
      <c r="C8" s="456" t="s">
        <v>207</v>
      </c>
      <c r="D8" s="457">
        <v>34.10575</v>
      </c>
      <c r="E8" s="457">
        <v>0</v>
      </c>
      <c r="F8" s="457">
        <v>5.2999999999999999E-2</v>
      </c>
      <c r="G8" s="457">
        <v>2.2160000000000002</v>
      </c>
      <c r="H8" s="458">
        <v>0.34460000000000002</v>
      </c>
      <c r="I8" s="459">
        <v>-0.84449458483754514</v>
      </c>
    </row>
    <row r="9" spans="2:9" ht="18" customHeight="1" x14ac:dyDescent="0.25">
      <c r="B9" s="1105"/>
      <c r="C9" s="463" t="s">
        <v>208</v>
      </c>
      <c r="D9" s="461">
        <v>308257.70441000006</v>
      </c>
      <c r="E9" s="461">
        <v>319369.30397000007</v>
      </c>
      <c r="F9" s="461">
        <v>335065.06558999995</v>
      </c>
      <c r="G9" s="461">
        <v>369973.30916000018</v>
      </c>
      <c r="H9" s="461">
        <v>416871.97259999992</v>
      </c>
      <c r="I9" s="462">
        <v>0.12676228873504436</v>
      </c>
    </row>
    <row r="10" spans="2:9" ht="18" customHeight="1" x14ac:dyDescent="0.25">
      <c r="B10" s="1103" t="s">
        <v>209</v>
      </c>
      <c r="C10" s="456" t="s">
        <v>212</v>
      </c>
      <c r="D10" s="457">
        <v>142011.72216999994</v>
      </c>
      <c r="E10" s="457">
        <v>160519.25111000001</v>
      </c>
      <c r="F10" s="457">
        <v>177140.56880000042</v>
      </c>
      <c r="G10" s="457">
        <v>166089.46712000022</v>
      </c>
      <c r="H10" s="458">
        <v>276205.0593600003</v>
      </c>
      <c r="I10" s="459">
        <v>0.66298961727922934</v>
      </c>
    </row>
    <row r="11" spans="2:9" ht="18" customHeight="1" x14ac:dyDescent="0.25">
      <c r="B11" s="1104"/>
      <c r="C11" s="456" t="s">
        <v>213</v>
      </c>
      <c r="D11" s="457">
        <v>0</v>
      </c>
      <c r="E11" s="457">
        <v>1702.0139999999999</v>
      </c>
      <c r="F11" s="457">
        <v>2728.6010699999997</v>
      </c>
      <c r="G11" s="457">
        <v>930.56399999999996</v>
      </c>
      <c r="H11" s="458">
        <v>46.43</v>
      </c>
      <c r="I11" s="459">
        <v>-0.95010552740058718</v>
      </c>
    </row>
    <row r="12" spans="2:9" ht="18" customHeight="1" x14ac:dyDescent="0.25">
      <c r="B12" s="1104"/>
      <c r="C12" s="456" t="s">
        <v>211</v>
      </c>
      <c r="D12" s="457">
        <v>0</v>
      </c>
      <c r="E12" s="457">
        <v>0</v>
      </c>
      <c r="F12" s="457">
        <v>0</v>
      </c>
      <c r="G12" s="457">
        <v>3.9661</v>
      </c>
      <c r="H12" s="458">
        <v>0</v>
      </c>
      <c r="I12" s="459">
        <v>-1</v>
      </c>
    </row>
    <row r="13" spans="2:9" ht="18" customHeight="1" x14ac:dyDescent="0.25">
      <c r="B13" s="1104"/>
      <c r="C13" s="456" t="s">
        <v>210</v>
      </c>
      <c r="D13" s="457">
        <v>54949.83</v>
      </c>
      <c r="E13" s="457">
        <v>80194.61</v>
      </c>
      <c r="F13" s="457">
        <v>253516.54</v>
      </c>
      <c r="G13" s="457">
        <v>0</v>
      </c>
      <c r="H13" s="458">
        <v>161645.65</v>
      </c>
      <c r="I13" s="459" t="s">
        <v>206</v>
      </c>
    </row>
    <row r="14" spans="2:9" ht="18" customHeight="1" x14ac:dyDescent="0.25">
      <c r="B14" s="1104"/>
      <c r="C14" s="456" t="s">
        <v>450</v>
      </c>
      <c r="D14" s="457">
        <v>0</v>
      </c>
      <c r="E14" s="457">
        <v>2.0000000000000001E-4</v>
      </c>
      <c r="F14" s="457">
        <v>7.3989400000000005</v>
      </c>
      <c r="G14" s="457">
        <v>0</v>
      </c>
      <c r="H14" s="458">
        <v>66.374399999999994</v>
      </c>
      <c r="I14" s="459" t="s">
        <v>206</v>
      </c>
    </row>
    <row r="15" spans="2:9" ht="18" customHeight="1" x14ac:dyDescent="0.25">
      <c r="B15" s="1104"/>
      <c r="C15" s="456" t="s">
        <v>214</v>
      </c>
      <c r="D15" s="457">
        <v>3.6936499999999999</v>
      </c>
      <c r="E15" s="457">
        <v>174.48801999999998</v>
      </c>
      <c r="F15" s="457">
        <v>13.479480000000001</v>
      </c>
      <c r="G15" s="457">
        <v>9.5654000000000003</v>
      </c>
      <c r="H15" s="458">
        <v>18.991589999999999</v>
      </c>
      <c r="I15" s="459">
        <v>0.98544650511217502</v>
      </c>
    </row>
    <row r="16" spans="2:9" ht="18" customHeight="1" x14ac:dyDescent="0.25">
      <c r="B16" s="1105"/>
      <c r="C16" s="463" t="s">
        <v>215</v>
      </c>
      <c r="D16" s="461">
        <v>196965.24581999992</v>
      </c>
      <c r="E16" s="461">
        <v>242590.36333000002</v>
      </c>
      <c r="F16" s="461">
        <v>433406.58829000039</v>
      </c>
      <c r="G16" s="461">
        <v>167033.56262000022</v>
      </c>
      <c r="H16" s="461">
        <v>437982.50535000023</v>
      </c>
      <c r="I16" s="462">
        <v>1.6221227547328696</v>
      </c>
    </row>
    <row r="17" spans="2:9" ht="18" customHeight="1" x14ac:dyDescent="0.25">
      <c r="B17" s="1103" t="s">
        <v>216</v>
      </c>
      <c r="C17" s="456" t="s">
        <v>224</v>
      </c>
      <c r="D17" s="457">
        <v>6239912.3001399999</v>
      </c>
      <c r="E17" s="457">
        <v>6164066.9668199997</v>
      </c>
      <c r="F17" s="457">
        <v>6432176.2953400007</v>
      </c>
      <c r="G17" s="457">
        <v>8872426.2752800006</v>
      </c>
      <c r="H17" s="458">
        <v>10011667.583090002</v>
      </c>
      <c r="I17" s="459">
        <v>0.1284024541273574</v>
      </c>
    </row>
    <row r="18" spans="2:9" ht="18" customHeight="1" x14ac:dyDescent="0.25">
      <c r="B18" s="1104"/>
      <c r="C18" s="456" t="s">
        <v>187</v>
      </c>
      <c r="D18" s="457">
        <v>737758.12169000076</v>
      </c>
      <c r="E18" s="457">
        <v>752014.00395000039</v>
      </c>
      <c r="F18" s="457">
        <v>674491.49646000029</v>
      </c>
      <c r="G18" s="457">
        <v>752982.42066000018</v>
      </c>
      <c r="H18" s="458">
        <v>804608.56631000002</v>
      </c>
      <c r="I18" s="459">
        <v>6.8562219028631244E-2</v>
      </c>
    </row>
    <row r="19" spans="2:9" ht="18" customHeight="1" x14ac:dyDescent="0.25">
      <c r="B19" s="1104"/>
      <c r="C19" s="456" t="s">
        <v>218</v>
      </c>
      <c r="D19" s="457">
        <v>2021595.3487699998</v>
      </c>
      <c r="E19" s="457">
        <v>2062187.0011200001</v>
      </c>
      <c r="F19" s="457">
        <v>1743770.9423099975</v>
      </c>
      <c r="G19" s="457">
        <v>1005758.7297400015</v>
      </c>
      <c r="H19" s="458">
        <v>689543.45090999943</v>
      </c>
      <c r="I19" s="459">
        <v>-0.31440470709286994</v>
      </c>
    </row>
    <row r="20" spans="2:9" ht="18" customHeight="1" x14ac:dyDescent="0.25">
      <c r="B20" s="1104"/>
      <c r="C20" s="456" t="s">
        <v>219</v>
      </c>
      <c r="D20" s="457">
        <v>1607264.987</v>
      </c>
      <c r="E20" s="457">
        <v>1972157.69</v>
      </c>
      <c r="F20" s="457">
        <v>1466510.1029999999</v>
      </c>
      <c r="G20" s="457">
        <v>1265399.8999999999</v>
      </c>
      <c r="H20" s="458">
        <v>622479.4</v>
      </c>
      <c r="I20" s="459">
        <v>-0.50807693283364408</v>
      </c>
    </row>
    <row r="21" spans="2:9" ht="18" customHeight="1" x14ac:dyDescent="0.25">
      <c r="B21" s="1104"/>
      <c r="C21" s="456" t="s">
        <v>222</v>
      </c>
      <c r="D21" s="457">
        <v>60246.140769999991</v>
      </c>
      <c r="E21" s="457">
        <v>51476.720799999981</v>
      </c>
      <c r="F21" s="457">
        <v>36937.314769999997</v>
      </c>
      <c r="G21" s="457">
        <v>42979.421139999991</v>
      </c>
      <c r="H21" s="458">
        <v>46408.062429999998</v>
      </c>
      <c r="I21" s="459">
        <v>7.9774022056547489E-2</v>
      </c>
    </row>
    <row r="22" spans="2:9" ht="18" customHeight="1" x14ac:dyDescent="0.25">
      <c r="B22" s="1104"/>
      <c r="C22" s="456" t="s">
        <v>221</v>
      </c>
      <c r="D22" s="457">
        <v>2754.56828</v>
      </c>
      <c r="E22" s="457">
        <v>594.49261999999999</v>
      </c>
      <c r="F22" s="457">
        <v>3412.0291699999998</v>
      </c>
      <c r="G22" s="457">
        <v>5123.6046399999996</v>
      </c>
      <c r="H22" s="458">
        <v>11663.018</v>
      </c>
      <c r="I22" s="459">
        <v>1.2763305952506125</v>
      </c>
    </row>
    <row r="23" spans="2:9" ht="18" customHeight="1" x14ac:dyDescent="0.25">
      <c r="B23" s="1104"/>
      <c r="C23" s="456" t="s">
        <v>456</v>
      </c>
      <c r="D23" s="457">
        <v>0</v>
      </c>
      <c r="E23" s="457">
        <v>0</v>
      </c>
      <c r="F23" s="457">
        <v>0</v>
      </c>
      <c r="G23" s="457">
        <v>0</v>
      </c>
      <c r="H23" s="458">
        <v>567.22500000000002</v>
      </c>
      <c r="I23" s="459" t="s">
        <v>206</v>
      </c>
    </row>
    <row r="24" spans="2:9" ht="18" customHeight="1" x14ac:dyDescent="0.25">
      <c r="B24" s="1104"/>
      <c r="C24" s="456" t="s">
        <v>457</v>
      </c>
      <c r="D24" s="457">
        <v>0</v>
      </c>
      <c r="E24" s="457">
        <v>0</v>
      </c>
      <c r="F24" s="457">
        <v>0</v>
      </c>
      <c r="G24" s="457">
        <v>0</v>
      </c>
      <c r="H24" s="458">
        <v>51.72</v>
      </c>
      <c r="I24" s="459" t="s">
        <v>206</v>
      </c>
    </row>
    <row r="25" spans="2:9" ht="18" customHeight="1" x14ac:dyDescent="0.25">
      <c r="B25" s="1104"/>
      <c r="C25" s="456" t="s">
        <v>217</v>
      </c>
      <c r="D25" s="457">
        <v>38.74</v>
      </c>
      <c r="E25" s="457">
        <v>0</v>
      </c>
      <c r="F25" s="457">
        <v>0</v>
      </c>
      <c r="G25" s="457">
        <v>0</v>
      </c>
      <c r="H25" s="458">
        <v>10.28</v>
      </c>
      <c r="I25" s="459" t="s">
        <v>206</v>
      </c>
    </row>
    <row r="26" spans="2:9" ht="18" customHeight="1" x14ac:dyDescent="0.25">
      <c r="B26" s="1104"/>
      <c r="C26" s="456" t="s">
        <v>223</v>
      </c>
      <c r="D26" s="457">
        <v>397.03500000000003</v>
      </c>
      <c r="E26" s="457">
        <v>570.72</v>
      </c>
      <c r="F26" s="457">
        <v>587.49860000000001</v>
      </c>
      <c r="G26" s="457">
        <v>96.984200000000001</v>
      </c>
      <c r="H26" s="458">
        <v>8.6473999999999993</v>
      </c>
      <c r="I26" s="459">
        <v>-0.91083702293775692</v>
      </c>
    </row>
    <row r="27" spans="2:9" ht="18" customHeight="1" x14ac:dyDescent="0.25">
      <c r="B27" s="1104"/>
      <c r="C27" s="456" t="s">
        <v>220</v>
      </c>
      <c r="D27" s="457">
        <v>114735.15600000002</v>
      </c>
      <c r="E27" s="457">
        <v>192244.64499999999</v>
      </c>
      <c r="F27" s="457">
        <v>117107.933</v>
      </c>
      <c r="G27" s="457">
        <v>65.024270000000001</v>
      </c>
      <c r="H27" s="458">
        <v>6.4200000000000004E-3</v>
      </c>
      <c r="I27" s="459">
        <v>-0.99990126763437714</v>
      </c>
    </row>
    <row r="28" spans="2:9" ht="18" customHeight="1" x14ac:dyDescent="0.25">
      <c r="B28" s="1104"/>
      <c r="C28" s="456" t="s">
        <v>225</v>
      </c>
      <c r="D28" s="457">
        <v>981.76300999999967</v>
      </c>
      <c r="E28" s="457">
        <v>106.67990999999998</v>
      </c>
      <c r="F28" s="457">
        <v>175.87116000000003</v>
      </c>
      <c r="G28" s="457">
        <v>187.33064000000005</v>
      </c>
      <c r="H28" s="458">
        <v>2419.8209899999988</v>
      </c>
      <c r="I28" s="459">
        <v>11.917379612859905</v>
      </c>
    </row>
    <row r="29" spans="2:9" ht="18" customHeight="1" x14ac:dyDescent="0.25">
      <c r="B29" s="1105"/>
      <c r="C29" s="463" t="s">
        <v>226</v>
      </c>
      <c r="D29" s="461">
        <v>10785684.160660001</v>
      </c>
      <c r="E29" s="461">
        <v>11195418.920220001</v>
      </c>
      <c r="F29" s="461">
        <v>10475169.48381</v>
      </c>
      <c r="G29" s="461">
        <v>11945019.690570002</v>
      </c>
      <c r="H29" s="461">
        <v>12189427.780549999</v>
      </c>
      <c r="I29" s="462">
        <v>2.0461087240646769E-2</v>
      </c>
    </row>
    <row r="30" spans="2:9" ht="18" customHeight="1" x14ac:dyDescent="0.25">
      <c r="B30" s="1103" t="s">
        <v>227</v>
      </c>
      <c r="C30" s="456" t="s">
        <v>229</v>
      </c>
      <c r="D30" s="457">
        <v>1302650.8529999999</v>
      </c>
      <c r="E30" s="457">
        <v>1414027.3526399999</v>
      </c>
      <c r="F30" s="457">
        <v>1089410.58283</v>
      </c>
      <c r="G30" s="457">
        <v>1502575.9210099999</v>
      </c>
      <c r="H30" s="458">
        <v>1602072.4886099999</v>
      </c>
      <c r="I30" s="459">
        <v>6.6217331323345396E-2</v>
      </c>
    </row>
    <row r="31" spans="2:9" ht="18" customHeight="1" x14ac:dyDescent="0.25">
      <c r="B31" s="1104"/>
      <c r="C31" s="456" t="s">
        <v>228</v>
      </c>
      <c r="D31" s="457">
        <v>258124.45198999997</v>
      </c>
      <c r="E31" s="457">
        <v>267031.89277999999</v>
      </c>
      <c r="F31" s="457">
        <v>324082.84609000001</v>
      </c>
      <c r="G31" s="457">
        <v>366341.09232999996</v>
      </c>
      <c r="H31" s="458">
        <v>322129.19319999998</v>
      </c>
      <c r="I31" s="459">
        <v>-0.12068506661047429</v>
      </c>
    </row>
    <row r="32" spans="2:9" ht="18" customHeight="1" x14ac:dyDescent="0.25">
      <c r="B32" s="1104"/>
      <c r="C32" s="456" t="s">
        <v>230</v>
      </c>
      <c r="D32" s="457">
        <v>109092.76035000001</v>
      </c>
      <c r="E32" s="457">
        <v>187859.06183999998</v>
      </c>
      <c r="F32" s="457">
        <v>270984.72115999996</v>
      </c>
      <c r="G32" s="457">
        <v>270761.54430000001</v>
      </c>
      <c r="H32" s="458">
        <v>310448.75849000004</v>
      </c>
      <c r="I32" s="459">
        <v>0.14657625879850622</v>
      </c>
    </row>
    <row r="33" spans="2:10" ht="18" customHeight="1" x14ac:dyDescent="0.25">
      <c r="B33" s="1104"/>
      <c r="C33" s="456" t="s">
        <v>231</v>
      </c>
      <c r="D33" s="457">
        <v>6.8380000000000001</v>
      </c>
      <c r="E33" s="457">
        <v>99.565780000000004</v>
      </c>
      <c r="F33" s="457">
        <v>14.848319999999999</v>
      </c>
      <c r="G33" s="457">
        <v>11.9055</v>
      </c>
      <c r="H33" s="458">
        <v>29.358550000000001</v>
      </c>
      <c r="I33" s="459">
        <v>1.4659653101507706</v>
      </c>
    </row>
    <row r="34" spans="2:10" ht="18" customHeight="1" x14ac:dyDescent="0.25">
      <c r="B34" s="1105"/>
      <c r="C34" s="463" t="s">
        <v>232</v>
      </c>
      <c r="D34" s="461">
        <v>1669874.90334</v>
      </c>
      <c r="E34" s="461">
        <v>1869017.8730400002</v>
      </c>
      <c r="F34" s="461">
        <v>1684492.9983999999</v>
      </c>
      <c r="G34" s="461">
        <v>2139690.4631399997</v>
      </c>
      <c r="H34" s="461">
        <v>2234679.7988499999</v>
      </c>
      <c r="I34" s="462">
        <v>4.4393961344578514E-2</v>
      </c>
    </row>
    <row r="35" spans="2:10" ht="18" customHeight="1" x14ac:dyDescent="0.25">
      <c r="B35" s="1103" t="s">
        <v>233</v>
      </c>
      <c r="C35" s="456" t="s">
        <v>189</v>
      </c>
      <c r="D35" s="457">
        <v>89498.045190000004</v>
      </c>
      <c r="E35" s="457">
        <v>85998.539390000005</v>
      </c>
      <c r="F35" s="457">
        <v>109209.0091</v>
      </c>
      <c r="G35" s="457">
        <v>145006.24554</v>
      </c>
      <c r="H35" s="458">
        <v>165229.61697999999</v>
      </c>
      <c r="I35" s="459">
        <v>0.13946552001735246</v>
      </c>
    </row>
    <row r="36" spans="2:10" ht="18" customHeight="1" x14ac:dyDescent="0.25">
      <c r="B36" s="1104"/>
      <c r="C36" s="456" t="s">
        <v>234</v>
      </c>
      <c r="D36" s="457">
        <v>51777.725730000006</v>
      </c>
      <c r="E36" s="457">
        <v>38667.384960000003</v>
      </c>
      <c r="F36" s="457">
        <v>55828.620069999997</v>
      </c>
      <c r="G36" s="457">
        <v>55661.007090000006</v>
      </c>
      <c r="H36" s="458">
        <v>56968.295909999993</v>
      </c>
      <c r="I36" s="459">
        <v>2.3486618161367323E-2</v>
      </c>
    </row>
    <row r="37" spans="2:10" ht="18" customHeight="1" x14ac:dyDescent="0.25">
      <c r="B37" s="1105"/>
      <c r="C37" s="463" t="s">
        <v>237</v>
      </c>
      <c r="D37" s="461">
        <v>141275.77092000001</v>
      </c>
      <c r="E37" s="461">
        <v>124665.92435000002</v>
      </c>
      <c r="F37" s="461">
        <v>165037.62917</v>
      </c>
      <c r="G37" s="461">
        <v>200667.25263</v>
      </c>
      <c r="H37" s="461">
        <v>222197.91288999998</v>
      </c>
      <c r="I37" s="462">
        <v>0.10729533582492023</v>
      </c>
    </row>
    <row r="38" spans="2:10" ht="18" customHeight="1" x14ac:dyDescent="0.25">
      <c r="B38" s="1103" t="s">
        <v>238</v>
      </c>
      <c r="C38" s="456" t="s">
        <v>239</v>
      </c>
      <c r="D38" s="457">
        <v>8759106.757069964</v>
      </c>
      <c r="E38" s="457">
        <v>9240216.4348300155</v>
      </c>
      <c r="F38" s="457">
        <v>9959731.1876399927</v>
      </c>
      <c r="G38" s="457">
        <v>13531438.049319994</v>
      </c>
      <c r="H38" s="458">
        <v>11523880.082609987</v>
      </c>
      <c r="I38" s="459">
        <v>-0.14836249919578171</v>
      </c>
      <c r="J38" s="351"/>
    </row>
    <row r="39" spans="2:10" ht="18" customHeight="1" x14ac:dyDescent="0.25">
      <c r="B39" s="1104"/>
      <c r="C39" s="456" t="s">
        <v>242</v>
      </c>
      <c r="D39" s="457">
        <v>9394537.8817599956</v>
      </c>
      <c r="E39" s="457">
        <v>9297535.1189700011</v>
      </c>
      <c r="F39" s="457">
        <v>10168034.875260001</v>
      </c>
      <c r="G39" s="457">
        <v>9168380.7548500001</v>
      </c>
      <c r="H39" s="458">
        <v>7775844.0029299976</v>
      </c>
      <c r="I39" s="459">
        <v>-0.15188469907113766</v>
      </c>
      <c r="J39" s="351"/>
    </row>
    <row r="40" spans="2:10" ht="18" customHeight="1" x14ac:dyDescent="0.25">
      <c r="B40" s="1104"/>
      <c r="C40" s="456" t="s">
        <v>190</v>
      </c>
      <c r="D40" s="457">
        <v>4757345.1882300153</v>
      </c>
      <c r="E40" s="457">
        <v>4460040.6052700216</v>
      </c>
      <c r="F40" s="457">
        <v>6724173.3452399941</v>
      </c>
      <c r="G40" s="457">
        <v>4408145.415050027</v>
      </c>
      <c r="H40" s="458">
        <v>4065577.846190027</v>
      </c>
      <c r="I40" s="459">
        <v>-7.7712402066054009E-2</v>
      </c>
      <c r="J40" s="351"/>
    </row>
    <row r="41" spans="2:10" ht="18" customHeight="1" x14ac:dyDescent="0.25">
      <c r="B41" s="1104"/>
      <c r="C41" s="456" t="s">
        <v>240</v>
      </c>
      <c r="D41" s="457">
        <v>2968003.6740000001</v>
      </c>
      <c r="E41" s="457">
        <v>2927659.6740000001</v>
      </c>
      <c r="F41" s="457">
        <v>2957223.9070700002</v>
      </c>
      <c r="G41" s="457">
        <v>2961103.2930000001</v>
      </c>
      <c r="H41" s="458">
        <v>2610325.84283</v>
      </c>
      <c r="I41" s="459">
        <v>-0.11846174059487635</v>
      </c>
      <c r="J41" s="351"/>
    </row>
    <row r="42" spans="2:10" ht="18" customHeight="1" x14ac:dyDescent="0.25">
      <c r="B42" s="1104"/>
      <c r="C42" s="456" t="s">
        <v>241</v>
      </c>
      <c r="D42" s="457">
        <v>65255.285489999951</v>
      </c>
      <c r="E42" s="457">
        <v>27503.786310000003</v>
      </c>
      <c r="F42" s="457">
        <v>51804.235820000038</v>
      </c>
      <c r="G42" s="457">
        <v>38593.760690000017</v>
      </c>
      <c r="H42" s="458">
        <v>607668.61145000032</v>
      </c>
      <c r="I42" s="459">
        <v>14.74525520669077</v>
      </c>
      <c r="J42" s="351"/>
    </row>
    <row r="43" spans="2:10" ht="18" customHeight="1" x14ac:dyDescent="0.25">
      <c r="B43" s="1105"/>
      <c r="C43" s="463" t="s">
        <v>243</v>
      </c>
      <c r="D43" s="461">
        <v>25944248.786549974</v>
      </c>
      <c r="E43" s="461">
        <v>25952955.619380035</v>
      </c>
      <c r="F43" s="461">
        <v>29860967.551029984</v>
      </c>
      <c r="G43" s="461">
        <v>30107661.272910021</v>
      </c>
      <c r="H43" s="461">
        <v>26583296.386010014</v>
      </c>
      <c r="I43" s="462">
        <v>-0.11705873979893366</v>
      </c>
      <c r="J43" s="351"/>
    </row>
    <row r="44" spans="2:10" ht="18" customHeight="1" x14ac:dyDescent="0.25">
      <c r="B44" s="1103" t="s">
        <v>244</v>
      </c>
      <c r="C44" s="456" t="s">
        <v>245</v>
      </c>
      <c r="D44" s="457">
        <v>104976.56494000379</v>
      </c>
      <c r="E44" s="457">
        <v>112347.12481001079</v>
      </c>
      <c r="F44" s="457">
        <v>120035.32732000845</v>
      </c>
      <c r="G44" s="457">
        <v>218270.52715000321</v>
      </c>
      <c r="H44" s="458">
        <v>549894.52863001509</v>
      </c>
      <c r="I44" s="459">
        <v>1.5193256085009965</v>
      </c>
    </row>
    <row r="45" spans="2:10" ht="18" customHeight="1" x14ac:dyDescent="0.25">
      <c r="B45" s="1105"/>
      <c r="C45" s="463" t="s">
        <v>246</v>
      </c>
      <c r="D45" s="461">
        <v>104976.56494000379</v>
      </c>
      <c r="E45" s="461">
        <v>112347.12481001079</v>
      </c>
      <c r="F45" s="461">
        <v>120035.32732000845</v>
      </c>
      <c r="G45" s="461">
        <v>218270.52715000321</v>
      </c>
      <c r="H45" s="461">
        <v>549894.52863001509</v>
      </c>
      <c r="I45" s="462">
        <v>1.5193256085009965</v>
      </c>
    </row>
    <row r="46" spans="2:10" ht="18" customHeight="1" x14ac:dyDescent="0.25">
      <c r="B46" s="466" t="s">
        <v>464</v>
      </c>
      <c r="C46" s="456" t="s">
        <v>465</v>
      </c>
      <c r="D46" s="457">
        <v>0</v>
      </c>
      <c r="E46" s="457">
        <v>0</v>
      </c>
      <c r="F46" s="457">
        <v>0</v>
      </c>
      <c r="G46" s="457">
        <v>0</v>
      </c>
      <c r="H46" s="458">
        <v>1128.8</v>
      </c>
      <c r="I46" s="459" t="s">
        <v>206</v>
      </c>
    </row>
    <row r="47" spans="2:10" ht="18" customHeight="1" x14ac:dyDescent="0.25">
      <c r="B47" s="467"/>
      <c r="C47" s="460" t="s">
        <v>466</v>
      </c>
      <c r="D47" s="461">
        <v>0</v>
      </c>
      <c r="E47" s="461">
        <v>0</v>
      </c>
      <c r="F47" s="461">
        <v>0</v>
      </c>
      <c r="G47" s="461">
        <v>0</v>
      </c>
      <c r="H47" s="461">
        <v>1128.8</v>
      </c>
      <c r="I47" s="462" t="s">
        <v>206</v>
      </c>
    </row>
    <row r="48" spans="2:10" ht="18" customHeight="1" x14ac:dyDescent="0.25">
      <c r="B48" s="1103" t="s">
        <v>247</v>
      </c>
      <c r="C48" s="456" t="s">
        <v>251</v>
      </c>
      <c r="D48" s="457">
        <v>1078542.45584</v>
      </c>
      <c r="E48" s="457">
        <v>668267.3298399999</v>
      </c>
      <c r="F48" s="457">
        <v>4138107.21527</v>
      </c>
      <c r="G48" s="457">
        <v>5947287.0913999993</v>
      </c>
      <c r="H48" s="458">
        <v>5990151.2707299981</v>
      </c>
      <c r="I48" s="459">
        <v>7.2073499515403761E-3</v>
      </c>
    </row>
    <row r="49" spans="2:9" ht="18" customHeight="1" x14ac:dyDescent="0.25">
      <c r="B49" s="1104"/>
      <c r="C49" s="456" t="s">
        <v>250</v>
      </c>
      <c r="D49" s="457">
        <v>6429115.9631299945</v>
      </c>
      <c r="E49" s="457">
        <v>8002297.5678699985</v>
      </c>
      <c r="F49" s="457">
        <v>4579763.4878400015</v>
      </c>
      <c r="G49" s="457">
        <v>3086850.8230199958</v>
      </c>
      <c r="H49" s="458">
        <v>3943081.6361599942</v>
      </c>
      <c r="I49" s="459">
        <v>0.27738004271366501</v>
      </c>
    </row>
    <row r="50" spans="2:9" ht="18" customHeight="1" x14ac:dyDescent="0.25">
      <c r="B50" s="1104"/>
      <c r="C50" s="456" t="s">
        <v>248</v>
      </c>
      <c r="D50" s="457">
        <v>2371104.0865800004</v>
      </c>
      <c r="E50" s="457">
        <v>2983031.6536299987</v>
      </c>
      <c r="F50" s="457">
        <v>2919281.2244000016</v>
      </c>
      <c r="G50" s="457">
        <v>3281873.222719999</v>
      </c>
      <c r="H50" s="458">
        <v>3026844.9714100016</v>
      </c>
      <c r="I50" s="459">
        <v>-7.7708136177981668E-2</v>
      </c>
    </row>
    <row r="51" spans="2:9" ht="18" customHeight="1" x14ac:dyDescent="0.25">
      <c r="B51" s="1104"/>
      <c r="C51" s="456" t="s">
        <v>249</v>
      </c>
      <c r="D51" s="457">
        <v>846394.53912000009</v>
      </c>
      <c r="E51" s="457">
        <v>701205.36739999976</v>
      </c>
      <c r="F51" s="457">
        <v>656265.90685000038</v>
      </c>
      <c r="G51" s="457">
        <v>763355.93174999976</v>
      </c>
      <c r="H51" s="458">
        <v>729541.76114000042</v>
      </c>
      <c r="I51" s="459">
        <v>-4.42967286996514E-2</v>
      </c>
    </row>
    <row r="52" spans="2:9" ht="18" customHeight="1" x14ac:dyDescent="0.25">
      <c r="B52" s="1104"/>
      <c r="C52" s="456" t="s">
        <v>252</v>
      </c>
      <c r="D52" s="457">
        <v>536689.85100000002</v>
      </c>
      <c r="E52" s="457">
        <v>245647.78899999999</v>
      </c>
      <c r="F52" s="457">
        <v>290921.315</v>
      </c>
      <c r="G52" s="457">
        <v>256842.497</v>
      </c>
      <c r="H52" s="458">
        <v>289473.48019999999</v>
      </c>
      <c r="I52" s="459">
        <v>0.12704666704747059</v>
      </c>
    </row>
    <row r="53" spans="2:9" ht="18" customHeight="1" x14ac:dyDescent="0.25">
      <c r="B53" s="1104"/>
      <c r="C53" s="456" t="s">
        <v>253</v>
      </c>
      <c r="D53" s="457">
        <v>0</v>
      </c>
      <c r="E53" s="457">
        <v>0</v>
      </c>
      <c r="F53" s="457">
        <v>4.3138199999999998</v>
      </c>
      <c r="G53" s="457">
        <v>29.231510000000004</v>
      </c>
      <c r="H53" s="458">
        <v>313.62309999999997</v>
      </c>
      <c r="I53" s="459">
        <v>9.7289394218772802</v>
      </c>
    </row>
    <row r="54" spans="2:9" ht="18" customHeight="1" x14ac:dyDescent="0.25">
      <c r="B54" s="1105"/>
      <c r="C54" s="463" t="s">
        <v>254</v>
      </c>
      <c r="D54" s="461">
        <v>11261846.895669995</v>
      </c>
      <c r="E54" s="461">
        <v>12600449.70774</v>
      </c>
      <c r="F54" s="461">
        <v>12584343.463180006</v>
      </c>
      <c r="G54" s="461">
        <v>13336238.797399994</v>
      </c>
      <c r="H54" s="461">
        <v>13979406.742739992</v>
      </c>
      <c r="I54" s="462">
        <v>4.8227086745431524E-2</v>
      </c>
    </row>
    <row r="55" spans="2:9" ht="18" customHeight="1" x14ac:dyDescent="0.25">
      <c r="B55" s="1106" t="s">
        <v>193</v>
      </c>
      <c r="C55" s="456" t="s">
        <v>255</v>
      </c>
      <c r="D55" s="457">
        <v>332693.72348000004</v>
      </c>
      <c r="E55" s="457">
        <v>311219.28944000008</v>
      </c>
      <c r="F55" s="457">
        <v>367139.84967000003</v>
      </c>
      <c r="G55" s="457">
        <v>343399.41428999999</v>
      </c>
      <c r="H55" s="458">
        <v>348379.75595000002</v>
      </c>
      <c r="I55" s="459">
        <v>1.4503058108870759E-2</v>
      </c>
    </row>
    <row r="56" spans="2:9" ht="18" customHeight="1" x14ac:dyDescent="0.25">
      <c r="B56" s="1107"/>
      <c r="C56" s="456" t="s">
        <v>256</v>
      </c>
      <c r="D56" s="457">
        <v>0.122</v>
      </c>
      <c r="E56" s="457">
        <v>0.10184</v>
      </c>
      <c r="F56" s="457">
        <v>20.9832</v>
      </c>
      <c r="G56" s="457">
        <v>4.5999999999999999E-2</v>
      </c>
      <c r="H56" s="458">
        <v>1.556</v>
      </c>
      <c r="I56" s="459">
        <v>32.826086956521742</v>
      </c>
    </row>
    <row r="57" spans="2:9" ht="18" customHeight="1" x14ac:dyDescent="0.25">
      <c r="B57" s="1108"/>
      <c r="C57" s="460" t="s">
        <v>257</v>
      </c>
      <c r="D57" s="461">
        <v>332693.84548000002</v>
      </c>
      <c r="E57" s="461">
        <v>311219.3912800001</v>
      </c>
      <c r="F57" s="461">
        <v>367160.83287000004</v>
      </c>
      <c r="G57" s="461">
        <v>343399.46028999996</v>
      </c>
      <c r="H57" s="461">
        <v>348381.31195</v>
      </c>
      <c r="I57" s="462">
        <v>1.4507453377454071E-2</v>
      </c>
    </row>
    <row r="58" spans="2:9" ht="18" customHeight="1" x14ac:dyDescent="0.25">
      <c r="B58" s="1103" t="s">
        <v>194</v>
      </c>
      <c r="C58" s="456" t="s">
        <v>258</v>
      </c>
      <c r="D58" s="457">
        <v>1812</v>
      </c>
      <c r="E58" s="457">
        <v>0</v>
      </c>
      <c r="F58" s="457">
        <v>63.59</v>
      </c>
      <c r="G58" s="457">
        <v>723</v>
      </c>
      <c r="H58" s="458">
        <v>3456.2</v>
      </c>
      <c r="I58" s="459">
        <v>3.7803596127247578</v>
      </c>
    </row>
    <row r="59" spans="2:9" ht="18" customHeight="1" x14ac:dyDescent="0.25">
      <c r="B59" s="1104"/>
      <c r="C59" s="456" t="s">
        <v>449</v>
      </c>
      <c r="D59" s="457">
        <v>16.471510000000002</v>
      </c>
      <c r="E59" s="457">
        <v>1.3824000000000001</v>
      </c>
      <c r="F59" s="457">
        <v>0.02</v>
      </c>
      <c r="G59" s="457">
        <v>5.8070000000000004</v>
      </c>
      <c r="H59" s="458">
        <v>1.6659999999999999</v>
      </c>
      <c r="I59" s="459">
        <v>-0.71310487342862072</v>
      </c>
    </row>
    <row r="60" spans="2:9" ht="18" customHeight="1" x14ac:dyDescent="0.25">
      <c r="B60" s="1105"/>
      <c r="C60" s="463" t="s">
        <v>259</v>
      </c>
      <c r="D60" s="461">
        <v>1828.4715100000001</v>
      </c>
      <c r="E60" s="461">
        <v>1.3824000000000001</v>
      </c>
      <c r="F60" s="461">
        <v>63.610000000000007</v>
      </c>
      <c r="G60" s="461">
        <v>728.80700000000002</v>
      </c>
      <c r="H60" s="461">
        <v>3457.866</v>
      </c>
      <c r="I60" s="462">
        <v>3.7445565149621229</v>
      </c>
    </row>
    <row r="61" spans="2:9" ht="18" customHeight="1" x14ac:dyDescent="0.25">
      <c r="B61" s="1106" t="s">
        <v>195</v>
      </c>
      <c r="C61" s="456" t="s">
        <v>262</v>
      </c>
      <c r="D61" s="457">
        <v>485481.78229999996</v>
      </c>
      <c r="E61" s="457">
        <v>477080.75320000004</v>
      </c>
      <c r="F61" s="457">
        <v>588016.67511000019</v>
      </c>
      <c r="G61" s="457">
        <v>689281.45114000002</v>
      </c>
      <c r="H61" s="458">
        <v>698183.43298000004</v>
      </c>
      <c r="I61" s="459">
        <v>1.2914872183600767E-2</v>
      </c>
    </row>
    <row r="62" spans="2:9" ht="18" customHeight="1" x14ac:dyDescent="0.25">
      <c r="B62" s="1107"/>
      <c r="C62" s="456" t="s">
        <v>261</v>
      </c>
      <c r="D62" s="457">
        <v>342638.69500000001</v>
      </c>
      <c r="E62" s="457">
        <v>305565.72200000001</v>
      </c>
      <c r="F62" s="457">
        <v>276506.34399999998</v>
      </c>
      <c r="G62" s="457">
        <v>295255.13900000002</v>
      </c>
      <c r="H62" s="458">
        <v>406600.299</v>
      </c>
      <c r="I62" s="459">
        <v>0.37711506183131993</v>
      </c>
    </row>
    <row r="63" spans="2:9" ht="18" customHeight="1" x14ac:dyDescent="0.25">
      <c r="B63" s="1107"/>
      <c r="C63" s="456" t="s">
        <v>263</v>
      </c>
      <c r="D63" s="457">
        <v>28240.054570000004</v>
      </c>
      <c r="E63" s="457">
        <v>27521.293050000004</v>
      </c>
      <c r="F63" s="457">
        <v>26066.240379999992</v>
      </c>
      <c r="G63" s="457">
        <v>40088.596770000004</v>
      </c>
      <c r="H63" s="458">
        <v>48175.441810000004</v>
      </c>
      <c r="I63" s="459">
        <v>0.20172432291398468</v>
      </c>
    </row>
    <row r="64" spans="2:9" ht="18" customHeight="1" x14ac:dyDescent="0.25">
      <c r="B64" s="1107"/>
      <c r="C64" s="456" t="s">
        <v>451</v>
      </c>
      <c r="D64" s="457">
        <v>236.9</v>
      </c>
      <c r="E64" s="457">
        <v>80.648630000000011</v>
      </c>
      <c r="F64" s="457">
        <v>0</v>
      </c>
      <c r="G64" s="457">
        <v>8.3650000000000002</v>
      </c>
      <c r="H64" s="458">
        <v>0</v>
      </c>
      <c r="I64" s="459">
        <v>-1</v>
      </c>
    </row>
    <row r="65" spans="2:9" ht="18" customHeight="1" x14ac:dyDescent="0.25">
      <c r="B65" s="1107"/>
      <c r="C65" s="456" t="s">
        <v>452</v>
      </c>
      <c r="D65" s="457">
        <v>4.4344999999999999</v>
      </c>
      <c r="E65" s="457">
        <v>0</v>
      </c>
      <c r="F65" s="457">
        <v>0</v>
      </c>
      <c r="G65" s="457">
        <v>0</v>
      </c>
      <c r="H65" s="458">
        <v>0</v>
      </c>
      <c r="I65" s="459" t="s">
        <v>206</v>
      </c>
    </row>
    <row r="66" spans="2:9" ht="18" customHeight="1" x14ac:dyDescent="0.25">
      <c r="B66" s="1107"/>
      <c r="C66" s="456" t="s">
        <v>264</v>
      </c>
      <c r="D66" s="457">
        <v>2.0413399999999999</v>
      </c>
      <c r="E66" s="457">
        <v>1.0593000000000001</v>
      </c>
      <c r="F66" s="457">
        <v>1.1427</v>
      </c>
      <c r="G66" s="457">
        <v>0.73829</v>
      </c>
      <c r="H66" s="458">
        <v>1.076E-2</v>
      </c>
      <c r="I66" s="459">
        <v>-0.98542578119709057</v>
      </c>
    </row>
    <row r="67" spans="2:9" ht="18" customHeight="1" x14ac:dyDescent="0.25">
      <c r="B67" s="1108"/>
      <c r="C67" s="463" t="s">
        <v>265</v>
      </c>
      <c r="D67" s="461">
        <v>856603.90770999994</v>
      </c>
      <c r="E67" s="461">
        <v>810249.47617999988</v>
      </c>
      <c r="F67" s="461">
        <v>890590.40219000017</v>
      </c>
      <c r="G67" s="461">
        <v>1024634.2901999999</v>
      </c>
      <c r="H67" s="461">
        <v>1152959.1845500001</v>
      </c>
      <c r="I67" s="462">
        <v>0.12523970315784783</v>
      </c>
    </row>
    <row r="68" spans="2:9" ht="18" customHeight="1" x14ac:dyDescent="0.25">
      <c r="B68" s="1103" t="s">
        <v>196</v>
      </c>
      <c r="C68" s="456" t="s">
        <v>266</v>
      </c>
      <c r="D68" s="457">
        <v>8113.3879999999999</v>
      </c>
      <c r="E68" s="457">
        <v>4845.93</v>
      </c>
      <c r="F68" s="457">
        <v>4271.08</v>
      </c>
      <c r="G68" s="457">
        <v>3683.5790000000002</v>
      </c>
      <c r="H68" s="458">
        <v>7293.88</v>
      </c>
      <c r="I68" s="459">
        <v>0.98010684717227448</v>
      </c>
    </row>
    <row r="69" spans="2:9" ht="18" customHeight="1" x14ac:dyDescent="0.25">
      <c r="B69" s="1104"/>
      <c r="C69" s="456" t="s">
        <v>269</v>
      </c>
      <c r="D69" s="457">
        <v>686.71339999999987</v>
      </c>
      <c r="E69" s="457">
        <v>873.62824000000001</v>
      </c>
      <c r="F69" s="457">
        <v>107.98408999999999</v>
      </c>
      <c r="G69" s="457">
        <v>26.466999999999999</v>
      </c>
      <c r="H69" s="458">
        <v>307.23353000000003</v>
      </c>
      <c r="I69" s="459">
        <v>10.608173574640119</v>
      </c>
    </row>
    <row r="70" spans="2:9" ht="18" customHeight="1" x14ac:dyDescent="0.25">
      <c r="B70" s="1104"/>
      <c r="C70" s="456" t="s">
        <v>453</v>
      </c>
      <c r="D70" s="457">
        <v>0</v>
      </c>
      <c r="E70" s="457">
        <v>7</v>
      </c>
      <c r="F70" s="457">
        <v>0.56567000000000001</v>
      </c>
      <c r="G70" s="457">
        <v>0</v>
      </c>
      <c r="H70" s="458">
        <v>45.503</v>
      </c>
      <c r="I70" s="459" t="s">
        <v>206</v>
      </c>
    </row>
    <row r="71" spans="2:9" ht="18" customHeight="1" x14ac:dyDescent="0.25">
      <c r="B71" s="1104"/>
      <c r="C71" s="456" t="s">
        <v>454</v>
      </c>
      <c r="D71" s="457">
        <v>0</v>
      </c>
      <c r="E71" s="457">
        <v>0.122</v>
      </c>
      <c r="F71" s="457">
        <v>0</v>
      </c>
      <c r="G71" s="457">
        <v>0</v>
      </c>
      <c r="H71" s="458">
        <v>0.6</v>
      </c>
      <c r="I71" s="459" t="s">
        <v>206</v>
      </c>
    </row>
    <row r="72" spans="2:9" ht="18" customHeight="1" x14ac:dyDescent="0.25">
      <c r="B72" s="1104"/>
      <c r="C72" s="456" t="s">
        <v>455</v>
      </c>
      <c r="D72" s="457">
        <v>121.56</v>
      </c>
      <c r="E72" s="457">
        <v>33.44</v>
      </c>
      <c r="F72" s="457">
        <v>30.24</v>
      </c>
      <c r="G72" s="457">
        <v>0</v>
      </c>
      <c r="H72" s="458">
        <v>0</v>
      </c>
      <c r="I72" s="459" t="s">
        <v>206</v>
      </c>
    </row>
    <row r="73" spans="2:9" ht="18" customHeight="1" x14ac:dyDescent="0.25">
      <c r="B73" s="1104"/>
      <c r="C73" s="456" t="s">
        <v>270</v>
      </c>
      <c r="D73" s="457">
        <v>0</v>
      </c>
      <c r="E73" s="457">
        <v>2.2602399999999996</v>
      </c>
      <c r="F73" s="457">
        <v>23.038</v>
      </c>
      <c r="G73" s="457">
        <v>0.36560000000000004</v>
      </c>
      <c r="H73" s="458">
        <v>0</v>
      </c>
      <c r="I73" s="459">
        <v>-1</v>
      </c>
    </row>
    <row r="74" spans="2:9" ht="18" customHeight="1" x14ac:dyDescent="0.25">
      <c r="B74" s="1104"/>
      <c r="C74" s="456" t="s">
        <v>458</v>
      </c>
      <c r="D74" s="457">
        <v>0</v>
      </c>
      <c r="E74" s="457">
        <v>3.7232999999999996</v>
      </c>
      <c r="F74" s="457">
        <v>0</v>
      </c>
      <c r="G74" s="457">
        <v>8.673</v>
      </c>
      <c r="H74" s="458">
        <v>0</v>
      </c>
      <c r="I74" s="459">
        <v>-1</v>
      </c>
    </row>
    <row r="75" spans="2:9" ht="18" customHeight="1" x14ac:dyDescent="0.25">
      <c r="B75" s="1104"/>
      <c r="C75" s="456" t="s">
        <v>268</v>
      </c>
      <c r="D75" s="457">
        <v>0</v>
      </c>
      <c r="E75" s="457">
        <v>4.2000000000000006E-3</v>
      </c>
      <c r="F75" s="457">
        <v>4.5999999999999996</v>
      </c>
      <c r="G75" s="457">
        <v>0</v>
      </c>
      <c r="H75" s="458">
        <v>0</v>
      </c>
      <c r="I75" s="459" t="s">
        <v>206</v>
      </c>
    </row>
    <row r="76" spans="2:9" ht="18" customHeight="1" x14ac:dyDescent="0.25">
      <c r="B76" s="1105"/>
      <c r="C76" s="463" t="s">
        <v>271</v>
      </c>
      <c r="D76" s="461">
        <v>8921.661399999999</v>
      </c>
      <c r="E76" s="461">
        <v>5766.1079799999998</v>
      </c>
      <c r="F76" s="461">
        <v>4437.5077599999995</v>
      </c>
      <c r="G76" s="461">
        <v>3719.0846000000001</v>
      </c>
      <c r="H76" s="461">
        <v>7647.2165300000006</v>
      </c>
      <c r="I76" s="462">
        <v>1.0562093505482504</v>
      </c>
    </row>
    <row r="77" spans="2:9" ht="18" customHeight="1" x14ac:dyDescent="0.25">
      <c r="B77" s="1103" t="s">
        <v>197</v>
      </c>
      <c r="C77" s="456" t="s">
        <v>274</v>
      </c>
      <c r="D77" s="457">
        <v>18582.945780000002</v>
      </c>
      <c r="E77" s="457">
        <v>27986.528120000003</v>
      </c>
      <c r="F77" s="457">
        <v>15130.91359</v>
      </c>
      <c r="G77" s="457">
        <v>243006.46293000001</v>
      </c>
      <c r="H77" s="458">
        <v>615486.93518000003</v>
      </c>
      <c r="I77" s="459">
        <v>1.5328006825781255</v>
      </c>
    </row>
    <row r="78" spans="2:9" ht="18" customHeight="1" x14ac:dyDescent="0.25">
      <c r="B78" s="1104"/>
      <c r="C78" s="456" t="s">
        <v>272</v>
      </c>
      <c r="D78" s="457">
        <v>8.712299999999999</v>
      </c>
      <c r="E78" s="457">
        <v>18.175000000000001</v>
      </c>
      <c r="F78" s="457">
        <v>75335.944000000003</v>
      </c>
      <c r="G78" s="457">
        <v>132861.86256000001</v>
      </c>
      <c r="H78" s="458">
        <v>214077.61095999999</v>
      </c>
      <c r="I78" s="459">
        <v>0.61127961655153817</v>
      </c>
    </row>
    <row r="79" spans="2:9" ht="18" customHeight="1" x14ac:dyDescent="0.25">
      <c r="B79" s="1104"/>
      <c r="C79" s="456" t="s">
        <v>459</v>
      </c>
      <c r="D79" s="457">
        <v>0</v>
      </c>
      <c r="E79" s="457">
        <v>116</v>
      </c>
      <c r="F79" s="457">
        <v>0</v>
      </c>
      <c r="G79" s="457">
        <v>33150.175539999997</v>
      </c>
      <c r="H79" s="458">
        <v>126601.447</v>
      </c>
      <c r="I79" s="459">
        <v>2.8190279519708392</v>
      </c>
    </row>
    <row r="80" spans="2:9" ht="18" customHeight="1" x14ac:dyDescent="0.25">
      <c r="B80" s="1104"/>
      <c r="C80" s="456" t="s">
        <v>273</v>
      </c>
      <c r="D80" s="457">
        <v>1095.46</v>
      </c>
      <c r="E80" s="457">
        <v>426.38</v>
      </c>
      <c r="F80" s="457">
        <v>765.24300000000005</v>
      </c>
      <c r="G80" s="457">
        <v>900.71900000000005</v>
      </c>
      <c r="H80" s="458">
        <v>4192.0931300000002</v>
      </c>
      <c r="I80" s="459">
        <v>3.6541630963707883</v>
      </c>
    </row>
    <row r="81" spans="2:10" ht="18" customHeight="1" x14ac:dyDescent="0.25">
      <c r="B81" s="1104"/>
      <c r="C81" s="456" t="s">
        <v>460</v>
      </c>
      <c r="D81" s="457">
        <v>0</v>
      </c>
      <c r="E81" s="457">
        <v>0</v>
      </c>
      <c r="F81" s="457">
        <v>0</v>
      </c>
      <c r="G81" s="457">
        <v>0</v>
      </c>
      <c r="H81" s="458">
        <v>228.47747000000001</v>
      </c>
      <c r="I81" s="459" t="s">
        <v>206</v>
      </c>
    </row>
    <row r="82" spans="2:10" ht="18" customHeight="1" x14ac:dyDescent="0.25">
      <c r="B82" s="1104"/>
      <c r="C82" s="456" t="s">
        <v>276</v>
      </c>
      <c r="D82" s="457">
        <v>0</v>
      </c>
      <c r="E82" s="457">
        <v>0</v>
      </c>
      <c r="F82" s="457">
        <v>77.62</v>
      </c>
      <c r="G82" s="457">
        <v>190.68700000000001</v>
      </c>
      <c r="H82" s="458">
        <v>1.835</v>
      </c>
      <c r="I82" s="459">
        <v>-0.99037690036552051</v>
      </c>
    </row>
    <row r="83" spans="2:10" ht="18" customHeight="1" x14ac:dyDescent="0.25">
      <c r="B83" s="1104"/>
      <c r="C83" s="456" t="s">
        <v>277</v>
      </c>
      <c r="D83" s="457">
        <v>1012.2</v>
      </c>
      <c r="E83" s="457">
        <v>371.18</v>
      </c>
      <c r="F83" s="457">
        <v>464.15111999999999</v>
      </c>
      <c r="G83" s="457">
        <v>1.2</v>
      </c>
      <c r="H83" s="458">
        <v>0</v>
      </c>
      <c r="I83" s="459">
        <v>-1</v>
      </c>
    </row>
    <row r="84" spans="2:10" ht="18" customHeight="1" x14ac:dyDescent="0.25">
      <c r="B84" s="1104"/>
      <c r="C84" s="456" t="s">
        <v>275</v>
      </c>
      <c r="D84" s="457">
        <v>19</v>
      </c>
      <c r="E84" s="457">
        <v>69</v>
      </c>
      <c r="F84" s="457">
        <v>0</v>
      </c>
      <c r="G84" s="457">
        <v>14.5</v>
      </c>
      <c r="H84" s="458">
        <v>0</v>
      </c>
      <c r="I84" s="459">
        <v>-1</v>
      </c>
    </row>
    <row r="85" spans="2:10" ht="18" customHeight="1" x14ac:dyDescent="0.25">
      <c r="B85" s="1104"/>
      <c r="C85" s="456" t="s">
        <v>461</v>
      </c>
      <c r="D85" s="457">
        <v>0</v>
      </c>
      <c r="E85" s="457">
        <v>0</v>
      </c>
      <c r="F85" s="457">
        <v>0</v>
      </c>
      <c r="G85" s="457">
        <v>5.8650000000000002</v>
      </c>
      <c r="H85" s="458">
        <v>0</v>
      </c>
      <c r="I85" s="459">
        <v>-1</v>
      </c>
    </row>
    <row r="86" spans="2:10" ht="18" customHeight="1" x14ac:dyDescent="0.25">
      <c r="B86" s="1104"/>
      <c r="C86" s="456" t="s">
        <v>278</v>
      </c>
      <c r="D86" s="457">
        <v>0.15869999999999998</v>
      </c>
      <c r="E86" s="457">
        <v>1.9156399999999998</v>
      </c>
      <c r="F86" s="457">
        <v>0.54430000000000001</v>
      </c>
      <c r="G86" s="457">
        <v>0.191</v>
      </c>
      <c r="H86" s="458">
        <v>0.21556999999999998</v>
      </c>
      <c r="I86" s="459">
        <v>0.1286387434554972</v>
      </c>
    </row>
    <row r="87" spans="2:10" ht="18" customHeight="1" x14ac:dyDescent="0.25">
      <c r="B87" s="1105"/>
      <c r="C87" s="463" t="s">
        <v>279</v>
      </c>
      <c r="D87" s="461">
        <v>20718.476780000001</v>
      </c>
      <c r="E87" s="461">
        <v>28989.178760000003</v>
      </c>
      <c r="F87" s="461">
        <v>91774.416009999986</v>
      </c>
      <c r="G87" s="461">
        <v>410131.66303</v>
      </c>
      <c r="H87" s="461">
        <v>960588.61431000009</v>
      </c>
      <c r="I87" s="462">
        <v>1.3421469271923434</v>
      </c>
      <c r="J87" s="468"/>
    </row>
    <row r="88" spans="2:10" ht="18" customHeight="1" x14ac:dyDescent="0.25">
      <c r="B88" s="1109" t="s">
        <v>198</v>
      </c>
      <c r="C88" s="456" t="s">
        <v>48</v>
      </c>
      <c r="D88" s="457">
        <v>102.7278</v>
      </c>
      <c r="E88" s="457">
        <v>65.971229999999991</v>
      </c>
      <c r="F88" s="457">
        <v>345.96989000000002</v>
      </c>
      <c r="G88" s="457">
        <v>35.13174999999999</v>
      </c>
      <c r="H88" s="458">
        <v>21.97869</v>
      </c>
      <c r="I88" s="459">
        <v>-0.37439239434414717</v>
      </c>
    </row>
    <row r="89" spans="2:10" ht="18" customHeight="1" x14ac:dyDescent="0.25">
      <c r="B89" s="1109"/>
      <c r="C89" s="456" t="s">
        <v>280</v>
      </c>
      <c r="D89" s="457">
        <v>3646310.6368299988</v>
      </c>
      <c r="E89" s="457">
        <v>3240925.0491600009</v>
      </c>
      <c r="F89" s="457">
        <v>3729207.4175700047</v>
      </c>
      <c r="G89" s="457">
        <v>5626262.1579899937</v>
      </c>
      <c r="H89" s="458">
        <v>4402308.7545000017</v>
      </c>
      <c r="I89" s="459">
        <v>-0.21754290310696345</v>
      </c>
    </row>
    <row r="90" spans="2:10" ht="18" customHeight="1" x14ac:dyDescent="0.25">
      <c r="B90" s="1110" t="s">
        <v>62</v>
      </c>
      <c r="C90" s="1110"/>
      <c r="D90" s="464">
        <v>55280309.759819977</v>
      </c>
      <c r="E90" s="464">
        <v>56814031.393830054</v>
      </c>
      <c r="F90" s="464">
        <v>60742098.263080001</v>
      </c>
      <c r="G90" s="464">
        <v>65893465.470440023</v>
      </c>
      <c r="H90" s="464">
        <v>63490251.354150012</v>
      </c>
      <c r="I90" s="465">
        <v>-3.6471205439454368E-2</v>
      </c>
    </row>
    <row r="91" spans="2:10" ht="18" customHeight="1" x14ac:dyDescent="0.25">
      <c r="B91" s="1111" t="s">
        <v>462</v>
      </c>
      <c r="C91" s="1111"/>
      <c r="D91" s="1111"/>
      <c r="E91" s="1111"/>
      <c r="F91" s="1111"/>
      <c r="G91" s="1111"/>
      <c r="H91" s="1111"/>
      <c r="I91" s="1111"/>
    </row>
    <row r="92" spans="2:10" ht="18" customHeight="1" x14ac:dyDescent="0.25">
      <c r="B92" s="1112" t="s">
        <v>463</v>
      </c>
      <c r="C92" s="1112"/>
      <c r="D92" s="1112"/>
      <c r="E92" s="1112"/>
      <c r="F92" s="1112"/>
      <c r="G92" s="1112"/>
      <c r="H92" s="1112"/>
      <c r="I92" s="1112"/>
    </row>
    <row r="94" spans="2:10" ht="18" customHeight="1" x14ac:dyDescent="0.25">
      <c r="C94" s="449"/>
    </row>
    <row r="98" spans="2:10" ht="18" customHeight="1" x14ac:dyDescent="0.25">
      <c r="B98" s="469"/>
      <c r="C98" s="469"/>
      <c r="D98" s="470"/>
      <c r="E98" s="470"/>
      <c r="F98" s="471"/>
      <c r="G98" s="470"/>
      <c r="H98" s="470"/>
      <c r="I98" s="469"/>
      <c r="J98" s="469"/>
    </row>
    <row r="99" spans="2:10" ht="18" customHeight="1" x14ac:dyDescent="0.25">
      <c r="B99" s="469"/>
      <c r="C99" s="469"/>
      <c r="D99" s="470"/>
      <c r="E99" s="470"/>
      <c r="F99" s="471"/>
      <c r="G99" s="470"/>
      <c r="H99" s="470"/>
      <c r="I99" s="469"/>
      <c r="J99" s="469"/>
    </row>
    <row r="100" spans="2:10" ht="18" customHeight="1" x14ac:dyDescent="0.25">
      <c r="B100" s="469"/>
      <c r="C100" s="453"/>
      <c r="D100" s="453"/>
      <c r="E100" s="453"/>
      <c r="F100" s="453"/>
      <c r="G100" s="453"/>
      <c r="H100" s="453"/>
      <c r="I100" s="453"/>
      <c r="J100" s="469"/>
    </row>
    <row r="101" spans="2:10" ht="18" customHeight="1" x14ac:dyDescent="0.25">
      <c r="B101" s="472"/>
      <c r="C101" s="473"/>
      <c r="D101" s="474"/>
      <c r="E101" s="474"/>
      <c r="F101" s="474"/>
      <c r="G101" s="474"/>
      <c r="H101" s="474"/>
      <c r="I101" s="475"/>
      <c r="J101" s="469"/>
    </row>
    <row r="102" spans="2:10" ht="18" customHeight="1" x14ac:dyDescent="0.25">
      <c r="B102" s="472"/>
      <c r="C102" s="473"/>
      <c r="D102" s="474"/>
      <c r="E102" s="474"/>
      <c r="F102" s="474"/>
      <c r="G102" s="474"/>
      <c r="H102" s="474"/>
      <c r="I102" s="475"/>
      <c r="J102" s="469"/>
    </row>
    <row r="103" spans="2:10" ht="18" customHeight="1" x14ac:dyDescent="0.25">
      <c r="B103" s="472"/>
      <c r="C103" s="473"/>
      <c r="D103" s="474"/>
      <c r="E103" s="474"/>
      <c r="F103" s="474"/>
      <c r="G103" s="474"/>
      <c r="H103" s="474"/>
      <c r="I103" s="475"/>
      <c r="J103" s="469"/>
    </row>
    <row r="104" spans="2:10" ht="18" customHeight="1" x14ac:dyDescent="0.25">
      <c r="B104" s="472"/>
      <c r="C104" s="476"/>
      <c r="D104" s="477"/>
      <c r="E104" s="477"/>
      <c r="F104" s="477"/>
      <c r="G104" s="477"/>
      <c r="H104" s="477"/>
      <c r="I104" s="478"/>
      <c r="J104" s="469"/>
    </row>
    <row r="105" spans="2:10" ht="18" customHeight="1" x14ac:dyDescent="0.25">
      <c r="B105" s="476"/>
      <c r="C105" s="473"/>
      <c r="D105" s="474"/>
      <c r="E105" s="474"/>
      <c r="F105" s="474"/>
      <c r="G105" s="474"/>
      <c r="H105" s="474"/>
      <c r="I105" s="475"/>
      <c r="J105" s="469"/>
    </row>
    <row r="106" spans="2:10" ht="18" customHeight="1" x14ac:dyDescent="0.25">
      <c r="B106" s="476"/>
      <c r="C106" s="473"/>
      <c r="D106" s="474"/>
      <c r="E106" s="474"/>
      <c r="F106" s="474"/>
      <c r="G106" s="474"/>
      <c r="H106" s="474"/>
      <c r="I106" s="475"/>
      <c r="J106" s="469"/>
    </row>
    <row r="107" spans="2:10" ht="18" customHeight="1" x14ac:dyDescent="0.25">
      <c r="B107" s="476"/>
      <c r="C107" s="473"/>
      <c r="D107" s="474"/>
      <c r="E107" s="474"/>
      <c r="F107" s="474"/>
      <c r="G107" s="474"/>
      <c r="H107" s="474"/>
      <c r="I107" s="475"/>
      <c r="J107" s="469"/>
    </row>
    <row r="108" spans="2:10" ht="18" customHeight="1" x14ac:dyDescent="0.25">
      <c r="B108" s="476"/>
      <c r="C108" s="473"/>
      <c r="D108" s="474"/>
      <c r="E108" s="474"/>
      <c r="F108" s="474"/>
      <c r="G108" s="474"/>
      <c r="H108" s="474"/>
      <c r="I108" s="475"/>
      <c r="J108" s="469"/>
    </row>
    <row r="109" spans="2:10" ht="18" customHeight="1" x14ac:dyDescent="0.25">
      <c r="B109" s="476"/>
      <c r="C109" s="473"/>
      <c r="D109" s="474"/>
      <c r="E109" s="474"/>
      <c r="F109" s="474"/>
      <c r="G109" s="474"/>
      <c r="H109" s="474"/>
      <c r="I109" s="475"/>
      <c r="J109" s="469"/>
    </row>
    <row r="110" spans="2:10" ht="18" customHeight="1" x14ac:dyDescent="0.25">
      <c r="B110" s="476"/>
      <c r="C110" s="473"/>
      <c r="D110" s="474"/>
      <c r="E110" s="474"/>
      <c r="F110" s="474"/>
      <c r="G110" s="474"/>
      <c r="H110" s="474"/>
      <c r="I110" s="475"/>
      <c r="J110" s="469"/>
    </row>
    <row r="111" spans="2:10" ht="18" customHeight="1" x14ac:dyDescent="0.25">
      <c r="B111" s="476"/>
      <c r="C111" s="473"/>
      <c r="D111" s="474"/>
      <c r="E111" s="474"/>
      <c r="F111" s="474"/>
      <c r="G111" s="474"/>
      <c r="H111" s="474"/>
      <c r="I111" s="475"/>
      <c r="J111" s="469"/>
    </row>
    <row r="112" spans="2:10" ht="18" customHeight="1" x14ac:dyDescent="0.25">
      <c r="B112" s="476"/>
      <c r="C112" s="473"/>
      <c r="D112" s="474"/>
      <c r="E112" s="474"/>
      <c r="F112" s="474"/>
      <c r="G112" s="474"/>
      <c r="H112" s="474"/>
      <c r="I112" s="475"/>
      <c r="J112" s="469"/>
    </row>
    <row r="113" spans="2:10" ht="18" customHeight="1" x14ac:dyDescent="0.25">
      <c r="B113" s="476"/>
      <c r="C113" s="476"/>
      <c r="D113" s="477"/>
      <c r="E113" s="477"/>
      <c r="F113" s="477"/>
      <c r="G113" s="477"/>
      <c r="H113" s="477"/>
      <c r="I113" s="478"/>
      <c r="J113" s="469"/>
    </row>
    <row r="114" spans="2:10" ht="18" customHeight="1" x14ac:dyDescent="0.25">
      <c r="B114" s="476"/>
      <c r="C114" s="473"/>
      <c r="D114" s="474"/>
      <c r="E114" s="474"/>
      <c r="F114" s="474"/>
      <c r="G114" s="474"/>
      <c r="H114" s="474"/>
      <c r="I114" s="475"/>
      <c r="J114" s="469"/>
    </row>
    <row r="115" spans="2:10" ht="18" customHeight="1" x14ac:dyDescent="0.25">
      <c r="B115" s="476"/>
      <c r="C115" s="473"/>
      <c r="D115" s="474"/>
      <c r="E115" s="474"/>
      <c r="F115" s="474"/>
      <c r="G115" s="474"/>
      <c r="H115" s="474"/>
      <c r="I115" s="475"/>
      <c r="J115" s="469"/>
    </row>
    <row r="116" spans="2:10" ht="18" customHeight="1" x14ac:dyDescent="0.25">
      <c r="B116" s="476"/>
      <c r="C116" s="473"/>
      <c r="D116" s="474"/>
      <c r="E116" s="474"/>
      <c r="F116" s="474"/>
      <c r="G116" s="474"/>
      <c r="H116" s="474"/>
      <c r="I116" s="475"/>
      <c r="J116" s="469"/>
    </row>
    <row r="117" spans="2:10" ht="18" customHeight="1" x14ac:dyDescent="0.25">
      <c r="B117" s="476"/>
      <c r="C117" s="473"/>
      <c r="D117" s="474"/>
      <c r="E117" s="474"/>
      <c r="F117" s="474"/>
      <c r="G117" s="474"/>
      <c r="H117" s="474"/>
      <c r="I117" s="475"/>
      <c r="J117" s="469"/>
    </row>
    <row r="118" spans="2:10" ht="18" customHeight="1" x14ac:dyDescent="0.25">
      <c r="B118" s="476"/>
      <c r="C118" s="473"/>
      <c r="D118" s="474"/>
      <c r="E118" s="474"/>
      <c r="F118" s="474"/>
      <c r="G118" s="474"/>
      <c r="H118" s="474"/>
      <c r="I118" s="475"/>
      <c r="J118" s="469"/>
    </row>
    <row r="119" spans="2:10" ht="18" customHeight="1" x14ac:dyDescent="0.25">
      <c r="B119" s="476"/>
      <c r="C119" s="473"/>
      <c r="D119" s="474"/>
      <c r="E119" s="474"/>
      <c r="F119" s="474"/>
      <c r="G119" s="474"/>
      <c r="H119" s="474"/>
      <c r="I119" s="475"/>
      <c r="J119" s="469"/>
    </row>
    <row r="120" spans="2:10" ht="18" customHeight="1" x14ac:dyDescent="0.25">
      <c r="B120" s="476"/>
      <c r="C120" s="473"/>
      <c r="D120" s="474"/>
      <c r="E120" s="474"/>
      <c r="F120" s="474"/>
      <c r="G120" s="474"/>
      <c r="H120" s="474"/>
      <c r="I120" s="475"/>
      <c r="J120" s="469"/>
    </row>
    <row r="121" spans="2:10" ht="18" customHeight="1" x14ac:dyDescent="0.25">
      <c r="B121" s="476"/>
      <c r="C121" s="473"/>
      <c r="D121" s="474"/>
      <c r="E121" s="474"/>
      <c r="F121" s="474"/>
      <c r="G121" s="474"/>
      <c r="H121" s="474"/>
      <c r="I121" s="475"/>
      <c r="J121" s="469"/>
    </row>
    <row r="122" spans="2:10" ht="18" customHeight="1" x14ac:dyDescent="0.25">
      <c r="B122" s="476"/>
      <c r="C122" s="473"/>
      <c r="D122" s="474"/>
      <c r="E122" s="474"/>
      <c r="F122" s="474"/>
      <c r="G122" s="474"/>
      <c r="H122" s="474"/>
      <c r="I122" s="475"/>
      <c r="J122" s="469"/>
    </row>
    <row r="123" spans="2:10" ht="18" customHeight="1" x14ac:dyDescent="0.25">
      <c r="B123" s="476"/>
      <c r="C123" s="476"/>
      <c r="D123" s="477"/>
      <c r="E123" s="477"/>
      <c r="F123" s="477"/>
      <c r="G123" s="477"/>
      <c r="H123" s="477"/>
      <c r="I123" s="478"/>
      <c r="J123" s="469"/>
    </row>
    <row r="124" spans="2:10" ht="18" customHeight="1" x14ac:dyDescent="0.25">
      <c r="B124" s="476"/>
      <c r="C124" s="473"/>
      <c r="D124" s="474"/>
      <c r="E124" s="474"/>
      <c r="F124" s="474"/>
      <c r="G124" s="474"/>
      <c r="H124" s="474"/>
      <c r="I124" s="475"/>
      <c r="J124" s="469"/>
    </row>
    <row r="125" spans="2:10" ht="18" customHeight="1" x14ac:dyDescent="0.25">
      <c r="B125" s="476"/>
      <c r="C125" s="473"/>
      <c r="D125" s="474"/>
      <c r="E125" s="474"/>
      <c r="F125" s="474"/>
      <c r="G125" s="474"/>
      <c r="H125" s="474"/>
      <c r="I125" s="475"/>
      <c r="J125" s="469"/>
    </row>
    <row r="126" spans="2:10" ht="18" customHeight="1" x14ac:dyDescent="0.25">
      <c r="B126" s="479"/>
      <c r="C126" s="479"/>
      <c r="D126" s="480"/>
      <c r="E126" s="480"/>
      <c r="F126" s="480"/>
      <c r="G126" s="480"/>
      <c r="H126" s="480"/>
      <c r="I126" s="481"/>
      <c r="J126" s="469"/>
    </row>
    <row r="127" spans="2:10" ht="18" customHeight="1" x14ac:dyDescent="0.25">
      <c r="B127" s="482"/>
      <c r="C127" s="482"/>
      <c r="D127" s="482"/>
      <c r="E127" s="482"/>
      <c r="F127" s="482"/>
      <c r="G127" s="482"/>
      <c r="H127" s="482"/>
      <c r="I127" s="482"/>
      <c r="J127" s="469"/>
    </row>
    <row r="128" spans="2:10" ht="18" customHeight="1" x14ac:dyDescent="0.25">
      <c r="B128" s="482"/>
      <c r="C128" s="482"/>
      <c r="D128" s="482"/>
      <c r="E128" s="482"/>
      <c r="F128" s="482"/>
      <c r="G128" s="482"/>
      <c r="H128" s="482"/>
      <c r="I128" s="482"/>
      <c r="J128" s="469"/>
    </row>
  </sheetData>
  <mergeCells count="17">
    <mergeCell ref="B88:B89"/>
    <mergeCell ref="B90:C90"/>
    <mergeCell ref="B91:I91"/>
    <mergeCell ref="B92:I92"/>
    <mergeCell ref="B44:B45"/>
    <mergeCell ref="B68:B76"/>
    <mergeCell ref="B77:B87"/>
    <mergeCell ref="B30:B34"/>
    <mergeCell ref="B35:B37"/>
    <mergeCell ref="B48:B54"/>
    <mergeCell ref="B38:B43"/>
    <mergeCell ref="B5:B9"/>
    <mergeCell ref="B55:B57"/>
    <mergeCell ref="B58:B60"/>
    <mergeCell ref="B10:B16"/>
    <mergeCell ref="B61:B67"/>
    <mergeCell ref="B17:B29"/>
  </mergeCells>
  <pageMargins left="0.7" right="0.7" top="0.75" bottom="0.75" header="0.3" footer="0.3"/>
  <pageSetup paperSize="183" scale="7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23"/>
  <sheetViews>
    <sheetView workbookViewId="0"/>
  </sheetViews>
  <sheetFormatPr baseColWidth="10" defaultRowHeight="12.75" x14ac:dyDescent="0.2"/>
  <cols>
    <col min="1" max="1" width="3.7109375" style="392" customWidth="1"/>
    <col min="2" max="2" width="41.42578125" style="392" customWidth="1"/>
    <col min="3" max="12" width="9.5703125" style="392" customWidth="1"/>
    <col min="13" max="16384" width="11.42578125" style="392"/>
  </cols>
  <sheetData>
    <row r="1" spans="2:12" x14ac:dyDescent="0.2">
      <c r="B1" s="483" t="s">
        <v>467</v>
      </c>
    </row>
    <row r="2" spans="2:12" x14ac:dyDescent="0.2">
      <c r="B2" s="484" t="s">
        <v>468</v>
      </c>
    </row>
    <row r="3" spans="2:12" x14ac:dyDescent="0.2">
      <c r="C3" s="485"/>
      <c r="D3" s="485"/>
      <c r="E3" s="485"/>
      <c r="F3" s="485"/>
      <c r="G3" s="485"/>
      <c r="H3" s="485"/>
      <c r="I3" s="485"/>
      <c r="J3" s="485"/>
      <c r="K3" s="486"/>
      <c r="L3" s="486"/>
    </row>
    <row r="4" spans="2:12" x14ac:dyDescent="0.2">
      <c r="B4" s="1115"/>
      <c r="C4" s="1116">
        <v>2015</v>
      </c>
      <c r="D4" s="1117"/>
      <c r="E4" s="1116">
        <v>2016</v>
      </c>
      <c r="F4" s="1117"/>
      <c r="G4" s="1116">
        <v>2017</v>
      </c>
      <c r="H4" s="1117"/>
      <c r="I4" s="1116">
        <v>2018</v>
      </c>
      <c r="J4" s="1117"/>
      <c r="K4" s="1113">
        <v>2019</v>
      </c>
      <c r="L4" s="1114"/>
    </row>
    <row r="5" spans="2:12" x14ac:dyDescent="0.2">
      <c r="B5" s="1115"/>
      <c r="C5" s="487" t="s">
        <v>469</v>
      </c>
      <c r="D5" s="488" t="s">
        <v>470</v>
      </c>
      <c r="E5" s="487" t="s">
        <v>469</v>
      </c>
      <c r="F5" s="488" t="s">
        <v>470</v>
      </c>
      <c r="G5" s="487" t="s">
        <v>469</v>
      </c>
      <c r="H5" s="488" t="s">
        <v>470</v>
      </c>
      <c r="I5" s="487" t="s">
        <v>469</v>
      </c>
      <c r="J5" s="488" t="s">
        <v>470</v>
      </c>
      <c r="K5" s="489" t="s">
        <v>469</v>
      </c>
      <c r="L5" s="490" t="s">
        <v>470</v>
      </c>
    </row>
    <row r="6" spans="2:12" x14ac:dyDescent="0.2">
      <c r="B6" s="491" t="s">
        <v>471</v>
      </c>
      <c r="C6" s="492">
        <v>12249.154953640355</v>
      </c>
      <c r="D6" s="493">
        <f>C6*D8/C8</f>
        <v>5.0331995415105954E-2</v>
      </c>
      <c r="E6" s="492">
        <v>11249.70005577992</v>
      </c>
      <c r="F6" s="493">
        <f>E6*F8/E8</f>
        <v>4.4993587885594648E-2</v>
      </c>
      <c r="G6" s="492">
        <v>12701.331735550277</v>
      </c>
      <c r="H6" s="493">
        <f>H8*G6/G8</f>
        <v>4.567637006185634E-2</v>
      </c>
      <c r="I6" s="492">
        <v>14615.3196612702</v>
      </c>
      <c r="J6" s="493">
        <f>I6*J8/I8</f>
        <v>4.8922961784566073E-2</v>
      </c>
      <c r="K6" s="494">
        <v>13610.565748950003</v>
      </c>
      <c r="L6" s="495">
        <f>(K6*$L$8)/K8</f>
        <v>4.812133239424838E-2</v>
      </c>
    </row>
    <row r="7" spans="2:12" x14ac:dyDescent="0.2">
      <c r="B7" s="496" t="s">
        <v>472</v>
      </c>
      <c r="C7" s="497">
        <f>C8-C6</f>
        <v>30096.731482122668</v>
      </c>
      <c r="D7" s="498">
        <f>C7*D8/C8</f>
        <v>0.12366800458489405</v>
      </c>
      <c r="E7" s="499">
        <f>E8-E6</f>
        <v>31755.281332104641</v>
      </c>
      <c r="F7" s="498">
        <f>E7*F8/E8</f>
        <v>0.12700641211440536</v>
      </c>
      <c r="G7" s="499">
        <f>G8-G6</f>
        <v>34849.025787120772</v>
      </c>
      <c r="H7" s="498">
        <f>H8*G7/G8</f>
        <v>0.12532362993814367</v>
      </c>
      <c r="I7" s="499">
        <f>I8-I6</f>
        <v>39158.152815994479</v>
      </c>
      <c r="J7" s="498">
        <f>I7*J8/I8</f>
        <v>0.1310770382154339</v>
      </c>
      <c r="K7" s="500">
        <f>K8-K6</f>
        <v>35603.334251050001</v>
      </c>
      <c r="L7" s="495">
        <f>K7*L8/K8</f>
        <v>0.12587866760575162</v>
      </c>
    </row>
    <row r="8" spans="2:12" x14ac:dyDescent="0.2">
      <c r="B8" s="501" t="s">
        <v>473</v>
      </c>
      <c r="C8" s="502">
        <v>42345.886435763023</v>
      </c>
      <c r="D8" s="503">
        <v>0.17399999999999999</v>
      </c>
      <c r="E8" s="504">
        <v>43004.98138788456</v>
      </c>
      <c r="F8" s="503">
        <v>0.17199999999999999</v>
      </c>
      <c r="G8" s="504">
        <v>47550.357522671053</v>
      </c>
      <c r="H8" s="503">
        <v>0.17100000000000001</v>
      </c>
      <c r="I8" s="504">
        <v>53773.47247726468</v>
      </c>
      <c r="J8" s="503">
        <v>0.18</v>
      </c>
      <c r="K8" s="504">
        <v>49213.9</v>
      </c>
      <c r="L8" s="503">
        <v>0.17399999999999999</v>
      </c>
    </row>
    <row r="9" spans="2:12" x14ac:dyDescent="0.2">
      <c r="B9" s="1118" t="s">
        <v>474</v>
      </c>
      <c r="C9" s="1118"/>
      <c r="D9" s="1118"/>
      <c r="E9" s="1118"/>
      <c r="F9" s="1118"/>
      <c r="G9" s="1118"/>
      <c r="H9" s="1118"/>
      <c r="I9" s="1118"/>
      <c r="J9" s="1118"/>
      <c r="K9" s="1118"/>
      <c r="L9" s="1118"/>
    </row>
    <row r="10" spans="2:12" x14ac:dyDescent="0.2">
      <c r="B10" s="505" t="s">
        <v>475</v>
      </c>
      <c r="C10" s="505"/>
      <c r="D10" s="505"/>
      <c r="E10" s="505"/>
      <c r="F10" s="505"/>
      <c r="G10" s="505"/>
      <c r="H10" s="505"/>
      <c r="I10" s="505"/>
      <c r="J10" s="505"/>
      <c r="K10" s="505"/>
      <c r="L10" s="505"/>
    </row>
    <row r="11" spans="2:12" x14ac:dyDescent="0.2">
      <c r="B11" s="1119" t="s">
        <v>476</v>
      </c>
      <c r="C11" s="1119"/>
      <c r="D11" s="1119"/>
      <c r="E11" s="1119"/>
      <c r="F11" s="1119"/>
      <c r="G11" s="1119"/>
      <c r="H11" s="1119"/>
      <c r="I11" s="1119"/>
      <c r="J11" s="1119"/>
      <c r="K11" s="1119"/>
      <c r="L11" s="1119"/>
    </row>
    <row r="12" spans="2:12" x14ac:dyDescent="0.2">
      <c r="B12" s="1119" t="s">
        <v>477</v>
      </c>
      <c r="C12" s="1119"/>
      <c r="D12" s="1119"/>
      <c r="E12" s="1119"/>
      <c r="F12" s="1119"/>
      <c r="G12" s="1119"/>
      <c r="H12" s="1119"/>
      <c r="I12" s="1119"/>
      <c r="J12" s="1119"/>
      <c r="K12" s="1119"/>
      <c r="L12" s="1119"/>
    </row>
    <row r="13" spans="2:12" x14ac:dyDescent="0.2">
      <c r="B13" s="505" t="s">
        <v>478</v>
      </c>
      <c r="C13" s="505"/>
      <c r="D13" s="505"/>
      <c r="E13" s="505"/>
      <c r="F13" s="505"/>
      <c r="G13" s="505"/>
      <c r="H13" s="505"/>
      <c r="I13" s="505"/>
      <c r="J13" s="505"/>
      <c r="K13" s="505"/>
      <c r="L13" s="505"/>
    </row>
    <row r="14" spans="2:12" x14ac:dyDescent="0.2">
      <c r="B14" s="1119" t="s">
        <v>479</v>
      </c>
      <c r="C14" s="1119"/>
      <c r="D14" s="1119"/>
      <c r="E14" s="1119"/>
      <c r="F14" s="1119"/>
      <c r="G14" s="1119"/>
      <c r="H14" s="1119"/>
      <c r="I14" s="1119"/>
      <c r="J14" s="1119"/>
      <c r="K14" s="1119"/>
      <c r="L14" s="1119"/>
    </row>
    <row r="15" spans="2:12" x14ac:dyDescent="0.2">
      <c r="B15" s="1119" t="s">
        <v>480</v>
      </c>
      <c r="C15" s="1119"/>
      <c r="D15" s="1119"/>
      <c r="E15" s="1119"/>
      <c r="F15" s="1119"/>
      <c r="G15" s="1119"/>
      <c r="H15" s="1119"/>
      <c r="I15" s="1119"/>
      <c r="J15" s="1119"/>
      <c r="K15" s="1119"/>
      <c r="L15" s="1119"/>
    </row>
    <row r="17" spans="11:11" ht="15" x14ac:dyDescent="0.25">
      <c r="K17" s="131"/>
    </row>
    <row r="18" spans="11:11" ht="15" x14ac:dyDescent="0.25">
      <c r="K18" s="131"/>
    </row>
    <row r="20" spans="11:11" ht="15" x14ac:dyDescent="0.25">
      <c r="K20" s="131"/>
    </row>
    <row r="21" spans="11:11" x14ac:dyDescent="0.2">
      <c r="K21" s="506"/>
    </row>
    <row r="23" spans="11:11" ht="15" x14ac:dyDescent="0.25">
      <c r="K23" s="131"/>
    </row>
  </sheetData>
  <mergeCells count="11">
    <mergeCell ref="B9:L9"/>
    <mergeCell ref="B11:L11"/>
    <mergeCell ref="B12:L12"/>
    <mergeCell ref="B14:L14"/>
    <mergeCell ref="B15:L15"/>
    <mergeCell ref="K4:L4"/>
    <mergeCell ref="B4:B5"/>
    <mergeCell ref="C4:D4"/>
    <mergeCell ref="E4:F4"/>
    <mergeCell ref="G4:H4"/>
    <mergeCell ref="I4:J4"/>
  </mergeCells>
  <pageMargins left="0.7" right="0.7" top="0.75" bottom="0.75" header="0.3" footer="0.3"/>
  <pageSetup paperSize="1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P108"/>
  <sheetViews>
    <sheetView zoomScaleNormal="100" workbookViewId="0"/>
  </sheetViews>
  <sheetFormatPr baseColWidth="10" defaultColWidth="11.42578125" defaultRowHeight="12.75" customHeight="1" x14ac:dyDescent="0.2"/>
  <cols>
    <col min="1" max="1" width="3.7109375" style="507" customWidth="1"/>
    <col min="2" max="2" width="52.28515625" style="507" customWidth="1"/>
    <col min="3" max="7" width="9.85546875" style="507" customWidth="1"/>
    <col min="8" max="8" width="13" style="507" customWidth="1"/>
    <col min="9" max="10" width="11.5703125" style="507" bestFit="1" customWidth="1"/>
    <col min="11" max="16384" width="11.42578125" style="507"/>
  </cols>
  <sheetData>
    <row r="1" spans="2:16" ht="12.75" customHeight="1" x14ac:dyDescent="0.2">
      <c r="B1" s="508" t="s">
        <v>481</v>
      </c>
      <c r="C1" s="509"/>
      <c r="D1" s="509"/>
      <c r="E1" s="509"/>
      <c r="F1" s="509"/>
      <c r="G1" s="509"/>
      <c r="H1" s="509"/>
      <c r="I1" s="509"/>
    </row>
    <row r="2" spans="2:16" ht="12.75" customHeight="1" x14ac:dyDescent="0.2">
      <c r="B2" s="509" t="s">
        <v>482</v>
      </c>
      <c r="C2" s="509"/>
      <c r="D2" s="509"/>
      <c r="E2" s="509"/>
      <c r="F2" s="509"/>
      <c r="G2" s="509"/>
      <c r="H2" s="509"/>
      <c r="I2" s="509"/>
    </row>
    <row r="3" spans="2:16" ht="27" customHeight="1" x14ac:dyDescent="0.2">
      <c r="B3" s="510"/>
      <c r="C3" s="511">
        <v>2015</v>
      </c>
      <c r="D3" s="511">
        <v>2016</v>
      </c>
      <c r="E3" s="511">
        <v>2017</v>
      </c>
      <c r="F3" s="511">
        <v>2018</v>
      </c>
      <c r="G3" s="512">
        <v>2019</v>
      </c>
      <c r="H3" s="512" t="s">
        <v>2</v>
      </c>
      <c r="I3" s="512" t="s">
        <v>3</v>
      </c>
    </row>
    <row r="4" spans="2:16" ht="12.75" customHeight="1" x14ac:dyDescent="0.2">
      <c r="B4" s="513" t="s">
        <v>483</v>
      </c>
      <c r="C4" s="514">
        <v>488.53110068000086</v>
      </c>
      <c r="D4" s="514">
        <v>429.70114410000934</v>
      </c>
      <c r="E4" s="514">
        <v>464.69170686000729</v>
      </c>
      <c r="F4" s="514">
        <v>514.29596941000659</v>
      </c>
      <c r="G4" s="515">
        <v>486.39979126999526</v>
      </c>
      <c r="H4" s="516">
        <v>3.5736926755415656E-2</v>
      </c>
      <c r="I4" s="516">
        <v>-5.424148700215059E-2</v>
      </c>
      <c r="K4" s="517"/>
      <c r="L4" s="517"/>
    </row>
    <row r="5" spans="2:16" ht="12.75" customHeight="1" x14ac:dyDescent="0.2">
      <c r="B5" s="513" t="s">
        <v>484</v>
      </c>
      <c r="C5" s="514">
        <v>10780.922566810354</v>
      </c>
      <c r="D5" s="514">
        <v>9930.4020941299132</v>
      </c>
      <c r="E5" s="514">
        <v>11205.569768840272</v>
      </c>
      <c r="F5" s="514">
        <v>12999.338434420191</v>
      </c>
      <c r="G5" s="515">
        <v>12146.627867760008</v>
      </c>
      <c r="H5" s="518">
        <v>0.89244107054822963</v>
      </c>
      <c r="I5" s="516">
        <v>-6.5596458693801041E-2</v>
      </c>
      <c r="J5" s="519"/>
      <c r="K5" s="517"/>
      <c r="L5" s="517"/>
    </row>
    <row r="6" spans="2:16" ht="12.75" customHeight="1" x14ac:dyDescent="0.2">
      <c r="B6" s="513" t="s">
        <v>485</v>
      </c>
      <c r="C6" s="514">
        <v>844.98954177999997</v>
      </c>
      <c r="D6" s="514">
        <v>759.72015191000014</v>
      </c>
      <c r="E6" s="514">
        <v>893.2299456500001</v>
      </c>
      <c r="F6" s="514">
        <v>954.53265977000012</v>
      </c>
      <c r="G6" s="515">
        <v>820.07646677000002</v>
      </c>
      <c r="H6" s="518">
        <v>6.0252930105661878E-2</v>
      </c>
      <c r="I6" s="516">
        <v>-0.14086075696183942</v>
      </c>
      <c r="J6" s="519"/>
      <c r="K6" s="517"/>
      <c r="L6" s="517"/>
    </row>
    <row r="7" spans="2:16" ht="12.75" customHeight="1" x14ac:dyDescent="0.2">
      <c r="B7" s="513" t="s">
        <v>486</v>
      </c>
      <c r="C7" s="514">
        <v>40.846360110000013</v>
      </c>
      <c r="D7" s="514">
        <v>37.415259449999994</v>
      </c>
      <c r="E7" s="514">
        <v>40.179727690000014</v>
      </c>
      <c r="F7" s="514">
        <v>43.530701389999997</v>
      </c>
      <c r="G7" s="515">
        <v>45.354488389999986</v>
      </c>
      <c r="H7" s="518">
        <v>3.3323000106368753E-3</v>
      </c>
      <c r="I7" s="516">
        <v>4.1896568209648821E-2</v>
      </c>
      <c r="J7" s="519"/>
      <c r="K7" s="517"/>
      <c r="L7" s="517"/>
    </row>
    <row r="8" spans="2:16" ht="12.75" customHeight="1" x14ac:dyDescent="0.2">
      <c r="B8" s="513" t="s">
        <v>487</v>
      </c>
      <c r="C8" s="514">
        <v>93.865384259999729</v>
      </c>
      <c r="D8" s="514">
        <v>92.461406189999877</v>
      </c>
      <c r="E8" s="514">
        <v>97.660586509999888</v>
      </c>
      <c r="F8" s="514">
        <v>103.62189627999986</v>
      </c>
      <c r="G8" s="515">
        <v>112.10713476000001</v>
      </c>
      <c r="H8" s="518">
        <v>8.2367725800559458E-3</v>
      </c>
      <c r="I8" s="516">
        <v>8.188653927999856E-2</v>
      </c>
      <c r="J8" s="519"/>
      <c r="K8" s="517"/>
      <c r="L8" s="517"/>
    </row>
    <row r="9" spans="2:16" ht="12.75" customHeight="1" x14ac:dyDescent="0.2">
      <c r="B9" s="520" t="s">
        <v>104</v>
      </c>
      <c r="C9" s="521">
        <v>12249.154953640355</v>
      </c>
      <c r="D9" s="521">
        <v>11249.70005577992</v>
      </c>
      <c r="E9" s="521">
        <v>12701.331735550277</v>
      </c>
      <c r="F9" s="521">
        <v>14615.3196612702</v>
      </c>
      <c r="G9" s="521">
        <v>13610.565748950003</v>
      </c>
      <c r="H9" s="522">
        <v>1</v>
      </c>
      <c r="I9" s="522">
        <v>-6.8746625842385112E-2</v>
      </c>
      <c r="J9" s="519"/>
      <c r="K9" s="517"/>
      <c r="L9" s="517"/>
    </row>
    <row r="10" spans="2:16" ht="12.75" customHeight="1" x14ac:dyDescent="0.2">
      <c r="B10" s="1056" t="s">
        <v>488</v>
      </c>
      <c r="C10" s="1056"/>
      <c r="D10" s="1056"/>
      <c r="E10" s="1056"/>
      <c r="F10" s="1056"/>
      <c r="G10" s="1056"/>
      <c r="H10" s="1056"/>
      <c r="I10" s="1056"/>
      <c r="J10" s="519"/>
    </row>
    <row r="11" spans="2:16" ht="12.75" customHeight="1" x14ac:dyDescent="0.2">
      <c r="I11" s="519"/>
    </row>
    <row r="12" spans="2:16" ht="12.75" customHeight="1" x14ac:dyDescent="0.2">
      <c r="C12" s="523"/>
      <c r="D12" s="523"/>
      <c r="E12" s="523"/>
      <c r="F12" s="523"/>
      <c r="G12" s="523"/>
      <c r="I12" s="519"/>
    </row>
    <row r="13" spans="2:16" ht="12.75" customHeight="1" x14ac:dyDescent="0.2">
      <c r="I13" s="519"/>
    </row>
    <row r="14" spans="2:16" ht="12.75" customHeight="1" x14ac:dyDescent="0.2">
      <c r="D14" s="523"/>
      <c r="G14" s="523"/>
    </row>
    <row r="16" spans="2:16" ht="12.75" customHeight="1" x14ac:dyDescent="0.2">
      <c r="B16" s="524"/>
      <c r="C16" s="524"/>
      <c r="D16" s="524"/>
      <c r="E16" s="524"/>
      <c r="F16" s="524"/>
      <c r="G16" s="524"/>
      <c r="H16" s="524"/>
      <c r="I16" s="524"/>
      <c r="J16" s="524"/>
      <c r="K16" s="524"/>
      <c r="L16" s="524"/>
      <c r="M16" s="524"/>
      <c r="N16" s="524"/>
      <c r="O16" s="524"/>
      <c r="P16" s="524"/>
    </row>
    <row r="17" spans="2:16" ht="12.75" customHeight="1" x14ac:dyDescent="0.2">
      <c r="B17" s="524"/>
      <c r="C17" s="524"/>
      <c r="D17" s="524"/>
      <c r="E17" s="524"/>
      <c r="F17" s="524"/>
      <c r="G17" s="524"/>
      <c r="H17" s="524"/>
      <c r="I17" s="524"/>
      <c r="J17" s="524"/>
      <c r="K17" s="524"/>
      <c r="L17" s="524"/>
      <c r="M17" s="524"/>
      <c r="N17" s="524"/>
      <c r="O17" s="524"/>
      <c r="P17" s="524"/>
    </row>
    <row r="18" spans="2:16" ht="12.75" customHeight="1" x14ac:dyDescent="0.2">
      <c r="B18" s="524"/>
      <c r="C18" s="524"/>
      <c r="D18" s="524"/>
      <c r="E18" s="524"/>
      <c r="F18" s="524"/>
      <c r="G18" s="524"/>
      <c r="H18" s="524"/>
      <c r="I18" s="524"/>
      <c r="J18" s="524"/>
      <c r="K18" s="524"/>
      <c r="L18" s="524"/>
      <c r="M18" s="524"/>
      <c r="N18" s="524"/>
      <c r="O18" s="524"/>
      <c r="P18" s="524"/>
    </row>
    <row r="19" spans="2:16" ht="12.75" customHeight="1" x14ac:dyDescent="0.2">
      <c r="B19" s="525"/>
      <c r="C19" s="526"/>
      <c r="D19" s="526"/>
      <c r="E19" s="527"/>
      <c r="F19" s="526"/>
      <c r="G19" s="526"/>
      <c r="H19" s="526"/>
      <c r="I19" s="524"/>
      <c r="J19" s="524"/>
      <c r="K19" s="524"/>
      <c r="L19" s="524"/>
      <c r="M19" s="524"/>
      <c r="N19" s="524"/>
      <c r="O19" s="524"/>
      <c r="P19" s="524"/>
    </row>
    <row r="20" spans="2:16" ht="12.75" customHeight="1" x14ac:dyDescent="0.2">
      <c r="B20" s="525"/>
      <c r="C20" s="526"/>
      <c r="D20" s="526"/>
      <c r="E20" s="527"/>
      <c r="F20" s="526"/>
      <c r="G20" s="526"/>
      <c r="H20" s="526"/>
      <c r="I20" s="524"/>
      <c r="J20" s="524"/>
      <c r="K20" s="524"/>
      <c r="L20" s="524"/>
      <c r="M20" s="524"/>
      <c r="N20" s="524"/>
      <c r="O20" s="524"/>
      <c r="P20" s="524"/>
    </row>
    <row r="21" spans="2:16" ht="12.75" customHeight="1" x14ac:dyDescent="0.2">
      <c r="B21" s="525"/>
      <c r="C21" s="526"/>
      <c r="D21" s="526"/>
      <c r="E21" s="527"/>
      <c r="F21" s="526"/>
      <c r="G21" s="526"/>
      <c r="H21" s="526"/>
      <c r="I21" s="524"/>
      <c r="J21" s="524"/>
      <c r="K21" s="524"/>
      <c r="L21" s="524"/>
      <c r="M21" s="524"/>
      <c r="N21" s="524"/>
      <c r="O21" s="524"/>
      <c r="P21" s="524"/>
    </row>
    <row r="22" spans="2:16" ht="12.75" customHeight="1" x14ac:dyDescent="0.2">
      <c r="B22" s="525"/>
      <c r="C22" s="526"/>
      <c r="D22" s="526"/>
      <c r="E22" s="527"/>
      <c r="F22" s="526"/>
      <c r="G22" s="526"/>
      <c r="H22" s="526"/>
      <c r="I22" s="524"/>
      <c r="J22" s="524"/>
      <c r="K22" s="524"/>
      <c r="L22" s="524"/>
      <c r="M22" s="524"/>
      <c r="N22" s="524"/>
      <c r="O22" s="524"/>
      <c r="P22" s="524"/>
    </row>
    <row r="23" spans="2:16" ht="12.75" customHeight="1" x14ac:dyDescent="0.2">
      <c r="B23" s="528"/>
      <c r="C23" s="529"/>
      <c r="D23" s="529"/>
      <c r="E23" s="530"/>
      <c r="F23" s="529"/>
      <c r="G23" s="529"/>
      <c r="H23" s="529"/>
      <c r="I23" s="524"/>
      <c r="J23" s="524"/>
      <c r="K23" s="524"/>
      <c r="L23" s="524"/>
      <c r="M23" s="524"/>
      <c r="N23" s="524"/>
      <c r="O23" s="524"/>
      <c r="P23" s="524"/>
    </row>
    <row r="24" spans="2:16" ht="12.75" customHeight="1" x14ac:dyDescent="0.2">
      <c r="B24" s="524"/>
      <c r="C24" s="524"/>
      <c r="D24" s="524"/>
      <c r="E24" s="524"/>
      <c r="F24" s="524"/>
      <c r="G24" s="524"/>
      <c r="H24" s="524"/>
      <c r="I24" s="524"/>
      <c r="J24" s="524"/>
      <c r="K24" s="524"/>
      <c r="L24" s="524"/>
      <c r="M24" s="524"/>
      <c r="N24" s="524"/>
      <c r="O24" s="524"/>
      <c r="P24" s="524"/>
    </row>
    <row r="25" spans="2:16" ht="12.75" customHeight="1" x14ac:dyDescent="0.2">
      <c r="B25" s="524"/>
      <c r="C25" s="524"/>
      <c r="D25" s="524"/>
      <c r="E25" s="524"/>
      <c r="F25" s="524"/>
      <c r="G25" s="524"/>
      <c r="H25" s="524"/>
      <c r="I25" s="524"/>
      <c r="J25" s="524"/>
      <c r="K25" s="524"/>
      <c r="L25" s="524"/>
      <c r="M25" s="524"/>
      <c r="N25" s="524"/>
      <c r="O25" s="524"/>
      <c r="P25" s="524"/>
    </row>
    <row r="26" spans="2:16" ht="12.75" customHeight="1" x14ac:dyDescent="0.2">
      <c r="B26" s="524"/>
      <c r="C26" s="524"/>
      <c r="D26" s="524"/>
      <c r="E26" s="524"/>
      <c r="F26" s="524"/>
      <c r="G26" s="524"/>
      <c r="H26" s="524"/>
      <c r="I26" s="524"/>
      <c r="J26" s="524"/>
      <c r="K26" s="524"/>
      <c r="L26" s="524"/>
      <c r="M26" s="524"/>
      <c r="N26" s="524"/>
      <c r="O26" s="524"/>
      <c r="P26" s="524"/>
    </row>
    <row r="27" spans="2:16" ht="12.75" customHeight="1" x14ac:dyDescent="0.2">
      <c r="B27" s="524"/>
      <c r="C27" s="524"/>
      <c r="D27" s="524"/>
      <c r="E27" s="524"/>
      <c r="F27" s="524"/>
      <c r="G27" s="524"/>
      <c r="H27" s="524"/>
      <c r="I27" s="524"/>
      <c r="J27" s="524"/>
      <c r="K27" s="524"/>
      <c r="L27" s="524"/>
      <c r="M27" s="524"/>
      <c r="N27" s="524"/>
      <c r="O27" s="524"/>
      <c r="P27" s="524"/>
    </row>
    <row r="28" spans="2:16" ht="12.75" customHeight="1" x14ac:dyDescent="0.2">
      <c r="B28" s="524"/>
      <c r="C28" s="524"/>
      <c r="D28" s="524"/>
      <c r="E28" s="524"/>
      <c r="F28" s="524"/>
      <c r="G28" s="524"/>
      <c r="H28" s="524"/>
      <c r="I28" s="524"/>
      <c r="J28" s="524"/>
      <c r="K28" s="524"/>
      <c r="L28" s="524"/>
      <c r="M28" s="524"/>
      <c r="N28" s="524"/>
      <c r="O28" s="524"/>
      <c r="P28" s="524"/>
    </row>
    <row r="29" spans="2:16" ht="12.75" customHeight="1" x14ac:dyDescent="0.2">
      <c r="B29" s="524"/>
      <c r="C29" s="524"/>
      <c r="D29" s="524"/>
      <c r="E29" s="524"/>
      <c r="F29" s="524"/>
      <c r="G29" s="524"/>
      <c r="H29" s="524"/>
      <c r="I29" s="524"/>
      <c r="J29" s="524"/>
      <c r="K29" s="524"/>
      <c r="L29" s="524"/>
      <c r="M29" s="524"/>
      <c r="N29" s="524"/>
      <c r="O29" s="524"/>
      <c r="P29" s="524"/>
    </row>
    <row r="30" spans="2:16" ht="12.75" customHeight="1" x14ac:dyDescent="0.2">
      <c r="B30" s="524"/>
      <c r="C30" s="524"/>
      <c r="D30" s="524"/>
      <c r="E30" s="524"/>
      <c r="F30" s="524"/>
      <c r="G30" s="524"/>
      <c r="H30" s="524"/>
      <c r="I30" s="524"/>
      <c r="J30" s="524"/>
      <c r="K30" s="524"/>
      <c r="L30" s="524"/>
      <c r="M30" s="524"/>
      <c r="N30" s="524"/>
      <c r="O30" s="524"/>
      <c r="P30" s="524"/>
    </row>
    <row r="31" spans="2:16" ht="12.75" customHeight="1" x14ac:dyDescent="0.2">
      <c r="B31" s="524"/>
      <c r="C31" s="524"/>
      <c r="D31" s="524"/>
      <c r="E31" s="524"/>
      <c r="F31" s="524"/>
      <c r="G31" s="524"/>
      <c r="H31" s="524"/>
      <c r="I31" s="524"/>
      <c r="J31" s="524"/>
      <c r="K31" s="524"/>
      <c r="L31" s="524"/>
      <c r="M31" s="524"/>
      <c r="N31" s="524"/>
      <c r="O31" s="524"/>
      <c r="P31" s="524"/>
    </row>
    <row r="32" spans="2:16" ht="12.75" customHeight="1" x14ac:dyDescent="0.2">
      <c r="B32" s="524"/>
      <c r="C32" s="524"/>
      <c r="D32" s="524"/>
      <c r="E32" s="524"/>
      <c r="F32" s="524"/>
      <c r="G32" s="524"/>
      <c r="H32" s="524"/>
      <c r="I32" s="524"/>
      <c r="J32" s="524"/>
      <c r="K32" s="524"/>
      <c r="L32" s="524"/>
      <c r="M32" s="524"/>
      <c r="N32" s="524"/>
      <c r="O32" s="524"/>
      <c r="P32" s="524"/>
    </row>
    <row r="33" spans="2:16" ht="12.75" customHeight="1" x14ac:dyDescent="0.2">
      <c r="B33" s="531"/>
      <c r="C33" s="524"/>
      <c r="D33" s="524"/>
      <c r="E33" s="524"/>
      <c r="F33" s="524"/>
      <c r="G33" s="524"/>
      <c r="H33" s="524"/>
      <c r="I33" s="524"/>
      <c r="J33" s="524"/>
      <c r="K33" s="524"/>
      <c r="L33" s="524"/>
      <c r="M33" s="524"/>
      <c r="N33" s="524"/>
      <c r="O33" s="524"/>
      <c r="P33" s="524"/>
    </row>
    <row r="34" spans="2:16" ht="12.75" customHeight="1" x14ac:dyDescent="0.2">
      <c r="B34" s="531"/>
      <c r="C34" s="524"/>
      <c r="D34" s="524"/>
      <c r="E34" s="524"/>
      <c r="F34" s="524"/>
      <c r="G34" s="524"/>
      <c r="H34" s="524"/>
      <c r="I34" s="524"/>
      <c r="J34" s="524"/>
      <c r="K34" s="524"/>
      <c r="L34" s="524"/>
      <c r="M34" s="524"/>
      <c r="N34" s="524"/>
      <c r="O34" s="524"/>
      <c r="P34" s="524"/>
    </row>
    <row r="35" spans="2:16" ht="12.75" customHeight="1" x14ac:dyDescent="0.2">
      <c r="B35" s="531"/>
      <c r="C35" s="524"/>
      <c r="D35" s="524"/>
      <c r="E35" s="524"/>
      <c r="F35" s="524"/>
      <c r="G35" s="524"/>
      <c r="H35" s="524"/>
      <c r="I35" s="524"/>
      <c r="J35" s="524"/>
      <c r="K35" s="524"/>
      <c r="L35" s="524"/>
      <c r="M35" s="524"/>
      <c r="N35" s="524"/>
      <c r="O35" s="524"/>
      <c r="P35" s="524"/>
    </row>
    <row r="36" spans="2:16" ht="12.75" customHeight="1" x14ac:dyDescent="0.2">
      <c r="B36" s="524"/>
      <c r="C36" s="524"/>
      <c r="D36" s="524"/>
      <c r="E36" s="524"/>
      <c r="F36" s="524"/>
      <c r="G36" s="524"/>
      <c r="H36" s="524"/>
      <c r="I36" s="524"/>
      <c r="J36" s="524"/>
      <c r="K36" s="524"/>
      <c r="L36" s="524"/>
      <c r="M36" s="524"/>
      <c r="N36" s="524"/>
      <c r="O36" s="524"/>
      <c r="P36" s="524"/>
    </row>
    <row r="37" spans="2:16" ht="12.75" customHeight="1" x14ac:dyDescent="0.2">
      <c r="B37" s="524"/>
      <c r="C37" s="524"/>
      <c r="D37" s="524"/>
      <c r="E37" s="524"/>
      <c r="F37" s="524"/>
      <c r="G37" s="524"/>
      <c r="H37" s="524"/>
      <c r="I37" s="524"/>
      <c r="J37" s="524"/>
      <c r="K37" s="524"/>
      <c r="L37" s="524"/>
      <c r="M37" s="524"/>
      <c r="N37" s="524"/>
      <c r="O37" s="524"/>
      <c r="P37" s="524"/>
    </row>
    <row r="38" spans="2:16" ht="12.75" customHeight="1" x14ac:dyDescent="0.2">
      <c r="B38" s="524"/>
      <c r="C38" s="524"/>
      <c r="D38" s="524"/>
      <c r="E38" s="524"/>
      <c r="F38" s="524"/>
      <c r="G38" s="524"/>
      <c r="H38" s="524"/>
      <c r="I38" s="524"/>
      <c r="J38" s="524"/>
      <c r="K38" s="524"/>
      <c r="L38" s="524"/>
      <c r="M38" s="524"/>
      <c r="N38" s="524"/>
      <c r="O38" s="524"/>
      <c r="P38" s="524"/>
    </row>
    <row r="39" spans="2:16" ht="12.75" customHeight="1" x14ac:dyDescent="0.2">
      <c r="B39" s="524"/>
      <c r="C39" s="524"/>
      <c r="D39" s="524"/>
      <c r="E39" s="524"/>
      <c r="F39" s="524"/>
      <c r="G39" s="524"/>
      <c r="H39" s="524"/>
      <c r="I39" s="524"/>
      <c r="J39" s="524"/>
      <c r="K39" s="524"/>
      <c r="L39" s="524"/>
      <c r="M39" s="524"/>
      <c r="N39" s="524"/>
      <c r="O39" s="524"/>
      <c r="P39" s="524"/>
    </row>
    <row r="40" spans="2:16" ht="12.75" customHeight="1" x14ac:dyDescent="0.2">
      <c r="B40" s="524"/>
      <c r="C40" s="524"/>
      <c r="D40" s="524"/>
      <c r="E40" s="524"/>
      <c r="F40" s="524"/>
      <c r="G40" s="524"/>
      <c r="H40" s="524"/>
      <c r="I40" s="524"/>
      <c r="J40" s="524"/>
      <c r="K40" s="524"/>
      <c r="L40" s="524"/>
      <c r="M40" s="524"/>
      <c r="N40" s="524"/>
      <c r="O40" s="524"/>
      <c r="P40" s="524"/>
    </row>
    <row r="41" spans="2:16" ht="12.75" customHeight="1" x14ac:dyDescent="0.2">
      <c r="B41" s="524"/>
      <c r="C41" s="524"/>
      <c r="D41" s="524"/>
      <c r="E41" s="524"/>
      <c r="F41" s="524"/>
      <c r="G41" s="524"/>
      <c r="H41" s="524"/>
      <c r="I41" s="524"/>
      <c r="J41" s="524"/>
      <c r="K41" s="524"/>
      <c r="L41" s="524"/>
      <c r="M41" s="524"/>
      <c r="N41" s="524"/>
      <c r="O41" s="524"/>
      <c r="P41" s="524"/>
    </row>
    <row r="42" spans="2:16" ht="12.75" customHeight="1" x14ac:dyDescent="0.2">
      <c r="B42" s="524"/>
      <c r="C42" s="524"/>
      <c r="D42" s="524"/>
      <c r="E42" s="524"/>
      <c r="F42" s="524"/>
      <c r="G42" s="524"/>
      <c r="H42" s="524"/>
      <c r="I42" s="524"/>
      <c r="J42" s="524"/>
      <c r="K42" s="524"/>
      <c r="L42" s="524"/>
      <c r="M42" s="524"/>
      <c r="N42" s="524"/>
      <c r="O42" s="524"/>
      <c r="P42" s="524"/>
    </row>
    <row r="50" spans="2:10" s="532" customFormat="1" ht="12.75" customHeight="1" x14ac:dyDescent="0.2">
      <c r="B50" s="507"/>
      <c r="C50" s="507"/>
      <c r="D50" s="507"/>
      <c r="E50" s="507"/>
      <c r="F50" s="507"/>
      <c r="G50" s="507"/>
      <c r="H50" s="507"/>
      <c r="I50" s="507"/>
      <c r="J50" s="507"/>
    </row>
    <row r="51" spans="2:10" s="532" customFormat="1" ht="12.75" customHeight="1" x14ac:dyDescent="0.2">
      <c r="B51" s="507"/>
      <c r="C51" s="507"/>
      <c r="D51" s="507"/>
      <c r="E51" s="507"/>
      <c r="F51" s="507"/>
      <c r="G51" s="507"/>
      <c r="H51" s="507"/>
      <c r="I51" s="507"/>
      <c r="J51" s="507"/>
    </row>
    <row r="52" spans="2:10" s="532" customFormat="1" ht="12.75" customHeight="1" x14ac:dyDescent="0.2">
      <c r="B52" s="507"/>
      <c r="C52" s="507"/>
      <c r="D52" s="507"/>
      <c r="E52" s="507"/>
      <c r="F52" s="507"/>
      <c r="G52" s="507"/>
      <c r="H52" s="507"/>
      <c r="I52" s="507"/>
      <c r="J52" s="507"/>
    </row>
    <row r="53" spans="2:10" s="532" customFormat="1" ht="12.75" customHeight="1" x14ac:dyDescent="0.2">
      <c r="B53" s="507"/>
      <c r="C53" s="507"/>
      <c r="D53" s="507"/>
      <c r="E53" s="507"/>
      <c r="F53" s="507"/>
      <c r="G53" s="507"/>
      <c r="H53" s="507"/>
      <c r="I53" s="507"/>
      <c r="J53" s="507"/>
    </row>
    <row r="54" spans="2:10" s="532" customFormat="1" ht="12.75" customHeight="1" x14ac:dyDescent="0.2">
      <c r="B54" s="507"/>
      <c r="C54" s="507"/>
      <c r="D54" s="507"/>
      <c r="E54" s="507"/>
      <c r="F54" s="507"/>
      <c r="G54" s="507"/>
      <c r="H54" s="507"/>
      <c r="I54" s="507"/>
      <c r="J54" s="507"/>
    </row>
    <row r="55" spans="2:10" s="532" customFormat="1" ht="12.75" customHeight="1" x14ac:dyDescent="0.2">
      <c r="B55" s="507"/>
      <c r="C55" s="507"/>
      <c r="D55" s="507"/>
      <c r="E55" s="507"/>
      <c r="F55" s="507"/>
      <c r="G55" s="507"/>
      <c r="H55" s="507"/>
      <c r="I55" s="507"/>
      <c r="J55" s="507"/>
    </row>
    <row r="56" spans="2:10" s="532" customFormat="1" ht="12.75" customHeight="1" x14ac:dyDescent="0.2">
      <c r="B56" s="507"/>
      <c r="C56" s="507"/>
      <c r="D56" s="507"/>
      <c r="E56" s="507"/>
      <c r="F56" s="507"/>
      <c r="G56" s="507"/>
      <c r="H56" s="507"/>
      <c r="I56" s="507"/>
      <c r="J56" s="507"/>
    </row>
    <row r="57" spans="2:10" s="532" customFormat="1" ht="12.75" customHeight="1" x14ac:dyDescent="0.2">
      <c r="B57" s="507"/>
      <c r="C57" s="507"/>
      <c r="D57" s="507"/>
      <c r="E57" s="507"/>
      <c r="F57" s="507"/>
      <c r="G57" s="507"/>
      <c r="H57" s="507"/>
      <c r="I57" s="507"/>
      <c r="J57" s="507"/>
    </row>
    <row r="58" spans="2:10" s="532" customFormat="1" ht="12.75" customHeight="1" x14ac:dyDescent="0.2">
      <c r="B58" s="507"/>
      <c r="C58" s="507"/>
      <c r="D58" s="507"/>
      <c r="E58" s="507"/>
      <c r="F58" s="507"/>
      <c r="G58" s="507"/>
      <c r="H58" s="507"/>
      <c r="I58" s="507"/>
      <c r="J58" s="507"/>
    </row>
    <row r="59" spans="2:10" s="532" customFormat="1" ht="12.75" customHeight="1" x14ac:dyDescent="0.2">
      <c r="B59" s="507"/>
      <c r="C59" s="507"/>
      <c r="D59" s="507"/>
      <c r="E59" s="507"/>
      <c r="F59" s="507"/>
      <c r="G59" s="507"/>
      <c r="H59" s="507"/>
      <c r="I59" s="507"/>
      <c r="J59" s="507"/>
    </row>
    <row r="60" spans="2:10" s="532" customFormat="1" ht="12.75" customHeight="1" x14ac:dyDescent="0.2">
      <c r="B60" s="507"/>
      <c r="C60" s="507"/>
      <c r="D60" s="507"/>
      <c r="E60" s="507"/>
      <c r="F60" s="507"/>
      <c r="G60" s="507"/>
      <c r="H60" s="507"/>
      <c r="I60" s="507"/>
      <c r="J60" s="507"/>
    </row>
    <row r="61" spans="2:10" s="532" customFormat="1" ht="12.75" customHeight="1" x14ac:dyDescent="0.2">
      <c r="B61" s="507"/>
      <c r="C61" s="507"/>
      <c r="D61" s="507"/>
      <c r="E61" s="507"/>
      <c r="F61" s="507"/>
      <c r="G61" s="507"/>
      <c r="H61" s="507"/>
      <c r="I61" s="507"/>
      <c r="J61" s="507"/>
    </row>
    <row r="62" spans="2:10" s="532" customFormat="1" ht="12.75" customHeight="1" x14ac:dyDescent="0.2">
      <c r="B62" s="507"/>
      <c r="C62" s="507"/>
      <c r="D62" s="507"/>
      <c r="E62" s="507"/>
      <c r="F62" s="507"/>
      <c r="G62" s="507"/>
      <c r="H62" s="507"/>
      <c r="I62" s="507"/>
      <c r="J62" s="507"/>
    </row>
    <row r="63" spans="2:10" s="532" customFormat="1" ht="12.75" customHeight="1" x14ac:dyDescent="0.2">
      <c r="B63" s="507"/>
      <c r="C63" s="507"/>
      <c r="D63" s="507"/>
      <c r="E63" s="507"/>
      <c r="F63" s="507"/>
      <c r="G63" s="507"/>
      <c r="H63" s="507"/>
      <c r="I63" s="507"/>
      <c r="J63" s="507"/>
    </row>
    <row r="64" spans="2:10" s="532" customFormat="1" ht="12.75" customHeight="1" x14ac:dyDescent="0.2">
      <c r="B64" s="507"/>
      <c r="C64" s="507"/>
      <c r="D64" s="507"/>
      <c r="E64" s="507"/>
      <c r="F64" s="507"/>
      <c r="G64" s="507"/>
      <c r="H64" s="507"/>
      <c r="I64" s="507"/>
      <c r="J64" s="507"/>
    </row>
    <row r="65" spans="2:10" s="532" customFormat="1" ht="12.75" customHeight="1" x14ac:dyDescent="0.2">
      <c r="B65" s="507"/>
      <c r="C65" s="507"/>
      <c r="D65" s="507"/>
      <c r="E65" s="507"/>
      <c r="F65" s="507"/>
      <c r="G65" s="507"/>
      <c r="H65" s="507"/>
      <c r="I65" s="507"/>
      <c r="J65" s="507"/>
    </row>
    <row r="66" spans="2:10" s="532" customFormat="1" ht="12.75" customHeight="1" x14ac:dyDescent="0.2">
      <c r="B66" s="507"/>
      <c r="C66" s="507"/>
      <c r="D66" s="507"/>
      <c r="E66" s="507"/>
      <c r="F66" s="507"/>
      <c r="G66" s="507"/>
      <c r="H66" s="507"/>
      <c r="I66" s="507"/>
      <c r="J66" s="507"/>
    </row>
    <row r="67" spans="2:10" s="532" customFormat="1" ht="12.75" customHeight="1" x14ac:dyDescent="0.2">
      <c r="B67" s="507"/>
      <c r="C67" s="507"/>
      <c r="D67" s="507"/>
      <c r="E67" s="507"/>
      <c r="F67" s="507"/>
      <c r="G67" s="507"/>
      <c r="H67" s="507"/>
      <c r="I67" s="507"/>
      <c r="J67" s="507"/>
    </row>
    <row r="68" spans="2:10" s="532" customFormat="1" ht="12.75" customHeight="1" x14ac:dyDescent="0.2">
      <c r="B68" s="507"/>
      <c r="C68" s="507"/>
      <c r="D68" s="507"/>
      <c r="E68" s="507"/>
      <c r="F68" s="507"/>
      <c r="G68" s="507"/>
      <c r="H68" s="507"/>
      <c r="I68" s="507"/>
      <c r="J68" s="507"/>
    </row>
    <row r="69" spans="2:10" s="532" customFormat="1" ht="12.75" customHeight="1" x14ac:dyDescent="0.2">
      <c r="B69" s="507"/>
      <c r="C69" s="507"/>
      <c r="D69" s="507"/>
      <c r="E69" s="507"/>
      <c r="F69" s="507"/>
      <c r="G69" s="507"/>
      <c r="H69" s="507"/>
      <c r="I69" s="507"/>
      <c r="J69" s="507"/>
    </row>
    <row r="70" spans="2:10" s="532" customFormat="1" ht="12.75" customHeight="1" x14ac:dyDescent="0.2">
      <c r="B70" s="507"/>
      <c r="C70" s="507"/>
      <c r="D70" s="507"/>
      <c r="E70" s="507"/>
      <c r="F70" s="507"/>
      <c r="G70" s="507"/>
      <c r="H70" s="507"/>
      <c r="I70" s="507"/>
      <c r="J70" s="507"/>
    </row>
    <row r="71" spans="2:10" s="532" customFormat="1" ht="12.75" customHeight="1" x14ac:dyDescent="0.2">
      <c r="B71" s="507"/>
      <c r="C71" s="507"/>
      <c r="D71" s="507"/>
      <c r="E71" s="507"/>
      <c r="F71" s="507"/>
      <c r="G71" s="507"/>
      <c r="H71" s="507"/>
      <c r="I71" s="507"/>
      <c r="J71" s="507"/>
    </row>
    <row r="72" spans="2:10" s="532" customFormat="1" ht="12.75" customHeight="1" x14ac:dyDescent="0.2">
      <c r="B72" s="507"/>
      <c r="C72" s="507"/>
      <c r="D72" s="507"/>
      <c r="E72" s="507"/>
      <c r="F72" s="507"/>
      <c r="G72" s="507"/>
      <c r="H72" s="507"/>
      <c r="I72" s="507"/>
      <c r="J72" s="507"/>
    </row>
    <row r="73" spans="2:10" s="532" customFormat="1" ht="12.75" customHeight="1" x14ac:dyDescent="0.2">
      <c r="B73" s="507"/>
      <c r="C73" s="507"/>
      <c r="D73" s="507"/>
      <c r="E73" s="507"/>
      <c r="F73" s="507"/>
      <c r="G73" s="507"/>
      <c r="H73" s="507"/>
      <c r="I73" s="507"/>
      <c r="J73" s="507"/>
    </row>
    <row r="74" spans="2:10" s="532" customFormat="1" ht="12.75" customHeight="1" x14ac:dyDescent="0.2">
      <c r="B74" s="507"/>
      <c r="C74" s="507"/>
      <c r="D74" s="507"/>
      <c r="E74" s="507"/>
      <c r="F74" s="507"/>
      <c r="G74" s="507"/>
      <c r="H74" s="507"/>
      <c r="I74" s="507"/>
      <c r="J74" s="507"/>
    </row>
    <row r="75" spans="2:10" s="532" customFormat="1" ht="12.75" customHeight="1" x14ac:dyDescent="0.2">
      <c r="B75" s="507"/>
      <c r="C75" s="507"/>
      <c r="D75" s="507"/>
      <c r="E75" s="507"/>
      <c r="F75" s="507"/>
      <c r="G75" s="507"/>
      <c r="H75" s="507"/>
      <c r="I75" s="507"/>
      <c r="J75" s="507"/>
    </row>
    <row r="76" spans="2:10" s="532" customFormat="1" ht="12.75" customHeight="1" x14ac:dyDescent="0.2">
      <c r="B76" s="507"/>
      <c r="C76" s="507"/>
      <c r="D76" s="507"/>
      <c r="E76" s="507"/>
      <c r="F76" s="507"/>
      <c r="G76" s="507"/>
      <c r="H76" s="507"/>
      <c r="I76" s="507"/>
      <c r="J76" s="507"/>
    </row>
    <row r="77" spans="2:10" s="532" customFormat="1" ht="12.75" customHeight="1" x14ac:dyDescent="0.2">
      <c r="B77" s="507"/>
      <c r="C77" s="507"/>
      <c r="D77" s="507"/>
      <c r="E77" s="507"/>
      <c r="F77" s="507"/>
      <c r="G77" s="507"/>
      <c r="H77" s="507"/>
      <c r="I77" s="507"/>
      <c r="J77" s="507"/>
    </row>
    <row r="78" spans="2:10" s="532" customFormat="1" ht="12.75" customHeight="1" x14ac:dyDescent="0.2">
      <c r="B78" s="507"/>
      <c r="C78" s="507"/>
      <c r="D78" s="507"/>
      <c r="E78" s="507"/>
      <c r="F78" s="507"/>
      <c r="G78" s="507"/>
      <c r="H78" s="507"/>
      <c r="I78" s="507"/>
      <c r="J78" s="507"/>
    </row>
    <row r="79" spans="2:10" s="532" customFormat="1" ht="12.75" customHeight="1" x14ac:dyDescent="0.2">
      <c r="B79" s="507"/>
      <c r="C79" s="507"/>
      <c r="D79" s="507"/>
      <c r="E79" s="507"/>
      <c r="F79" s="507"/>
      <c r="G79" s="507"/>
      <c r="H79" s="507"/>
      <c r="I79" s="507"/>
      <c r="J79" s="507"/>
    </row>
    <row r="80" spans="2:10" s="532" customFormat="1" ht="12.75" customHeight="1" x14ac:dyDescent="0.2">
      <c r="B80" s="507"/>
      <c r="C80" s="507"/>
      <c r="D80" s="507"/>
      <c r="E80" s="507"/>
      <c r="F80" s="507"/>
      <c r="G80" s="507"/>
      <c r="H80" s="507"/>
      <c r="I80" s="507"/>
      <c r="J80" s="507"/>
    </row>
    <row r="81" spans="2:10" s="532" customFormat="1" ht="12.75" customHeight="1" x14ac:dyDescent="0.2">
      <c r="B81" s="507"/>
      <c r="C81" s="507"/>
      <c r="D81" s="507"/>
      <c r="E81" s="507"/>
      <c r="F81" s="507"/>
      <c r="G81" s="507"/>
      <c r="H81" s="507"/>
      <c r="I81" s="507"/>
      <c r="J81" s="507"/>
    </row>
    <row r="82" spans="2:10" s="532" customFormat="1" ht="12.75" customHeight="1" x14ac:dyDescent="0.2">
      <c r="B82" s="507"/>
      <c r="C82" s="507"/>
      <c r="D82" s="507"/>
      <c r="E82" s="507"/>
      <c r="F82" s="507"/>
      <c r="G82" s="507"/>
      <c r="H82" s="507"/>
      <c r="I82" s="507"/>
      <c r="J82" s="507"/>
    </row>
    <row r="83" spans="2:10" s="532" customFormat="1" ht="12.75" customHeight="1" x14ac:dyDescent="0.2">
      <c r="B83" s="507"/>
      <c r="C83" s="507"/>
      <c r="D83" s="507"/>
      <c r="E83" s="507"/>
      <c r="F83" s="507"/>
      <c r="G83" s="507"/>
      <c r="H83" s="507"/>
      <c r="I83" s="507"/>
      <c r="J83" s="507"/>
    </row>
    <row r="84" spans="2:10" s="532" customFormat="1" ht="12.75" customHeight="1" x14ac:dyDescent="0.2">
      <c r="B84" s="507"/>
      <c r="C84" s="507"/>
      <c r="D84" s="507"/>
      <c r="E84" s="507"/>
      <c r="F84" s="507"/>
      <c r="G84" s="507"/>
      <c r="H84" s="507"/>
      <c r="I84" s="507"/>
      <c r="J84" s="507"/>
    </row>
    <row r="85" spans="2:10" s="532" customFormat="1" ht="12.75" customHeight="1" x14ac:dyDescent="0.2">
      <c r="B85" s="507"/>
      <c r="C85" s="507"/>
      <c r="D85" s="507"/>
      <c r="E85" s="507"/>
      <c r="F85" s="507"/>
      <c r="G85" s="507"/>
      <c r="H85" s="507"/>
      <c r="I85" s="507"/>
      <c r="J85" s="507"/>
    </row>
    <row r="86" spans="2:10" s="532" customFormat="1" ht="12.75" customHeight="1" x14ac:dyDescent="0.2">
      <c r="B86" s="507"/>
      <c r="C86" s="507"/>
      <c r="D86" s="507"/>
      <c r="E86" s="507"/>
      <c r="F86" s="507"/>
      <c r="G86" s="507"/>
      <c r="H86" s="507"/>
      <c r="I86" s="507"/>
      <c r="J86" s="507"/>
    </row>
    <row r="87" spans="2:10" s="532" customFormat="1" ht="12.75" customHeight="1" x14ac:dyDescent="0.2">
      <c r="B87" s="507"/>
      <c r="C87" s="507"/>
      <c r="D87" s="507"/>
      <c r="E87" s="507"/>
      <c r="F87" s="507"/>
      <c r="G87" s="507"/>
      <c r="H87" s="507"/>
      <c r="I87" s="507"/>
      <c r="J87" s="507"/>
    </row>
    <row r="88" spans="2:10" s="532" customFormat="1" ht="12.75" customHeight="1" x14ac:dyDescent="0.2">
      <c r="B88" s="507"/>
      <c r="C88" s="507"/>
      <c r="D88" s="507"/>
      <c r="E88" s="507"/>
      <c r="F88" s="507"/>
      <c r="G88" s="507"/>
      <c r="H88" s="507"/>
      <c r="I88" s="507"/>
      <c r="J88" s="507"/>
    </row>
    <row r="89" spans="2:10" s="532" customFormat="1" ht="12.75" customHeight="1" x14ac:dyDescent="0.2">
      <c r="B89" s="507"/>
      <c r="C89" s="507"/>
      <c r="D89" s="507"/>
      <c r="E89" s="507"/>
      <c r="F89" s="507"/>
      <c r="G89" s="507"/>
      <c r="H89" s="507"/>
      <c r="I89" s="507"/>
      <c r="J89" s="507"/>
    </row>
    <row r="90" spans="2:10" s="532" customFormat="1" ht="12.75" customHeight="1" x14ac:dyDescent="0.2">
      <c r="B90" s="507"/>
      <c r="C90" s="507"/>
      <c r="D90" s="507"/>
      <c r="E90" s="507"/>
      <c r="F90" s="507"/>
      <c r="G90" s="507"/>
      <c r="H90" s="507"/>
      <c r="I90" s="507"/>
      <c r="J90" s="507"/>
    </row>
    <row r="91" spans="2:10" s="532" customFormat="1" ht="12.75" customHeight="1" x14ac:dyDescent="0.2">
      <c r="B91" s="507"/>
      <c r="C91" s="507"/>
      <c r="D91" s="507"/>
      <c r="E91" s="507"/>
      <c r="F91" s="507"/>
      <c r="G91" s="507"/>
      <c r="H91" s="507"/>
      <c r="I91" s="507"/>
      <c r="J91" s="507"/>
    </row>
    <row r="92" spans="2:10" s="532" customFormat="1" ht="12.75" customHeight="1" x14ac:dyDescent="0.2">
      <c r="B92" s="507"/>
      <c r="C92" s="507"/>
      <c r="D92" s="507"/>
      <c r="E92" s="507"/>
      <c r="F92" s="507"/>
      <c r="G92" s="507"/>
      <c r="H92" s="507"/>
      <c r="I92" s="507"/>
      <c r="J92" s="507"/>
    </row>
    <row r="93" spans="2:10" s="532" customFormat="1" ht="12.75" customHeight="1" x14ac:dyDescent="0.2">
      <c r="B93" s="507"/>
      <c r="C93" s="507"/>
      <c r="D93" s="507"/>
      <c r="E93" s="507"/>
      <c r="F93" s="507"/>
      <c r="G93" s="507"/>
      <c r="H93" s="507"/>
      <c r="I93" s="507"/>
      <c r="J93" s="507"/>
    </row>
    <row r="94" spans="2:10" s="532" customFormat="1" ht="12.75" customHeight="1" x14ac:dyDescent="0.2">
      <c r="B94" s="507"/>
      <c r="C94" s="507"/>
      <c r="D94" s="507"/>
      <c r="E94" s="507"/>
      <c r="F94" s="507"/>
      <c r="G94" s="507"/>
      <c r="H94" s="507"/>
      <c r="I94" s="507"/>
      <c r="J94" s="507"/>
    </row>
    <row r="95" spans="2:10" s="532" customFormat="1" ht="12.75" customHeight="1" x14ac:dyDescent="0.2">
      <c r="B95" s="507"/>
      <c r="C95" s="507"/>
      <c r="D95" s="507"/>
      <c r="E95" s="507"/>
      <c r="F95" s="507"/>
      <c r="G95" s="507"/>
      <c r="H95" s="507"/>
      <c r="I95" s="507"/>
      <c r="J95" s="507"/>
    </row>
    <row r="96" spans="2:10" s="532" customFormat="1" ht="12.75" customHeight="1" x14ac:dyDescent="0.2">
      <c r="B96" s="507"/>
      <c r="C96" s="507"/>
      <c r="D96" s="507"/>
      <c r="E96" s="507"/>
      <c r="F96" s="507"/>
      <c r="G96" s="507"/>
      <c r="H96" s="507"/>
      <c r="I96" s="507"/>
      <c r="J96" s="507"/>
    </row>
    <row r="97" spans="2:10" s="532" customFormat="1" ht="12.75" customHeight="1" x14ac:dyDescent="0.2">
      <c r="B97" s="507"/>
      <c r="C97" s="507"/>
      <c r="D97" s="507"/>
      <c r="E97" s="507"/>
      <c r="F97" s="507"/>
      <c r="G97" s="507"/>
      <c r="H97" s="507"/>
      <c r="I97" s="507"/>
      <c r="J97" s="507"/>
    </row>
    <row r="98" spans="2:10" s="532" customFormat="1" ht="12.75" customHeight="1" x14ac:dyDescent="0.2">
      <c r="B98" s="507"/>
      <c r="C98" s="507"/>
      <c r="D98" s="507"/>
      <c r="E98" s="507"/>
      <c r="F98" s="507"/>
      <c r="G98" s="507"/>
      <c r="H98" s="507"/>
      <c r="I98" s="507"/>
      <c r="J98" s="507"/>
    </row>
    <row r="99" spans="2:10" s="532" customFormat="1" ht="12.75" customHeight="1" x14ac:dyDescent="0.2">
      <c r="B99" s="507"/>
      <c r="C99" s="507"/>
      <c r="D99" s="507"/>
      <c r="E99" s="507"/>
      <c r="F99" s="507"/>
      <c r="G99" s="507"/>
      <c r="H99" s="507"/>
      <c r="I99" s="507"/>
      <c r="J99" s="507"/>
    </row>
    <row r="100" spans="2:10" s="532" customFormat="1" ht="12.75" customHeight="1" x14ac:dyDescent="0.2">
      <c r="B100" s="507"/>
      <c r="C100" s="507"/>
      <c r="D100" s="507"/>
      <c r="E100" s="507"/>
      <c r="F100" s="507"/>
      <c r="G100" s="507"/>
      <c r="H100" s="507"/>
      <c r="I100" s="507"/>
      <c r="J100" s="507"/>
    </row>
    <row r="101" spans="2:10" s="532" customFormat="1" ht="12.75" customHeight="1" x14ac:dyDescent="0.2">
      <c r="B101" s="507"/>
      <c r="C101" s="507"/>
      <c r="D101" s="507"/>
      <c r="E101" s="507"/>
      <c r="F101" s="507"/>
      <c r="G101" s="507"/>
      <c r="H101" s="507"/>
      <c r="I101" s="507"/>
      <c r="J101" s="507"/>
    </row>
    <row r="102" spans="2:10" s="532" customFormat="1" ht="12.75" customHeight="1" x14ac:dyDescent="0.2">
      <c r="B102" s="507"/>
      <c r="C102" s="507"/>
      <c r="D102" s="507"/>
      <c r="E102" s="507"/>
      <c r="F102" s="507"/>
      <c r="G102" s="507"/>
      <c r="H102" s="507"/>
      <c r="I102" s="507"/>
      <c r="J102" s="507"/>
    </row>
    <row r="103" spans="2:10" s="532" customFormat="1" ht="12.75" customHeight="1" x14ac:dyDescent="0.2">
      <c r="B103" s="507"/>
      <c r="C103" s="507"/>
      <c r="D103" s="507"/>
      <c r="E103" s="507"/>
      <c r="F103" s="507"/>
      <c r="G103" s="507"/>
      <c r="H103" s="507"/>
      <c r="I103" s="507"/>
      <c r="J103" s="507"/>
    </row>
    <row r="104" spans="2:10" s="532" customFormat="1" ht="12.75" customHeight="1" x14ac:dyDescent="0.2">
      <c r="B104" s="507"/>
      <c r="C104" s="507"/>
      <c r="D104" s="507"/>
      <c r="E104" s="507"/>
      <c r="F104" s="507"/>
      <c r="G104" s="507"/>
      <c r="H104" s="507"/>
      <c r="I104" s="507"/>
      <c r="J104" s="507"/>
    </row>
    <row r="105" spans="2:10" s="532" customFormat="1" ht="12.75" customHeight="1" x14ac:dyDescent="0.2">
      <c r="B105" s="507"/>
      <c r="C105" s="507"/>
      <c r="D105" s="507"/>
      <c r="E105" s="507"/>
      <c r="F105" s="507"/>
      <c r="G105" s="507"/>
      <c r="H105" s="507"/>
      <c r="I105" s="507"/>
      <c r="J105" s="507"/>
    </row>
    <row r="106" spans="2:10" s="532" customFormat="1" ht="12.75" customHeight="1" x14ac:dyDescent="0.2">
      <c r="B106" s="507"/>
      <c r="C106" s="507"/>
      <c r="D106" s="507"/>
      <c r="E106" s="507"/>
      <c r="F106" s="507"/>
      <c r="G106" s="507"/>
      <c r="H106" s="507"/>
      <c r="I106" s="507"/>
      <c r="J106" s="507"/>
    </row>
    <row r="107" spans="2:10" s="532" customFormat="1" ht="12.75" customHeight="1" x14ac:dyDescent="0.2">
      <c r="B107" s="507"/>
      <c r="C107" s="507"/>
      <c r="D107" s="507"/>
      <c r="E107" s="507"/>
      <c r="F107" s="507"/>
      <c r="G107" s="507"/>
      <c r="H107" s="507"/>
      <c r="I107" s="507"/>
      <c r="J107" s="507"/>
    </row>
    <row r="108" spans="2:10" s="532" customFormat="1" ht="12.75" customHeight="1" x14ac:dyDescent="0.2">
      <c r="B108" s="507"/>
      <c r="C108" s="507"/>
      <c r="D108" s="507"/>
      <c r="E108" s="507"/>
      <c r="F108" s="507"/>
      <c r="G108" s="507"/>
      <c r="H108" s="507"/>
      <c r="I108" s="507"/>
      <c r="J108" s="507"/>
    </row>
  </sheetData>
  <mergeCells count="1">
    <mergeCell ref="B10:I10"/>
  </mergeCells>
  <pageMargins left="0.7" right="0.7" top="0.75" bottom="0.75" header="0.3" footer="0.3"/>
  <pageSetup paperSize="1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M15"/>
  <sheetViews>
    <sheetView zoomScaleNormal="100" workbookViewId="0"/>
  </sheetViews>
  <sheetFormatPr baseColWidth="10" defaultColWidth="11.42578125" defaultRowHeight="12.75" x14ac:dyDescent="0.2"/>
  <cols>
    <col min="1" max="1" width="3.7109375" style="19" customWidth="1"/>
    <col min="2" max="2" width="13.140625" style="19" customWidth="1"/>
    <col min="3" max="3" width="20.7109375" style="19" customWidth="1"/>
    <col min="4" max="8" width="10" style="19" customWidth="1"/>
    <col min="9" max="10" width="9.85546875" style="19" customWidth="1"/>
    <col min="11" max="12" width="17.140625" style="19" bestFit="1" customWidth="1"/>
    <col min="13" max="16384" width="11.42578125" style="19"/>
  </cols>
  <sheetData>
    <row r="1" spans="2:13" s="18" customFormat="1" x14ac:dyDescent="0.2">
      <c r="B1" s="15"/>
      <c r="C1" s="15"/>
      <c r="D1" s="16"/>
      <c r="E1" s="17"/>
      <c r="F1" s="17"/>
      <c r="G1" s="17"/>
      <c r="H1" s="17"/>
      <c r="I1" s="17"/>
      <c r="J1" s="17"/>
      <c r="K1" s="17"/>
      <c r="L1" s="17"/>
    </row>
    <row r="2" spans="2:13" ht="15" x14ac:dyDescent="0.25">
      <c r="B2" s="1006" t="s">
        <v>13</v>
      </c>
      <c r="C2" s="1006"/>
      <c r="D2" s="1006"/>
      <c r="E2" s="1006"/>
      <c r="F2" s="1006"/>
      <c r="G2" s="1006"/>
      <c r="H2" s="1006"/>
      <c r="I2" s="1006"/>
      <c r="J2" s="20"/>
    </row>
    <row r="3" spans="2:13" x14ac:dyDescent="0.2">
      <c r="B3" s="1007" t="s">
        <v>14</v>
      </c>
      <c r="C3" s="1007"/>
      <c r="D3" s="1008"/>
      <c r="E3" s="1008"/>
      <c r="F3" s="1008"/>
      <c r="G3" s="1008"/>
      <c r="H3" s="1008"/>
      <c r="I3" s="1008"/>
      <c r="J3" s="20"/>
    </row>
    <row r="4" spans="2:13" ht="20.25" customHeight="1" x14ac:dyDescent="0.2">
      <c r="B4" s="21"/>
      <c r="C4" s="21"/>
      <c r="D4" s="22">
        <v>2015</v>
      </c>
      <c r="E4" s="22">
        <v>2016</v>
      </c>
      <c r="F4" s="22">
        <v>2017</v>
      </c>
      <c r="G4" s="22">
        <v>2018</v>
      </c>
      <c r="H4" s="23">
        <v>2019</v>
      </c>
      <c r="I4" s="23" t="s">
        <v>2</v>
      </c>
      <c r="J4" s="23" t="s">
        <v>3</v>
      </c>
    </row>
    <row r="5" spans="2:13" x14ac:dyDescent="0.2">
      <c r="B5" s="1009" t="s">
        <v>15</v>
      </c>
      <c r="C5" s="24" t="s">
        <v>16</v>
      </c>
      <c r="D5" s="8">
        <v>31401.138108470012</v>
      </c>
      <c r="E5" s="8">
        <v>30089.204120220016</v>
      </c>
      <c r="F5" s="8">
        <v>36680.454511470045</v>
      </c>
      <c r="G5" s="8">
        <v>40170.510753490023</v>
      </c>
      <c r="H5" s="9">
        <v>36300.59324076998</v>
      </c>
      <c r="I5" s="25">
        <f>+H5/H7</f>
        <v>0.50995808801022291</v>
      </c>
      <c r="J5" s="25">
        <f>+H5/G5-1</f>
        <v>-9.6337274287303543E-2</v>
      </c>
      <c r="L5" s="26"/>
      <c r="M5" s="26"/>
    </row>
    <row r="6" spans="2:13" x14ac:dyDescent="0.2">
      <c r="B6" s="1010"/>
      <c r="C6" s="27" t="s">
        <v>17</v>
      </c>
      <c r="D6" s="8">
        <v>30511.874856280112</v>
      </c>
      <c r="E6" s="8">
        <v>31755.93632136982</v>
      </c>
      <c r="F6" s="8">
        <v>31471.810960120081</v>
      </c>
      <c r="G6" s="8">
        <v>35990.14348887989</v>
      </c>
      <c r="H6" s="9">
        <v>34882.890449839928</v>
      </c>
      <c r="I6" s="25">
        <f>+H6/H7</f>
        <v>0.49004191198978631</v>
      </c>
      <c r="J6" s="25">
        <f t="shared" ref="J6:J10" si="0">+H6/G6-1</f>
        <v>-3.0765452196156895E-2</v>
      </c>
      <c r="L6" s="26"/>
      <c r="M6" s="26"/>
    </row>
    <row r="7" spans="2:13" x14ac:dyDescent="0.2">
      <c r="B7" s="1011"/>
      <c r="C7" s="28" t="s">
        <v>18</v>
      </c>
      <c r="D7" s="29">
        <v>61913.012964749672</v>
      </c>
      <c r="E7" s="29">
        <v>61845.140441589931</v>
      </c>
      <c r="F7" s="29">
        <v>68152.26547158949</v>
      </c>
      <c r="G7" s="29">
        <v>76160.654242369696</v>
      </c>
      <c r="H7" s="29">
        <v>71183.483690609253</v>
      </c>
      <c r="I7" s="30">
        <f>+H7/H7</f>
        <v>1</v>
      </c>
      <c r="J7" s="30">
        <f t="shared" si="0"/>
        <v>-6.5350942704895276E-2</v>
      </c>
      <c r="L7" s="26"/>
      <c r="M7" s="26"/>
    </row>
    <row r="8" spans="2:13" x14ac:dyDescent="0.2">
      <c r="B8" s="1009" t="s">
        <v>19</v>
      </c>
      <c r="C8" s="27" t="s">
        <v>20</v>
      </c>
      <c r="D8" s="8">
        <v>8572.4487967600016</v>
      </c>
      <c r="E8" s="8">
        <v>7385.6553119600158</v>
      </c>
      <c r="F8" s="8">
        <v>9460.1649014999803</v>
      </c>
      <c r="G8" s="8">
        <v>11966.717507860019</v>
      </c>
      <c r="H8" s="9">
        <v>10834.793193369982</v>
      </c>
      <c r="I8" s="25">
        <f>+H8/H10</f>
        <v>0.16765548192492352</v>
      </c>
      <c r="J8" s="25">
        <f t="shared" si="0"/>
        <v>-9.4589373714768721E-2</v>
      </c>
      <c r="L8" s="26"/>
      <c r="M8" s="26"/>
    </row>
    <row r="9" spans="2:13" x14ac:dyDescent="0.2">
      <c r="B9" s="1010"/>
      <c r="C9" s="31" t="s">
        <v>21</v>
      </c>
      <c r="D9" s="32">
        <v>48747.007166770491</v>
      </c>
      <c r="E9" s="32">
        <v>46436.787747050927</v>
      </c>
      <c r="F9" s="32">
        <v>50504.46198193133</v>
      </c>
      <c r="G9" s="32">
        <v>57222.848975920111</v>
      </c>
      <c r="H9" s="33">
        <v>53790.550809527827</v>
      </c>
      <c r="I9" s="34">
        <f>+H9/H10</f>
        <v>0.83234451807505949</v>
      </c>
      <c r="J9" s="34">
        <f t="shared" si="0"/>
        <v>-5.9981252730646584E-2</v>
      </c>
      <c r="L9" s="26"/>
      <c r="M9" s="26"/>
    </row>
    <row r="10" spans="2:13" x14ac:dyDescent="0.2">
      <c r="B10" s="1011"/>
      <c r="C10" s="35" t="s">
        <v>22</v>
      </c>
      <c r="D10" s="29">
        <v>57319.455963530629</v>
      </c>
      <c r="E10" s="29">
        <v>53822.443059010373</v>
      </c>
      <c r="F10" s="29">
        <v>59964.626883431883</v>
      </c>
      <c r="G10" s="29">
        <v>69189.56648378064</v>
      </c>
      <c r="H10" s="29">
        <v>64625.344002898906</v>
      </c>
      <c r="I10" s="30">
        <f>+H10/H10</f>
        <v>1</v>
      </c>
      <c r="J10" s="30">
        <f t="shared" si="0"/>
        <v>-6.5966918320722212E-2</v>
      </c>
      <c r="L10" s="26"/>
      <c r="M10" s="26"/>
    </row>
    <row r="11" spans="2:13" ht="21" customHeight="1" x14ac:dyDescent="0.2">
      <c r="B11" s="1012" t="s">
        <v>11</v>
      </c>
      <c r="C11" s="1012"/>
      <c r="D11" s="1012"/>
      <c r="E11" s="1012"/>
      <c r="F11" s="1012"/>
      <c r="G11" s="1012"/>
      <c r="H11" s="1012"/>
      <c r="I11" s="1012"/>
      <c r="J11" s="1012"/>
    </row>
    <row r="12" spans="2:13" x14ac:dyDescent="0.2">
      <c r="B12" s="1005"/>
      <c r="C12" s="1005"/>
      <c r="D12" s="1005"/>
      <c r="E12" s="1005"/>
      <c r="F12" s="1005"/>
      <c r="G12" s="1005"/>
      <c r="H12" s="36"/>
      <c r="I12" s="36"/>
      <c r="J12" s="36"/>
    </row>
    <row r="13" spans="2:13" x14ac:dyDescent="0.2">
      <c r="E13" s="37"/>
    </row>
    <row r="14" spans="2:13" x14ac:dyDescent="0.2">
      <c r="E14" s="37"/>
    </row>
    <row r="15" spans="2:13" x14ac:dyDescent="0.2">
      <c r="E15" s="37"/>
    </row>
  </sheetData>
  <mergeCells count="6">
    <mergeCell ref="B12:G12"/>
    <mergeCell ref="B2:I2"/>
    <mergeCell ref="B3:I3"/>
    <mergeCell ref="B5:B7"/>
    <mergeCell ref="B8:B10"/>
    <mergeCell ref="B11:J11"/>
  </mergeCells>
  <pageMargins left="0.7" right="0.4" top="0.75" bottom="0.75" header="0.3" footer="0.3"/>
  <pageSetup paperSize="18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12"/>
  <sheetViews>
    <sheetView zoomScaleNormal="100" workbookViewId="0"/>
  </sheetViews>
  <sheetFormatPr baseColWidth="10" defaultColWidth="11.42578125" defaultRowHeight="15" x14ac:dyDescent="0.25"/>
  <cols>
    <col min="1" max="1" width="3.7109375" style="533" customWidth="1"/>
    <col min="2" max="2" width="42.85546875" style="533" bestFit="1" customWidth="1"/>
    <col min="3" max="4" width="13.85546875" style="535" customWidth="1"/>
    <col min="5" max="5" width="15.7109375" style="536" customWidth="1"/>
    <col min="6" max="7" width="13.85546875" style="535" customWidth="1"/>
    <col min="8" max="8" width="13.85546875" style="533" customWidth="1"/>
    <col min="9" max="9" width="14.7109375" style="533" customWidth="1"/>
    <col min="10" max="16384" width="11.42578125" style="533"/>
  </cols>
  <sheetData>
    <row r="1" spans="1:12" x14ac:dyDescent="0.25">
      <c r="B1" s="483" t="s">
        <v>489</v>
      </c>
      <c r="C1" s="534"/>
    </row>
    <row r="2" spans="1:12" x14ac:dyDescent="0.25">
      <c r="B2" s="484" t="s">
        <v>482</v>
      </c>
    </row>
    <row r="3" spans="1:12" ht="22.5" x14ac:dyDescent="0.25">
      <c r="A3" s="537"/>
      <c r="B3" s="538"/>
      <c r="C3" s="511">
        <v>2015</v>
      </c>
      <c r="D3" s="539">
        <v>2016</v>
      </c>
      <c r="E3" s="539">
        <v>2017</v>
      </c>
      <c r="F3" s="539">
        <v>2018</v>
      </c>
      <c r="G3" s="540">
        <v>2019</v>
      </c>
      <c r="H3" s="540" t="s">
        <v>2</v>
      </c>
      <c r="I3" s="540" t="s">
        <v>3</v>
      </c>
    </row>
    <row r="4" spans="1:12" ht="15.75" customHeight="1" x14ac:dyDescent="0.25">
      <c r="A4" s="537"/>
      <c r="B4" s="541" t="s">
        <v>490</v>
      </c>
      <c r="C4" s="542">
        <v>494.03957227000086</v>
      </c>
      <c r="D4" s="542">
        <v>435.35472421000935</v>
      </c>
      <c r="E4" s="542">
        <v>470.28516869000731</v>
      </c>
      <c r="F4" s="542">
        <v>518.44844560000649</v>
      </c>
      <c r="G4" s="542">
        <v>495.41758838999522</v>
      </c>
      <c r="H4" s="543">
        <v>3.6399485335737392E-2</v>
      </c>
      <c r="I4" s="543">
        <v>-4.4422656496457269E-2</v>
      </c>
      <c r="K4" s="351"/>
      <c r="L4" s="351"/>
    </row>
    <row r="5" spans="1:12" x14ac:dyDescent="0.25">
      <c r="A5" s="544"/>
      <c r="B5" s="545" t="s">
        <v>491</v>
      </c>
      <c r="C5" s="546">
        <v>488.53110068000086</v>
      </c>
      <c r="D5" s="546">
        <v>429.70114410000934</v>
      </c>
      <c r="E5" s="546">
        <v>464.69170686000729</v>
      </c>
      <c r="F5" s="546">
        <v>514.29596941000659</v>
      </c>
      <c r="G5" s="547">
        <v>486.39979126999526</v>
      </c>
      <c r="H5" s="548">
        <v>3.5736926755415656E-2</v>
      </c>
      <c r="I5" s="548">
        <v>-5.424148700215059E-2</v>
      </c>
      <c r="K5" s="351"/>
      <c r="L5" s="351"/>
    </row>
    <row r="6" spans="1:12" x14ac:dyDescent="0.25">
      <c r="A6" s="544"/>
      <c r="B6" s="545" t="s">
        <v>492</v>
      </c>
      <c r="C6" s="546">
        <v>3.7311058699999964</v>
      </c>
      <c r="D6" s="546">
        <v>3.4465995099999849</v>
      </c>
      <c r="E6" s="546">
        <v>3.7860652300000099</v>
      </c>
      <c r="F6" s="546">
        <v>4.1435469300000047</v>
      </c>
      <c r="G6" s="547">
        <v>5.3892751099999918</v>
      </c>
      <c r="H6" s="548">
        <v>3.9596260797724383E-4</v>
      </c>
      <c r="I6" s="548">
        <v>0.30064295181036726</v>
      </c>
      <c r="K6" s="351"/>
      <c r="L6" s="351"/>
    </row>
    <row r="7" spans="1:12" x14ac:dyDescent="0.25">
      <c r="A7" s="544"/>
      <c r="B7" s="545" t="s">
        <v>493</v>
      </c>
      <c r="C7" s="546">
        <v>1.7773657199999999</v>
      </c>
      <c r="D7" s="546">
        <v>2.2069806000000005</v>
      </c>
      <c r="E7" s="546">
        <v>1.8073966000000004</v>
      </c>
      <c r="F7" s="546">
        <v>8.9292599999999979E-3</v>
      </c>
      <c r="G7" s="547">
        <v>3.6285220100000002</v>
      </c>
      <c r="H7" s="548">
        <v>2.6659597234449458E-4</v>
      </c>
      <c r="I7" s="548">
        <v>405.36312639569246</v>
      </c>
      <c r="K7" s="351"/>
      <c r="L7" s="351"/>
    </row>
    <row r="8" spans="1:12" x14ac:dyDescent="0.25">
      <c r="A8" s="544"/>
      <c r="B8" s="545" t="s">
        <v>494</v>
      </c>
      <c r="C8" s="546">
        <v>0</v>
      </c>
      <c r="D8" s="546">
        <v>0</v>
      </c>
      <c r="E8" s="546">
        <v>0</v>
      </c>
      <c r="F8" s="546">
        <v>0</v>
      </c>
      <c r="G8" s="547">
        <v>0</v>
      </c>
      <c r="H8" s="548">
        <v>0</v>
      </c>
      <c r="I8" s="548" t="s">
        <v>206</v>
      </c>
      <c r="K8" s="351"/>
      <c r="L8" s="351"/>
    </row>
    <row r="9" spans="1:12" x14ac:dyDescent="0.25">
      <c r="A9" s="544"/>
      <c r="B9" s="541" t="s">
        <v>495</v>
      </c>
      <c r="C9" s="542">
        <v>11755.084631390353</v>
      </c>
      <c r="D9" s="542">
        <v>10813.708067809912</v>
      </c>
      <c r="E9" s="542">
        <v>12231.00299541027</v>
      </c>
      <c r="F9" s="542">
        <v>14096.777380050193</v>
      </c>
      <c r="G9" s="542">
        <v>13115.052554550008</v>
      </c>
      <c r="H9" s="543">
        <v>0.96359349026779273</v>
      </c>
      <c r="I9" s="543">
        <v>-6.9641791101101247E-2</v>
      </c>
      <c r="K9" s="351"/>
      <c r="L9" s="351"/>
    </row>
    <row r="10" spans="1:12" x14ac:dyDescent="0.25">
      <c r="A10" s="544"/>
      <c r="B10" s="545" t="s">
        <v>496</v>
      </c>
      <c r="C10" s="546">
        <v>10780.922566810354</v>
      </c>
      <c r="D10" s="546">
        <v>9930.4020941299132</v>
      </c>
      <c r="E10" s="546">
        <v>11205.569768840272</v>
      </c>
      <c r="F10" s="546">
        <v>12999.338434420191</v>
      </c>
      <c r="G10" s="547">
        <v>12146.627867760008</v>
      </c>
      <c r="H10" s="548">
        <v>0.89244107054822963</v>
      </c>
      <c r="I10" s="548">
        <v>-6.5596458693801041E-2</v>
      </c>
      <c r="K10" s="351"/>
      <c r="L10" s="351"/>
    </row>
    <row r="11" spans="1:12" x14ac:dyDescent="0.25">
      <c r="A11" s="544"/>
      <c r="B11" s="545" t="s">
        <v>497</v>
      </c>
      <c r="C11" s="546">
        <v>555.03309044999992</v>
      </c>
      <c r="D11" s="546">
        <v>531.47915030000001</v>
      </c>
      <c r="E11" s="546">
        <v>594.91955776999998</v>
      </c>
      <c r="F11" s="546">
        <v>619.15519342000005</v>
      </c>
      <c r="G11" s="547">
        <v>645.99270118999993</v>
      </c>
      <c r="H11" s="548">
        <v>4.7462589954413582E-2</v>
      </c>
      <c r="I11" s="548">
        <v>4.334536487008811E-2</v>
      </c>
      <c r="K11" s="351"/>
      <c r="L11" s="351"/>
    </row>
    <row r="12" spans="1:12" x14ac:dyDescent="0.25">
      <c r="A12" s="544"/>
      <c r="B12" s="545" t="s">
        <v>498</v>
      </c>
      <c r="C12" s="546">
        <v>289.95645133000005</v>
      </c>
      <c r="D12" s="546">
        <v>228.24100161000001</v>
      </c>
      <c r="E12" s="546">
        <v>298.31038788000006</v>
      </c>
      <c r="F12" s="546">
        <v>335.37746635000002</v>
      </c>
      <c r="G12" s="547">
        <v>174.08376557999995</v>
      </c>
      <c r="H12" s="548">
        <v>1.2790340151248289E-2</v>
      </c>
      <c r="I12" s="548">
        <v>-0.48093183637350856</v>
      </c>
      <c r="K12" s="351"/>
      <c r="L12" s="351"/>
    </row>
    <row r="13" spans="1:12" x14ac:dyDescent="0.25">
      <c r="A13" s="544"/>
      <c r="B13" s="545" t="s">
        <v>499</v>
      </c>
      <c r="C13" s="546">
        <v>79.165161769999742</v>
      </c>
      <c r="D13" s="546">
        <v>79.87974770999989</v>
      </c>
      <c r="E13" s="546">
        <v>86.985154949999881</v>
      </c>
      <c r="F13" s="546">
        <v>92.478863299999858</v>
      </c>
      <c r="G13" s="547">
        <v>99.30207740000003</v>
      </c>
      <c r="H13" s="548">
        <v>7.2959551595172126E-3</v>
      </c>
      <c r="I13" s="548">
        <v>7.3781336151005572E-2</v>
      </c>
      <c r="K13" s="351"/>
      <c r="L13" s="351"/>
    </row>
    <row r="14" spans="1:12" x14ac:dyDescent="0.25">
      <c r="A14" s="544"/>
      <c r="B14" s="545" t="s">
        <v>500</v>
      </c>
      <c r="C14" s="546">
        <v>40.846360110000013</v>
      </c>
      <c r="D14" s="546">
        <v>37.415259449999994</v>
      </c>
      <c r="E14" s="546">
        <v>40.179727690000014</v>
      </c>
      <c r="F14" s="546">
        <v>43.530701389999997</v>
      </c>
      <c r="G14" s="547">
        <v>45.354488389999986</v>
      </c>
      <c r="H14" s="549">
        <v>3.3323000106368753E-3</v>
      </c>
      <c r="I14" s="548">
        <v>4.1896568209648821E-2</v>
      </c>
      <c r="K14" s="351"/>
      <c r="L14" s="351"/>
    </row>
    <row r="15" spans="1:12" x14ac:dyDescent="0.25">
      <c r="A15" s="544"/>
      <c r="B15" s="545" t="s">
        <v>501</v>
      </c>
      <c r="C15" s="546">
        <v>5.5913752799999985</v>
      </c>
      <c r="D15" s="546">
        <v>2.5894429499999991</v>
      </c>
      <c r="E15" s="546">
        <v>2.8998556499999975</v>
      </c>
      <c r="F15" s="546">
        <v>2.5111068600000004</v>
      </c>
      <c r="G15" s="547">
        <v>2.3471795799999997</v>
      </c>
      <c r="H15" s="548">
        <v>1.7245275643160349E-4</v>
      </c>
      <c r="I15" s="548">
        <v>-6.5280885736579419E-2</v>
      </c>
      <c r="K15" s="351"/>
      <c r="L15" s="351"/>
    </row>
    <row r="16" spans="1:12" x14ac:dyDescent="0.25">
      <c r="A16" s="544"/>
      <c r="B16" s="545" t="s">
        <v>502</v>
      </c>
      <c r="C16" s="546">
        <v>3.5696256399999999</v>
      </c>
      <c r="D16" s="546">
        <v>3.70137166</v>
      </c>
      <c r="E16" s="546">
        <v>2.1385426299999999</v>
      </c>
      <c r="F16" s="546">
        <v>4.3856143100000002</v>
      </c>
      <c r="G16" s="547">
        <v>1.34447465</v>
      </c>
      <c r="H16" s="548">
        <v>9.8781687315512245E-5</v>
      </c>
      <c r="I16" s="548">
        <v>-0.69343527383738413</v>
      </c>
      <c r="K16" s="351"/>
      <c r="L16" s="351"/>
    </row>
    <row r="17" spans="1:12" x14ac:dyDescent="0.25">
      <c r="A17" s="544"/>
      <c r="B17" s="541" t="s">
        <v>503</v>
      </c>
      <c r="C17" s="542">
        <v>3.0749979999999996E-2</v>
      </c>
      <c r="D17" s="542">
        <v>0.63726375999999996</v>
      </c>
      <c r="E17" s="542">
        <v>4.3571450000000012E-2</v>
      </c>
      <c r="F17" s="542">
        <v>9.3835619999999995E-2</v>
      </c>
      <c r="G17" s="542">
        <v>9.5606010000000019E-2</v>
      </c>
      <c r="H17" s="543">
        <v>7.0243964698804398E-6</v>
      </c>
      <c r="I17" s="543">
        <v>1.8866929210890504E-2</v>
      </c>
      <c r="K17" s="351"/>
      <c r="L17" s="351"/>
    </row>
    <row r="18" spans="1:12" x14ac:dyDescent="0.25">
      <c r="A18" s="544"/>
      <c r="B18" s="550" t="s">
        <v>504</v>
      </c>
      <c r="C18" s="551">
        <v>12249.154953640355</v>
      </c>
      <c r="D18" s="551">
        <v>11249.70005577992</v>
      </c>
      <c r="E18" s="551">
        <v>12701.331735550277</v>
      </c>
      <c r="F18" s="551">
        <v>14615.3196612702</v>
      </c>
      <c r="G18" s="551">
        <v>13610.565748950003</v>
      </c>
      <c r="H18" s="552">
        <v>1</v>
      </c>
      <c r="I18" s="552">
        <v>-6.8746625842385112E-2</v>
      </c>
      <c r="K18" s="351"/>
      <c r="L18" s="351"/>
    </row>
    <row r="19" spans="1:12" x14ac:dyDescent="0.25">
      <c r="A19" s="544"/>
      <c r="B19" s="1120" t="s">
        <v>488</v>
      </c>
      <c r="C19" s="1120"/>
      <c r="D19" s="1120"/>
      <c r="E19" s="1120"/>
      <c r="F19" s="1120"/>
      <c r="G19" s="1120"/>
      <c r="H19" s="1120"/>
      <c r="I19" s="1120"/>
    </row>
    <row r="20" spans="1:12" x14ac:dyDescent="0.25">
      <c r="A20" s="544"/>
      <c r="B20" s="553"/>
      <c r="C20" s="554"/>
      <c r="D20" s="554"/>
      <c r="E20" s="555"/>
      <c r="F20" s="554"/>
      <c r="G20" s="554"/>
      <c r="H20" s="553"/>
      <c r="I20" s="556"/>
    </row>
    <row r="21" spans="1:12" x14ac:dyDescent="0.25">
      <c r="A21" s="557"/>
      <c r="B21" s="558"/>
      <c r="C21" s="559"/>
      <c r="D21" s="559"/>
      <c r="E21" s="559"/>
      <c r="F21" s="559"/>
      <c r="G21" s="559"/>
      <c r="H21" s="560"/>
      <c r="I21" s="561"/>
    </row>
    <row r="22" spans="1:12" x14ac:dyDescent="0.25">
      <c r="A22" s="557"/>
      <c r="B22" s="553"/>
      <c r="C22" s="554"/>
      <c r="D22" s="554"/>
      <c r="E22" s="555"/>
      <c r="F22" s="554"/>
      <c r="G22" s="554"/>
      <c r="H22" s="562"/>
      <c r="I22" s="553"/>
    </row>
    <row r="23" spans="1:12" x14ac:dyDescent="0.25">
      <c r="A23" s="557"/>
      <c r="B23" s="553"/>
      <c r="C23" s="554"/>
      <c r="D23" s="554"/>
      <c r="E23" s="555"/>
      <c r="F23" s="554"/>
      <c r="G23" s="554"/>
      <c r="H23" s="553"/>
      <c r="I23" s="553"/>
    </row>
    <row r="24" spans="1:12" x14ac:dyDescent="0.25">
      <c r="A24" s="557"/>
      <c r="B24" s="553"/>
      <c r="C24" s="554"/>
      <c r="D24" s="554"/>
      <c r="E24" s="554"/>
      <c r="F24" s="554"/>
      <c r="G24" s="554"/>
      <c r="H24" s="553"/>
      <c r="I24" s="553"/>
    </row>
    <row r="25" spans="1:12" ht="18.75" x14ac:dyDescent="0.25">
      <c r="A25" s="557"/>
      <c r="B25" s="563"/>
      <c r="C25" s="563"/>
      <c r="D25" s="563"/>
      <c r="E25" s="564"/>
      <c r="F25" s="564"/>
      <c r="G25" s="554"/>
      <c r="H25" s="553"/>
      <c r="I25" s="553"/>
    </row>
    <row r="26" spans="1:12" ht="18.75" x14ac:dyDescent="0.25">
      <c r="A26" s="557"/>
      <c r="B26" s="563"/>
      <c r="C26" s="565"/>
      <c r="D26" s="565"/>
      <c r="E26" s="564"/>
      <c r="F26" s="564"/>
      <c r="G26" s="554"/>
      <c r="H26" s="553"/>
      <c r="I26" s="553"/>
    </row>
    <row r="27" spans="1:12" ht="18.75" x14ac:dyDescent="0.25">
      <c r="A27" s="557"/>
      <c r="B27" s="563"/>
      <c r="C27" s="566"/>
      <c r="D27" s="566"/>
      <c r="E27" s="567"/>
      <c r="F27" s="568"/>
      <c r="G27" s="554"/>
      <c r="H27" s="553"/>
      <c r="I27" s="553"/>
    </row>
    <row r="28" spans="1:12" ht="18.75" x14ac:dyDescent="0.25">
      <c r="A28" s="557"/>
      <c r="B28" s="569"/>
      <c r="C28" s="570"/>
      <c r="D28" s="570"/>
      <c r="E28" s="571"/>
      <c r="F28" s="571"/>
      <c r="G28" s="554"/>
      <c r="H28" s="553"/>
    </row>
    <row r="29" spans="1:12" ht="15" customHeight="1" x14ac:dyDescent="0.25">
      <c r="A29" s="557"/>
      <c r="B29" s="569"/>
      <c r="C29" s="570"/>
      <c r="D29" s="570"/>
      <c r="E29" s="571"/>
      <c r="F29" s="571"/>
      <c r="G29" s="554"/>
      <c r="H29" s="553"/>
    </row>
    <row r="30" spans="1:12" ht="15" customHeight="1" x14ac:dyDescent="0.25">
      <c r="A30" s="557"/>
      <c r="B30" s="569"/>
      <c r="C30" s="570"/>
      <c r="D30" s="570"/>
      <c r="E30" s="571"/>
      <c r="F30" s="571"/>
      <c r="G30" s="554"/>
      <c r="H30" s="553"/>
    </row>
    <row r="31" spans="1:12" ht="15" customHeight="1" x14ac:dyDescent="0.25">
      <c r="A31" s="557"/>
      <c r="B31" s="569"/>
      <c r="C31" s="570"/>
      <c r="D31" s="570"/>
      <c r="E31" s="571"/>
      <c r="F31" s="571"/>
      <c r="G31" s="554"/>
      <c r="H31" s="553"/>
    </row>
    <row r="32" spans="1:12" ht="15" customHeight="1" x14ac:dyDescent="0.25">
      <c r="A32" s="557"/>
      <c r="B32" s="563"/>
      <c r="C32" s="566"/>
      <c r="D32" s="566"/>
      <c r="E32" s="567"/>
      <c r="F32" s="567"/>
      <c r="G32" s="554"/>
      <c r="H32" s="553"/>
    </row>
    <row r="33" spans="1:8" ht="15" customHeight="1" x14ac:dyDescent="0.25">
      <c r="A33" s="557"/>
      <c r="B33" s="569"/>
      <c r="C33" s="570"/>
      <c r="D33" s="570"/>
      <c r="E33" s="571"/>
      <c r="F33" s="571"/>
      <c r="G33" s="554"/>
      <c r="H33" s="553"/>
    </row>
    <row r="34" spans="1:8" ht="15" customHeight="1" x14ac:dyDescent="0.25">
      <c r="A34" s="557"/>
      <c r="B34" s="569"/>
      <c r="C34" s="570"/>
      <c r="D34" s="570"/>
      <c r="E34" s="571"/>
      <c r="F34" s="571"/>
      <c r="G34" s="554"/>
      <c r="H34" s="553"/>
    </row>
    <row r="35" spans="1:8" ht="15" customHeight="1" x14ac:dyDescent="0.25">
      <c r="A35" s="557"/>
      <c r="B35" s="569"/>
      <c r="C35" s="570"/>
      <c r="D35" s="570"/>
      <c r="E35" s="571"/>
      <c r="F35" s="571"/>
      <c r="G35" s="554"/>
      <c r="H35" s="553"/>
    </row>
    <row r="36" spans="1:8" ht="15" customHeight="1" x14ac:dyDescent="0.25">
      <c r="A36" s="557"/>
      <c r="B36" s="569"/>
      <c r="C36" s="570"/>
      <c r="D36" s="570"/>
      <c r="E36" s="571"/>
      <c r="F36" s="571"/>
      <c r="G36" s="554"/>
      <c r="H36" s="553"/>
    </row>
    <row r="37" spans="1:8" ht="15" customHeight="1" x14ac:dyDescent="0.25">
      <c r="A37" s="557"/>
      <c r="B37" s="569"/>
      <c r="C37" s="570"/>
      <c r="D37" s="570"/>
      <c r="E37" s="571"/>
      <c r="F37" s="571"/>
      <c r="G37" s="554"/>
      <c r="H37" s="553"/>
    </row>
    <row r="38" spans="1:8" ht="15" customHeight="1" x14ac:dyDescent="0.25">
      <c r="A38" s="557"/>
      <c r="B38" s="569"/>
      <c r="C38" s="570"/>
      <c r="D38" s="570"/>
      <c r="E38" s="571"/>
      <c r="F38" s="571"/>
      <c r="G38" s="554"/>
      <c r="H38" s="553"/>
    </row>
    <row r="39" spans="1:8" ht="15" customHeight="1" x14ac:dyDescent="0.25">
      <c r="A39" s="557"/>
      <c r="B39" s="569"/>
      <c r="C39" s="570"/>
      <c r="D39" s="570"/>
      <c r="E39" s="571"/>
      <c r="F39" s="571"/>
      <c r="G39" s="554"/>
      <c r="H39" s="553"/>
    </row>
    <row r="40" spans="1:8" ht="15" customHeight="1" x14ac:dyDescent="0.25">
      <c r="A40" s="557"/>
      <c r="B40" s="563"/>
      <c r="C40" s="566"/>
      <c r="D40" s="566"/>
      <c r="E40" s="567"/>
      <c r="F40" s="567"/>
      <c r="G40" s="554"/>
      <c r="H40" s="553"/>
    </row>
    <row r="41" spans="1:8" ht="15" customHeight="1" x14ac:dyDescent="0.25">
      <c r="A41" s="557"/>
      <c r="B41" s="563"/>
      <c r="C41" s="566"/>
      <c r="D41" s="566"/>
      <c r="E41" s="567"/>
      <c r="F41" s="567"/>
      <c r="G41" s="554"/>
      <c r="H41" s="553"/>
    </row>
    <row r="42" spans="1:8" ht="15" customHeight="1" x14ac:dyDescent="0.25">
      <c r="A42" s="557"/>
      <c r="B42" s="553"/>
      <c r="C42" s="554"/>
      <c r="D42" s="554"/>
      <c r="E42" s="555"/>
      <c r="F42" s="554"/>
      <c r="G42" s="554"/>
      <c r="H42" s="553"/>
    </row>
    <row r="43" spans="1:8" ht="15" customHeight="1" x14ac:dyDescent="0.25">
      <c r="A43" s="557"/>
      <c r="B43" s="553"/>
      <c r="C43" s="554"/>
      <c r="D43" s="554"/>
      <c r="E43" s="555"/>
      <c r="F43" s="554"/>
      <c r="G43" s="554"/>
      <c r="H43" s="553"/>
    </row>
    <row r="44" spans="1:8" ht="15" customHeight="1" x14ac:dyDescent="0.25">
      <c r="A44" s="557"/>
      <c r="B44" s="553"/>
      <c r="C44" s="554"/>
      <c r="D44" s="554"/>
      <c r="E44" s="555"/>
      <c r="F44" s="554"/>
      <c r="G44" s="554"/>
      <c r="H44" s="553"/>
    </row>
    <row r="45" spans="1:8" ht="15" customHeight="1" x14ac:dyDescent="0.25">
      <c r="A45" s="557"/>
      <c r="B45" s="553"/>
      <c r="C45" s="554"/>
      <c r="D45" s="554"/>
      <c r="E45" s="555"/>
      <c r="F45" s="554"/>
      <c r="G45" s="554"/>
      <c r="H45" s="553"/>
    </row>
    <row r="46" spans="1:8" ht="15" customHeight="1" x14ac:dyDescent="0.25">
      <c r="A46" s="557"/>
      <c r="B46" s="553"/>
      <c r="C46" s="554"/>
      <c r="D46" s="554"/>
      <c r="E46" s="555"/>
      <c r="F46" s="554"/>
      <c r="G46" s="554"/>
      <c r="H46" s="553"/>
    </row>
    <row r="47" spans="1:8" ht="15" customHeight="1" x14ac:dyDescent="0.25">
      <c r="A47" s="557"/>
      <c r="B47" s="553"/>
      <c r="C47" s="554"/>
      <c r="D47" s="554"/>
      <c r="E47" s="555"/>
      <c r="F47" s="554"/>
      <c r="G47" s="554"/>
      <c r="H47" s="553"/>
    </row>
    <row r="48" spans="1:8" ht="15" customHeight="1" x14ac:dyDescent="0.25">
      <c r="A48" s="557"/>
    </row>
    <row r="49" spans="1:1" ht="15" customHeight="1" x14ac:dyDescent="0.25">
      <c r="A49" s="557"/>
    </row>
    <row r="50" spans="1:1" ht="15" customHeight="1" x14ac:dyDescent="0.25">
      <c r="A50" s="557"/>
    </row>
    <row r="51" spans="1:1" ht="15" customHeight="1" x14ac:dyDescent="0.25">
      <c r="A51" s="557"/>
    </row>
    <row r="52" spans="1:1" ht="15" customHeight="1" x14ac:dyDescent="0.25">
      <c r="A52" s="557"/>
    </row>
    <row r="53" spans="1:1" ht="15" customHeight="1" x14ac:dyDescent="0.25">
      <c r="A53" s="557"/>
    </row>
    <row r="54" spans="1:1" ht="15" customHeight="1" x14ac:dyDescent="0.25">
      <c r="A54" s="557"/>
    </row>
    <row r="55" spans="1:1" ht="15" customHeight="1" x14ac:dyDescent="0.25">
      <c r="A55" s="557"/>
    </row>
    <row r="56" spans="1:1" ht="15" customHeight="1" x14ac:dyDescent="0.25">
      <c r="A56" s="557"/>
    </row>
    <row r="57" spans="1:1" ht="15" customHeight="1" x14ac:dyDescent="0.25">
      <c r="A57" s="557"/>
    </row>
    <row r="58" spans="1:1" ht="15" customHeight="1" x14ac:dyDescent="0.25">
      <c r="A58" s="557"/>
    </row>
    <row r="59" spans="1:1" ht="15" customHeight="1" x14ac:dyDescent="0.25">
      <c r="A59" s="557"/>
    </row>
    <row r="60" spans="1:1" ht="15" customHeight="1" x14ac:dyDescent="0.25">
      <c r="A60" s="557"/>
    </row>
    <row r="61" spans="1:1" ht="15" customHeight="1" x14ac:dyDescent="0.25">
      <c r="A61" s="557"/>
    </row>
    <row r="62" spans="1:1" ht="15" customHeight="1" x14ac:dyDescent="0.25">
      <c r="A62" s="557"/>
    </row>
    <row r="63" spans="1:1" ht="15" customHeight="1" x14ac:dyDescent="0.25">
      <c r="A63" s="557"/>
    </row>
    <row r="64" spans="1:1" ht="15" customHeight="1" x14ac:dyDescent="0.25">
      <c r="A64" s="557"/>
    </row>
    <row r="65" spans="1:1" ht="15" customHeight="1" x14ac:dyDescent="0.25">
      <c r="A65" s="557"/>
    </row>
    <row r="66" spans="1:1" ht="15" customHeight="1" x14ac:dyDescent="0.25">
      <c r="A66" s="557"/>
    </row>
    <row r="67" spans="1:1" ht="15" customHeight="1" x14ac:dyDescent="0.25">
      <c r="A67" s="557"/>
    </row>
    <row r="68" spans="1:1" ht="15" customHeight="1" x14ac:dyDescent="0.25">
      <c r="A68" s="557"/>
    </row>
    <row r="69" spans="1:1" ht="15" customHeight="1" x14ac:dyDescent="0.25">
      <c r="A69" s="557"/>
    </row>
    <row r="70" spans="1:1" ht="15" customHeight="1" x14ac:dyDescent="0.25">
      <c r="A70" s="557"/>
    </row>
    <row r="71" spans="1:1" ht="15" customHeight="1" x14ac:dyDescent="0.25">
      <c r="A71" s="557"/>
    </row>
    <row r="72" spans="1:1" ht="15" customHeight="1" x14ac:dyDescent="0.25">
      <c r="A72" s="557"/>
    </row>
    <row r="73" spans="1:1" ht="15" customHeight="1" x14ac:dyDescent="0.25">
      <c r="A73" s="557"/>
    </row>
    <row r="74" spans="1:1" ht="15" customHeight="1" x14ac:dyDescent="0.25">
      <c r="A74" s="557"/>
    </row>
    <row r="75" spans="1:1" ht="15" customHeight="1" x14ac:dyDescent="0.25">
      <c r="A75" s="557"/>
    </row>
    <row r="76" spans="1:1" ht="15" customHeight="1" x14ac:dyDescent="0.25">
      <c r="A76" s="557"/>
    </row>
    <row r="77" spans="1:1" ht="15" customHeight="1" x14ac:dyDescent="0.25">
      <c r="A77" s="557"/>
    </row>
    <row r="78" spans="1:1" ht="15" customHeight="1" x14ac:dyDescent="0.25">
      <c r="A78" s="557"/>
    </row>
    <row r="79" spans="1:1" ht="15" customHeight="1" x14ac:dyDescent="0.25">
      <c r="A79" s="557"/>
    </row>
    <row r="80" spans="1:1" ht="15" customHeight="1" x14ac:dyDescent="0.25">
      <c r="A80" s="557"/>
    </row>
    <row r="81" spans="1:1" ht="15" customHeight="1" x14ac:dyDescent="0.25">
      <c r="A81" s="557"/>
    </row>
    <row r="82" spans="1:1" ht="15" customHeight="1" x14ac:dyDescent="0.25">
      <c r="A82" s="557"/>
    </row>
    <row r="83" spans="1:1" ht="15" customHeight="1" x14ac:dyDescent="0.25">
      <c r="A83" s="557"/>
    </row>
    <row r="84" spans="1:1" ht="15" customHeight="1" x14ac:dyDescent="0.25">
      <c r="A84" s="557"/>
    </row>
    <row r="85" spans="1:1" ht="15" customHeight="1" x14ac:dyDescent="0.25">
      <c r="A85" s="557"/>
    </row>
    <row r="86" spans="1:1" ht="15" customHeight="1" x14ac:dyDescent="0.25">
      <c r="A86" s="557"/>
    </row>
    <row r="87" spans="1:1" ht="15" customHeight="1" x14ac:dyDescent="0.25">
      <c r="A87" s="557"/>
    </row>
    <row r="88" spans="1:1" ht="15" customHeight="1" x14ac:dyDescent="0.25">
      <c r="A88" s="557"/>
    </row>
    <row r="89" spans="1:1" ht="15" customHeight="1" x14ac:dyDescent="0.25">
      <c r="A89" s="557"/>
    </row>
    <row r="90" spans="1:1" ht="15" customHeight="1" x14ac:dyDescent="0.25">
      <c r="A90" s="557"/>
    </row>
    <row r="91" spans="1:1" ht="15" customHeight="1" x14ac:dyDescent="0.25">
      <c r="A91" s="557"/>
    </row>
    <row r="92" spans="1:1" ht="15" customHeight="1" x14ac:dyDescent="0.25">
      <c r="A92" s="557"/>
    </row>
    <row r="93" spans="1:1" ht="15" customHeight="1" x14ac:dyDescent="0.25">
      <c r="A93" s="557"/>
    </row>
    <row r="94" spans="1:1" ht="15" customHeight="1" x14ac:dyDescent="0.25">
      <c r="A94" s="557"/>
    </row>
    <row r="95" spans="1:1" ht="15" customHeight="1" x14ac:dyDescent="0.25">
      <c r="A95" s="557"/>
    </row>
    <row r="96" spans="1:1" ht="15" customHeight="1" x14ac:dyDescent="0.25">
      <c r="A96" s="557"/>
    </row>
    <row r="97" spans="1:1" ht="15" customHeight="1" x14ac:dyDescent="0.25">
      <c r="A97" s="557"/>
    </row>
    <row r="98" spans="1:1" ht="15" customHeight="1" x14ac:dyDescent="0.25">
      <c r="A98" s="557"/>
    </row>
    <row r="99" spans="1:1" ht="15" customHeight="1" x14ac:dyDescent="0.25">
      <c r="A99" s="557"/>
    </row>
    <row r="100" spans="1:1" ht="15" customHeight="1" x14ac:dyDescent="0.25">
      <c r="A100" s="557"/>
    </row>
    <row r="101" spans="1:1" ht="15" customHeight="1" x14ac:dyDescent="0.25">
      <c r="A101" s="557"/>
    </row>
    <row r="102" spans="1:1" ht="15" customHeight="1" x14ac:dyDescent="0.25">
      <c r="A102" s="557"/>
    </row>
    <row r="103" spans="1:1" ht="15" customHeight="1" x14ac:dyDescent="0.25">
      <c r="A103" s="557"/>
    </row>
    <row r="104" spans="1:1" ht="15" customHeight="1" x14ac:dyDescent="0.25">
      <c r="A104" s="557"/>
    </row>
    <row r="105" spans="1:1" ht="15" customHeight="1" x14ac:dyDescent="0.25">
      <c r="A105" s="557"/>
    </row>
    <row r="106" spans="1:1" ht="15" customHeight="1" x14ac:dyDescent="0.25">
      <c r="A106" s="557"/>
    </row>
    <row r="107" spans="1:1" ht="15" customHeight="1" x14ac:dyDescent="0.25">
      <c r="A107" s="557"/>
    </row>
    <row r="108" spans="1:1" ht="15" customHeight="1" x14ac:dyDescent="0.25">
      <c r="A108" s="557"/>
    </row>
    <row r="109" spans="1:1" ht="15" customHeight="1" x14ac:dyDescent="0.25">
      <c r="A109" s="557"/>
    </row>
    <row r="110" spans="1:1" x14ac:dyDescent="0.25">
      <c r="A110" s="557"/>
    </row>
    <row r="111" spans="1:1" x14ac:dyDescent="0.25">
      <c r="A111" s="557"/>
    </row>
    <row r="112" spans="1:1" x14ac:dyDescent="0.25">
      <c r="A112" s="557"/>
    </row>
  </sheetData>
  <mergeCells count="1">
    <mergeCell ref="B19:I19"/>
  </mergeCells>
  <pageMargins left="0.7" right="0.7" top="0.75" bottom="0.75" header="0.3" footer="0.3"/>
  <pageSetup paperSize="18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L61"/>
  <sheetViews>
    <sheetView zoomScaleNormal="100" workbookViewId="0"/>
  </sheetViews>
  <sheetFormatPr baseColWidth="10" defaultColWidth="11.42578125" defaultRowHeight="12.75" customHeight="1" x14ac:dyDescent="0.25"/>
  <cols>
    <col min="1" max="1" width="3.7109375" style="1" customWidth="1"/>
    <col min="2" max="2" width="15" style="1" customWidth="1"/>
    <col min="3" max="3" width="21.85546875" style="91" customWidth="1"/>
    <col min="4" max="9" width="11.42578125" style="1" customWidth="1"/>
    <col min="10" max="10" width="12.28515625" style="1" customWidth="1"/>
    <col min="11" max="16384" width="11.42578125" style="1"/>
  </cols>
  <sheetData>
    <row r="1" spans="2:12" ht="12.75" customHeight="1" x14ac:dyDescent="0.25">
      <c r="C1" s="572"/>
      <c r="D1" s="573"/>
      <c r="E1" s="573"/>
      <c r="F1" s="573"/>
      <c r="G1" s="573"/>
      <c r="H1" s="573"/>
      <c r="I1" s="573"/>
      <c r="J1" s="573"/>
      <c r="K1" s="573"/>
      <c r="L1" s="573"/>
    </row>
    <row r="2" spans="2:12" ht="12.75" customHeight="1" x14ac:dyDescent="0.25">
      <c r="B2" s="574" t="s">
        <v>505</v>
      </c>
      <c r="C2" s="572"/>
      <c r="D2" s="573"/>
      <c r="E2" s="573"/>
      <c r="F2" s="573"/>
      <c r="G2" s="573"/>
      <c r="H2" s="573"/>
      <c r="I2" s="573"/>
      <c r="J2" s="573"/>
      <c r="K2" s="573"/>
      <c r="L2" s="573"/>
    </row>
    <row r="3" spans="2:12" ht="12.75" customHeight="1" x14ac:dyDescent="0.25">
      <c r="B3" s="575"/>
      <c r="C3" s="576"/>
      <c r="D3" s="1124" t="s">
        <v>506</v>
      </c>
      <c r="E3" s="1124"/>
      <c r="F3" s="1124"/>
      <c r="G3" s="1124" t="s">
        <v>507</v>
      </c>
      <c r="H3" s="1124"/>
      <c r="I3" s="1124"/>
      <c r="J3" s="1125" t="s">
        <v>508</v>
      </c>
      <c r="K3" s="1125"/>
      <c r="L3" s="1125"/>
    </row>
    <row r="4" spans="2:12" ht="32.25" customHeight="1" x14ac:dyDescent="0.25">
      <c r="B4" s="577"/>
      <c r="C4" s="578"/>
      <c r="D4" s="366">
        <v>2017</v>
      </c>
      <c r="E4" s="366">
        <v>2018</v>
      </c>
      <c r="F4" s="579">
        <v>2019</v>
      </c>
      <c r="G4" s="366">
        <v>2017</v>
      </c>
      <c r="H4" s="366">
        <v>2018</v>
      </c>
      <c r="I4" s="579">
        <v>2019</v>
      </c>
      <c r="J4" s="580" t="s">
        <v>509</v>
      </c>
      <c r="K4" s="579" t="s">
        <v>510</v>
      </c>
      <c r="L4" s="579" t="s">
        <v>511</v>
      </c>
    </row>
    <row r="5" spans="2:12" ht="12.75" customHeight="1" x14ac:dyDescent="0.25">
      <c r="B5" s="1121" t="s">
        <v>512</v>
      </c>
      <c r="C5" s="377" t="s">
        <v>73</v>
      </c>
      <c r="D5" s="581">
        <v>0.86652512779655366</v>
      </c>
      <c r="E5" s="581">
        <v>0.88233353558439398</v>
      </c>
      <c r="F5" s="582">
        <v>0.86796242743387086</v>
      </c>
      <c r="G5" s="583">
        <v>1.499253852517482E-3</v>
      </c>
      <c r="H5" s="583">
        <v>1.3460682309584539E-3</v>
      </c>
      <c r="I5" s="584">
        <v>1.6718370096732564E-3</v>
      </c>
      <c r="J5" s="585">
        <v>3.6766337152957754E-5</v>
      </c>
      <c r="K5" s="585">
        <v>1.4397196017100181E-5</v>
      </c>
      <c r="L5" s="585">
        <v>1.3418726034218245E-2</v>
      </c>
    </row>
    <row r="6" spans="2:12" ht="12.75" customHeight="1" x14ac:dyDescent="0.25">
      <c r="B6" s="1121"/>
      <c r="C6" s="377" t="s">
        <v>78</v>
      </c>
      <c r="D6" s="581">
        <v>0.87967764501268997</v>
      </c>
      <c r="E6" s="581">
        <v>0.87538739961160272</v>
      </c>
      <c r="F6" s="582">
        <v>0.88502801347791826</v>
      </c>
      <c r="G6" s="583">
        <v>7.0094410554663901E-3</v>
      </c>
      <c r="H6" s="583">
        <v>6.9164181036321078E-3</v>
      </c>
      <c r="I6" s="584">
        <v>6.7538341416984145E-3</v>
      </c>
      <c r="J6" s="585">
        <v>3.3017781248435862E-4</v>
      </c>
      <c r="K6" s="585">
        <v>1.5688651696056099E-4</v>
      </c>
      <c r="L6" s="585">
        <v>5.6912034968335586E-2</v>
      </c>
    </row>
    <row r="7" spans="2:12" ht="12.75" customHeight="1" x14ac:dyDescent="0.25">
      <c r="B7" s="1121"/>
      <c r="C7" s="377" t="s">
        <v>385</v>
      </c>
      <c r="D7" s="581">
        <v>0.79897677002234913</v>
      </c>
      <c r="E7" s="581">
        <v>0.78974958870089729</v>
      </c>
      <c r="F7" s="582">
        <v>0.8494820912437766</v>
      </c>
      <c r="G7" s="583">
        <v>1.0066441470684293E-2</v>
      </c>
      <c r="H7" s="583">
        <v>9.6020736462898992E-3</v>
      </c>
      <c r="I7" s="584">
        <v>6.1555694815519143E-3</v>
      </c>
      <c r="J7" s="585">
        <v>4.3016018078568008E-6</v>
      </c>
      <c r="K7" s="585">
        <v>0</v>
      </c>
      <c r="L7" s="585">
        <v>4.347238584718268E-2</v>
      </c>
    </row>
    <row r="8" spans="2:12" ht="12.75" customHeight="1" x14ac:dyDescent="0.25">
      <c r="B8" s="1121"/>
      <c r="C8" s="377" t="s">
        <v>513</v>
      </c>
      <c r="D8" s="581">
        <v>0.9922043250921293</v>
      </c>
      <c r="E8" s="581">
        <v>0.99293571969880301</v>
      </c>
      <c r="F8" s="582">
        <v>0.9946595361838847</v>
      </c>
      <c r="G8" s="583">
        <v>4.5639243142982862E-4</v>
      </c>
      <c r="H8" s="583">
        <v>3.9763106481609288E-4</v>
      </c>
      <c r="I8" s="584">
        <v>2.8298521840973483E-4</v>
      </c>
      <c r="J8" s="585">
        <v>0</v>
      </c>
      <c r="K8" s="585">
        <v>4.4066644519807152E-3</v>
      </c>
      <c r="L8" s="585">
        <v>5.4231106631160465E-2</v>
      </c>
    </row>
    <row r="9" spans="2:12" ht="12.75" customHeight="1" x14ac:dyDescent="0.25">
      <c r="B9" s="1121"/>
      <c r="C9" s="586" t="s">
        <v>514</v>
      </c>
      <c r="D9" s="587">
        <v>0.87817699054100851</v>
      </c>
      <c r="E9" s="587">
        <v>0.8855567856861265</v>
      </c>
      <c r="F9" s="587">
        <v>0.88272815087870093</v>
      </c>
      <c r="G9" s="588">
        <v>3.2622801091392161E-3</v>
      </c>
      <c r="H9" s="588">
        <v>3.101644049347881E-3</v>
      </c>
      <c r="I9" s="588">
        <v>3.4208735007482398E-3</v>
      </c>
      <c r="J9" s="589">
        <v>1.3717710944721978E-4</v>
      </c>
      <c r="K9" s="589">
        <v>3.2549186723021617E-5</v>
      </c>
      <c r="L9" s="589">
        <v>2.9700744118251923E-2</v>
      </c>
    </row>
    <row r="10" spans="2:12" ht="12.75" customHeight="1" x14ac:dyDescent="0.25">
      <c r="B10" s="1121" t="s">
        <v>515</v>
      </c>
      <c r="C10" s="377" t="s">
        <v>93</v>
      </c>
      <c r="D10" s="581">
        <v>0.65366499362077268</v>
      </c>
      <c r="E10" s="581">
        <v>0.6659880149128552</v>
      </c>
      <c r="F10" s="582">
        <v>0.64392288095804495</v>
      </c>
      <c r="G10" s="583">
        <v>8.8600218232821656E-3</v>
      </c>
      <c r="H10" s="583">
        <v>9.8182208748018654E-3</v>
      </c>
      <c r="I10" s="584">
        <v>1.0280039519364917E-2</v>
      </c>
      <c r="J10" s="590">
        <v>4.7424664843273502E-6</v>
      </c>
      <c r="K10" s="590">
        <v>6.1422364029585519E-4</v>
      </c>
      <c r="L10" s="590">
        <v>3.2952907490507735E-2</v>
      </c>
    </row>
    <row r="11" spans="2:12" ht="12.75" customHeight="1" x14ac:dyDescent="0.25">
      <c r="B11" s="1121"/>
      <c r="C11" s="377" t="s">
        <v>516</v>
      </c>
      <c r="D11" s="581">
        <v>0.76819794822838872</v>
      </c>
      <c r="E11" s="581">
        <v>0.818812664914354</v>
      </c>
      <c r="F11" s="582">
        <v>0.7804009882149382</v>
      </c>
      <c r="G11" s="583">
        <v>5.7899657711434089E-3</v>
      </c>
      <c r="H11" s="583">
        <v>5.0238459498797008E-3</v>
      </c>
      <c r="I11" s="584">
        <v>7.0343650656821341E-3</v>
      </c>
      <c r="J11" s="590">
        <v>0</v>
      </c>
      <c r="K11" s="590">
        <v>0</v>
      </c>
      <c r="L11" s="590">
        <v>3.2851482185430464E-2</v>
      </c>
    </row>
    <row r="12" spans="2:12" ht="12.75" customHeight="1" x14ac:dyDescent="0.25">
      <c r="B12" s="1121"/>
      <c r="C12" s="377" t="s">
        <v>97</v>
      </c>
      <c r="D12" s="581">
        <v>0.83602035311677159</v>
      </c>
      <c r="E12" s="581">
        <v>0.86113240102294475</v>
      </c>
      <c r="F12" s="582">
        <v>0.88051097568567149</v>
      </c>
      <c r="G12" s="583">
        <v>7.6575279658691762E-3</v>
      </c>
      <c r="H12" s="583">
        <v>6.9319735479076014E-3</v>
      </c>
      <c r="I12" s="584">
        <v>5.9982511453466137E-3</v>
      </c>
      <c r="J12" s="590">
        <v>6.1220097711424916E-5</v>
      </c>
      <c r="K12" s="590">
        <v>4.3592367637370008E-5</v>
      </c>
      <c r="L12" s="590">
        <v>5.2520764457579673E-2</v>
      </c>
    </row>
    <row r="13" spans="2:12" ht="12.75" customHeight="1" x14ac:dyDescent="0.25">
      <c r="B13" s="1121"/>
      <c r="C13" s="377" t="s">
        <v>517</v>
      </c>
      <c r="D13" s="581">
        <v>0.87661056924990988</v>
      </c>
      <c r="E13" s="581">
        <v>0.62219857502667031</v>
      </c>
      <c r="F13" s="582">
        <v>0.57139189358821152</v>
      </c>
      <c r="G13" s="583">
        <v>6.6702769542344685E-3</v>
      </c>
      <c r="H13" s="583">
        <v>1.1277135613173016E-2</v>
      </c>
      <c r="I13" s="584">
        <v>1.4540262165685748E-2</v>
      </c>
      <c r="J13" s="590">
        <v>0</v>
      </c>
      <c r="K13" s="590">
        <v>0</v>
      </c>
      <c r="L13" s="590">
        <v>3.3924375083368256E-2</v>
      </c>
    </row>
    <row r="14" spans="2:12" ht="12.75" customHeight="1" x14ac:dyDescent="0.25">
      <c r="B14" s="1121"/>
      <c r="C14" s="377" t="s">
        <v>518</v>
      </c>
      <c r="D14" s="581">
        <v>0.70566460857451085</v>
      </c>
      <c r="E14" s="581">
        <v>0.57403485825010458</v>
      </c>
      <c r="F14" s="582">
        <v>0.53079296529976694</v>
      </c>
      <c r="G14" s="583">
        <v>1.7314900992473729E-2</v>
      </c>
      <c r="H14" s="583">
        <v>2.1167069167993362E-2</v>
      </c>
      <c r="I14" s="584">
        <v>2.4052056756891798E-2</v>
      </c>
      <c r="J14" s="590">
        <v>0</v>
      </c>
      <c r="K14" s="590">
        <v>0</v>
      </c>
      <c r="L14" s="590">
        <v>5.6088400550569698E-2</v>
      </c>
    </row>
    <row r="15" spans="2:12" ht="12.75" customHeight="1" x14ac:dyDescent="0.25">
      <c r="B15" s="1121"/>
      <c r="C15" s="377" t="s">
        <v>519</v>
      </c>
      <c r="D15" s="581">
        <v>0.70406050951281796</v>
      </c>
      <c r="E15" s="581">
        <v>0.45153676381625391</v>
      </c>
      <c r="F15" s="582">
        <v>0.62356864181213478</v>
      </c>
      <c r="G15" s="583">
        <v>8.2206509704573563E-3</v>
      </c>
      <c r="H15" s="583">
        <v>2.6463630499294937E-2</v>
      </c>
      <c r="I15" s="584">
        <v>4.9950279049443434E-3</v>
      </c>
      <c r="J15" s="590">
        <v>0</v>
      </c>
      <c r="K15" s="590">
        <v>0</v>
      </c>
      <c r="L15" s="590">
        <v>1.3416688810688592E-2</v>
      </c>
    </row>
    <row r="16" spans="2:12" ht="12.75" customHeight="1" x14ac:dyDescent="0.25">
      <c r="B16" s="1121"/>
      <c r="C16" s="377" t="s">
        <v>520</v>
      </c>
      <c r="D16" s="581">
        <v>0.80015560600945179</v>
      </c>
      <c r="E16" s="581">
        <v>0.82664984208507997</v>
      </c>
      <c r="F16" s="582">
        <v>0.78196295822583073</v>
      </c>
      <c r="G16" s="583">
        <v>5.2436353151164624E-3</v>
      </c>
      <c r="H16" s="583">
        <v>5.8882379508300338E-3</v>
      </c>
      <c r="I16" s="584">
        <v>7.3826623234595811E-3</v>
      </c>
      <c r="J16" s="590">
        <v>3.6679364141160099E-7</v>
      </c>
      <c r="K16" s="590">
        <v>0</v>
      </c>
      <c r="L16" s="590">
        <v>3.658596980846332E-2</v>
      </c>
    </row>
    <row r="17" spans="2:12" ht="12.75" customHeight="1" x14ac:dyDescent="0.25">
      <c r="B17" s="1121"/>
      <c r="C17" s="377" t="s">
        <v>521</v>
      </c>
      <c r="D17" s="581">
        <v>0.84622419201973564</v>
      </c>
      <c r="E17" s="581">
        <v>0.8329815111371196</v>
      </c>
      <c r="F17" s="582">
        <v>0.79753376483000149</v>
      </c>
      <c r="G17" s="583">
        <v>8.4500707838106922E-3</v>
      </c>
      <c r="H17" s="583">
        <v>8.525609085116374E-3</v>
      </c>
      <c r="I17" s="584">
        <v>1.1239986295008476E-2</v>
      </c>
      <c r="J17" s="590">
        <v>0</v>
      </c>
      <c r="K17" s="590">
        <v>0</v>
      </c>
      <c r="L17" s="590">
        <v>5.6455699524011894E-2</v>
      </c>
    </row>
    <row r="18" spans="2:12" ht="12.75" customHeight="1" x14ac:dyDescent="0.25">
      <c r="B18" s="1121"/>
      <c r="C18" s="377" t="s">
        <v>89</v>
      </c>
      <c r="D18" s="581">
        <v>0.74984717248039889</v>
      </c>
      <c r="E18" s="581">
        <v>0.75994341658632847</v>
      </c>
      <c r="F18" s="582">
        <v>0.6724186286616769</v>
      </c>
      <c r="G18" s="583">
        <v>4.7048715485446162E-3</v>
      </c>
      <c r="H18" s="583">
        <v>5.901489404374737E-3</v>
      </c>
      <c r="I18" s="584">
        <v>6.8141898170964079E-3</v>
      </c>
      <c r="J18" s="590">
        <v>2.9246766831675586E-5</v>
      </c>
      <c r="K18" s="590">
        <v>1.2633632848007602E-5</v>
      </c>
      <c r="L18" s="590">
        <v>4.2695089536260722E-2</v>
      </c>
    </row>
    <row r="19" spans="2:12" ht="12.75" customHeight="1" x14ac:dyDescent="0.25">
      <c r="B19" s="1121"/>
      <c r="C19" s="377" t="s">
        <v>522</v>
      </c>
      <c r="D19" s="581">
        <v>0.71678816954880464</v>
      </c>
      <c r="E19" s="581">
        <v>0.34385055400915682</v>
      </c>
      <c r="F19" s="582">
        <v>0.43396788821541482</v>
      </c>
      <c r="G19" s="583">
        <v>1.1773163695014017E-2</v>
      </c>
      <c r="H19" s="583">
        <v>1.4256572198644062E-2</v>
      </c>
      <c r="I19" s="584">
        <v>4.5955561625758683E-3</v>
      </c>
      <c r="J19" s="590">
        <v>0</v>
      </c>
      <c r="K19" s="590">
        <v>0</v>
      </c>
      <c r="L19" s="590">
        <v>8.119045947172842E-3</v>
      </c>
    </row>
    <row r="20" spans="2:12" ht="12.75" customHeight="1" x14ac:dyDescent="0.25">
      <c r="B20" s="1121"/>
      <c r="C20" s="377" t="s">
        <v>394</v>
      </c>
      <c r="D20" s="581">
        <v>0.70546858509038179</v>
      </c>
      <c r="E20" s="581">
        <v>0.79097173660958187</v>
      </c>
      <c r="F20" s="582">
        <v>0.62912616002776922</v>
      </c>
      <c r="G20" s="583">
        <v>4.1828626829617833E-3</v>
      </c>
      <c r="H20" s="583">
        <v>3.6436778807730362E-3</v>
      </c>
      <c r="I20" s="584">
        <v>4.3487987893530197E-3</v>
      </c>
      <c r="J20" s="590">
        <v>1.3325357192864559E-4</v>
      </c>
      <c r="K20" s="590">
        <v>0</v>
      </c>
      <c r="L20" s="590">
        <v>1.1785786843943059E-2</v>
      </c>
    </row>
    <row r="21" spans="2:12" ht="12.75" customHeight="1" x14ac:dyDescent="0.25">
      <c r="B21" s="1121"/>
      <c r="C21" s="377" t="s">
        <v>91</v>
      </c>
      <c r="D21" s="581">
        <v>0.85141368904575865</v>
      </c>
      <c r="E21" s="581">
        <v>0.82733562996448518</v>
      </c>
      <c r="F21" s="582">
        <v>0.79778345955851326</v>
      </c>
      <c r="G21" s="583">
        <v>6.1736943051488502E-3</v>
      </c>
      <c r="H21" s="583">
        <v>7.3826234503336658E-3</v>
      </c>
      <c r="I21" s="584">
        <v>9.1933655025093711E-3</v>
      </c>
      <c r="J21" s="590">
        <v>3.0273238609674348E-7</v>
      </c>
      <c r="K21" s="590">
        <v>2.5477194015761841E-3</v>
      </c>
      <c r="L21" s="590">
        <v>4.6022765822497279E-2</v>
      </c>
    </row>
    <row r="22" spans="2:12" ht="12.75" customHeight="1" x14ac:dyDescent="0.25">
      <c r="B22" s="1121"/>
      <c r="C22" s="377" t="s">
        <v>523</v>
      </c>
      <c r="D22" s="581">
        <v>0.87942106520690566</v>
      </c>
      <c r="E22" s="581">
        <v>0.93030513960158701</v>
      </c>
      <c r="F22" s="582">
        <v>0.69653362046082667</v>
      </c>
      <c r="G22" s="583">
        <v>5.9039045801438511E-3</v>
      </c>
      <c r="H22" s="583">
        <v>3.1384996111584293E-3</v>
      </c>
      <c r="I22" s="584">
        <v>5.1939836239433832E-3</v>
      </c>
      <c r="J22" s="590">
        <v>0</v>
      </c>
      <c r="K22" s="590">
        <v>0</v>
      </c>
      <c r="L22" s="590">
        <v>2.0125610423639872E-2</v>
      </c>
    </row>
    <row r="23" spans="2:12" ht="12.75" customHeight="1" x14ac:dyDescent="0.25">
      <c r="B23" s="1121"/>
      <c r="C23" s="377" t="s">
        <v>524</v>
      </c>
      <c r="D23" s="581">
        <v>0.71499330269203798</v>
      </c>
      <c r="E23" s="581">
        <v>0.78990103725418193</v>
      </c>
      <c r="F23" s="582">
        <v>0.76864209673498207</v>
      </c>
      <c r="G23" s="583">
        <v>1.2680466648113198E-2</v>
      </c>
      <c r="H23" s="583">
        <v>8.3768465421193671E-3</v>
      </c>
      <c r="I23" s="584">
        <v>8.7174054676206671E-3</v>
      </c>
      <c r="J23" s="590">
        <v>2.5446801969589515E-6</v>
      </c>
      <c r="K23" s="590">
        <v>1.401349387417084E-2</v>
      </c>
      <c r="L23" s="590">
        <v>3.7679840145392163E-2</v>
      </c>
    </row>
    <row r="24" spans="2:12" ht="12.75" customHeight="1" x14ac:dyDescent="0.25">
      <c r="B24" s="1121"/>
      <c r="C24" s="377" t="s">
        <v>525</v>
      </c>
      <c r="D24" s="581">
        <v>0.65667129887681142</v>
      </c>
      <c r="E24" s="581">
        <v>0.56181763222597791</v>
      </c>
      <c r="F24" s="582">
        <v>0.56864271816812129</v>
      </c>
      <c r="G24" s="583">
        <v>1.3943182790902271E-2</v>
      </c>
      <c r="H24" s="583">
        <v>1.3597947092846766E-2</v>
      </c>
      <c r="I24" s="584">
        <v>1.9337338092683828E-2</v>
      </c>
      <c r="J24" s="590">
        <v>0</v>
      </c>
      <c r="K24" s="590">
        <v>0</v>
      </c>
      <c r="L24" s="590">
        <v>4.4830202161752222E-2</v>
      </c>
    </row>
    <row r="25" spans="2:12" ht="12.75" customHeight="1" x14ac:dyDescent="0.25">
      <c r="B25" s="1121"/>
      <c r="C25" s="377" t="s">
        <v>94</v>
      </c>
      <c r="D25" s="581">
        <v>0.8147440284051426</v>
      </c>
      <c r="E25" s="581">
        <v>0.82009283039934711</v>
      </c>
      <c r="F25" s="582">
        <v>0.79486988372131384</v>
      </c>
      <c r="G25" s="583">
        <v>5.5248569588355178E-3</v>
      </c>
      <c r="H25" s="583">
        <v>6.4619833046283366E-3</v>
      </c>
      <c r="I25" s="584">
        <v>6.7849423679961643E-3</v>
      </c>
      <c r="J25" s="590">
        <v>5.7296173621046164E-6</v>
      </c>
      <c r="K25" s="590">
        <v>1.5980097648714752E-4</v>
      </c>
      <c r="L25" s="590">
        <v>3.7339730013227351E-2</v>
      </c>
    </row>
    <row r="26" spans="2:12" ht="12.75" customHeight="1" x14ac:dyDescent="0.25">
      <c r="B26" s="1121"/>
      <c r="C26" s="377" t="s">
        <v>526</v>
      </c>
      <c r="D26" s="581">
        <v>0.54497509294239477</v>
      </c>
      <c r="E26" s="581">
        <v>0.36988377203489547</v>
      </c>
      <c r="F26" s="582">
        <v>0.52082629993981444</v>
      </c>
      <c r="G26" s="583">
        <v>1.8944319565065086E-2</v>
      </c>
      <c r="H26" s="583">
        <v>2.6328728848008114E-2</v>
      </c>
      <c r="I26" s="584">
        <v>1.7647890124691524E-2</v>
      </c>
      <c r="J26" s="590">
        <v>0</v>
      </c>
      <c r="K26" s="590">
        <v>0</v>
      </c>
      <c r="L26" s="590">
        <v>3.6829838788053008E-2</v>
      </c>
    </row>
    <row r="27" spans="2:12" ht="12.75" customHeight="1" x14ac:dyDescent="0.25">
      <c r="B27" s="1121"/>
      <c r="C27" s="377" t="s">
        <v>527</v>
      </c>
      <c r="D27" s="581">
        <v>0.64872660901198609</v>
      </c>
      <c r="E27" s="581">
        <v>0.76341392938373187</v>
      </c>
      <c r="F27" s="582">
        <v>0.69123881285332467</v>
      </c>
      <c r="G27" s="583">
        <v>1.5453864143712557E-2</v>
      </c>
      <c r="H27" s="583">
        <v>8.109544726971573E-3</v>
      </c>
      <c r="I27" s="584">
        <v>1.2114285623661163E-2</v>
      </c>
      <c r="J27" s="590">
        <v>0</v>
      </c>
      <c r="K27" s="590">
        <v>0</v>
      </c>
      <c r="L27" s="590">
        <v>3.9235790156197478E-2</v>
      </c>
    </row>
    <row r="28" spans="2:12" ht="12.75" customHeight="1" x14ac:dyDescent="0.25">
      <c r="B28" s="1121"/>
      <c r="C28" s="377" t="s">
        <v>528</v>
      </c>
      <c r="D28" s="581">
        <v>0.92159131406451944</v>
      </c>
      <c r="E28" s="581">
        <v>0.93124042832841247</v>
      </c>
      <c r="F28" s="582">
        <v>0.95713839849016336</v>
      </c>
      <c r="G28" s="583">
        <v>4.42341762672596E-3</v>
      </c>
      <c r="H28" s="583">
        <v>4.3161714546922914E-3</v>
      </c>
      <c r="I28" s="584">
        <v>2.517891298294289E-3</v>
      </c>
      <c r="J28" s="590">
        <v>0</v>
      </c>
      <c r="K28" s="590">
        <v>0</v>
      </c>
      <c r="L28" s="590">
        <v>5.874468544336655E-2</v>
      </c>
    </row>
    <row r="29" spans="2:12" ht="12.75" customHeight="1" x14ac:dyDescent="0.25">
      <c r="B29" s="1121"/>
      <c r="C29" s="377" t="s">
        <v>529</v>
      </c>
      <c r="D29" s="581">
        <v>0.23907447435210966</v>
      </c>
      <c r="E29" s="581">
        <v>1.9154362549534693E-2</v>
      </c>
      <c r="F29" s="582">
        <v>4.2708357461916743E-2</v>
      </c>
      <c r="G29" s="583">
        <v>3.7149486445366579E-2</v>
      </c>
      <c r="H29" s="583">
        <v>4.5290507879735568E-3</v>
      </c>
      <c r="I29" s="584">
        <v>3.165946850063692E-3</v>
      </c>
      <c r="J29" s="590">
        <v>0</v>
      </c>
      <c r="K29" s="590">
        <v>0</v>
      </c>
      <c r="L29" s="590">
        <v>3.3071915698227178E-3</v>
      </c>
    </row>
    <row r="30" spans="2:12" ht="12.75" customHeight="1" x14ac:dyDescent="0.25">
      <c r="B30" s="1121"/>
      <c r="C30" s="377" t="s">
        <v>530</v>
      </c>
      <c r="D30" s="581">
        <v>0.65272265657127693</v>
      </c>
      <c r="E30" s="581">
        <v>0.64095422094565746</v>
      </c>
      <c r="F30" s="582">
        <v>0.61622369477638594</v>
      </c>
      <c r="G30" s="583">
        <v>1.7161069106701867E-2</v>
      </c>
      <c r="H30" s="583">
        <v>1.8365200300900535E-2</v>
      </c>
      <c r="I30" s="584">
        <v>1.7229019284918528E-2</v>
      </c>
      <c r="J30" s="590">
        <v>2.4169305377100775E-5</v>
      </c>
      <c r="K30" s="590">
        <v>0</v>
      </c>
      <c r="L30" s="590">
        <v>4.5007651150153566E-2</v>
      </c>
    </row>
    <row r="31" spans="2:12" ht="12.75" customHeight="1" x14ac:dyDescent="0.25">
      <c r="B31" s="1121"/>
      <c r="C31" s="377" t="s">
        <v>531</v>
      </c>
      <c r="D31" s="581">
        <v>0.82517594254938831</v>
      </c>
      <c r="E31" s="581">
        <v>0.69455984284649419</v>
      </c>
      <c r="F31" s="582">
        <v>0.89358368176958791</v>
      </c>
      <c r="G31" s="583">
        <v>2.6859832361733967E-3</v>
      </c>
      <c r="H31" s="583">
        <v>4.558336744901849E-3</v>
      </c>
      <c r="I31" s="584">
        <v>3.8964199007565366E-3</v>
      </c>
      <c r="J31" s="590">
        <v>0</v>
      </c>
      <c r="K31" s="590">
        <v>0</v>
      </c>
      <c r="L31" s="590">
        <v>4.2317733070539591E-2</v>
      </c>
    </row>
    <row r="32" spans="2:12" ht="12.75" customHeight="1" x14ac:dyDescent="0.25">
      <c r="B32" s="1121"/>
      <c r="C32" s="377" t="s">
        <v>96</v>
      </c>
      <c r="D32" s="581">
        <v>0.71153266711205865</v>
      </c>
      <c r="E32" s="581">
        <v>0.71526668346087952</v>
      </c>
      <c r="F32" s="582">
        <v>0.62251203023803092</v>
      </c>
      <c r="G32" s="583">
        <v>1.1747119055156388E-2</v>
      </c>
      <c r="H32" s="583">
        <v>1.1648443244742821E-2</v>
      </c>
      <c r="I32" s="584">
        <v>1.3532126425423173E-2</v>
      </c>
      <c r="J32" s="590">
        <v>1.3617089890187823E-5</v>
      </c>
      <c r="K32" s="590">
        <v>2.5696747144018299E-4</v>
      </c>
      <c r="L32" s="590">
        <v>4.0166936472521612E-2</v>
      </c>
    </row>
    <row r="33" spans="2:12" ht="12.75" customHeight="1" x14ac:dyDescent="0.25">
      <c r="B33" s="1121"/>
      <c r="C33" s="377" t="s">
        <v>532</v>
      </c>
      <c r="D33" s="581">
        <v>0.70720854120712195</v>
      </c>
      <c r="E33" s="581">
        <v>0.70910355246315371</v>
      </c>
      <c r="F33" s="582">
        <v>0.59817436551399306</v>
      </c>
      <c r="G33" s="583">
        <v>7.7905061860799934E-3</v>
      </c>
      <c r="H33" s="583">
        <v>8.3070543003339638E-3</v>
      </c>
      <c r="I33" s="584">
        <v>6.5276931946837103E-3</v>
      </c>
      <c r="J33" s="590">
        <v>4.6465801160155871E-6</v>
      </c>
      <c r="K33" s="590">
        <v>0</v>
      </c>
      <c r="L33" s="590">
        <v>2.5872923570025071E-2</v>
      </c>
    </row>
    <row r="34" spans="2:12" ht="12.75" customHeight="1" x14ac:dyDescent="0.25">
      <c r="B34" s="1121"/>
      <c r="C34" s="377" t="s">
        <v>533</v>
      </c>
      <c r="D34" s="581">
        <v>0.90659712909440582</v>
      </c>
      <c r="E34" s="581">
        <v>0.87965799714611337</v>
      </c>
      <c r="F34" s="582">
        <v>0.88210352807210524</v>
      </c>
      <c r="G34" s="583">
        <v>3.8595985741031731E-3</v>
      </c>
      <c r="H34" s="583">
        <v>5.7420971795980472E-3</v>
      </c>
      <c r="I34" s="584">
        <v>4.0750201239396957E-3</v>
      </c>
      <c r="J34" s="590">
        <v>0</v>
      </c>
      <c r="K34" s="590">
        <v>0</v>
      </c>
      <c r="L34" s="590">
        <v>3.4565371073636345E-2</v>
      </c>
    </row>
    <row r="35" spans="2:12" ht="12.75" customHeight="1" x14ac:dyDescent="0.25">
      <c r="B35" s="1121"/>
      <c r="C35" s="377" t="s">
        <v>534</v>
      </c>
      <c r="D35" s="581">
        <v>0.36229288135651649</v>
      </c>
      <c r="E35" s="581">
        <v>0.46854459343596172</v>
      </c>
      <c r="F35" s="582">
        <v>0.71333543339094829</v>
      </c>
      <c r="G35" s="583">
        <v>7.0358981144381712E-3</v>
      </c>
      <c r="H35" s="583">
        <v>4.5993089481060484E-3</v>
      </c>
      <c r="I35" s="584">
        <v>8.3027978626716795E-3</v>
      </c>
      <c r="J35" s="590">
        <v>1.6257313501665375E-7</v>
      </c>
      <c r="K35" s="590">
        <v>0</v>
      </c>
      <c r="L35" s="590">
        <v>2.8965770662540344E-2</v>
      </c>
    </row>
    <row r="36" spans="2:12" ht="12.75" customHeight="1" x14ac:dyDescent="0.25">
      <c r="B36" s="1121"/>
      <c r="C36" s="377" t="s">
        <v>393</v>
      </c>
      <c r="D36" s="581">
        <v>0.78710037291482438</v>
      </c>
      <c r="E36" s="581">
        <v>0.8056563116619806</v>
      </c>
      <c r="F36" s="582">
        <v>0.80317175606023539</v>
      </c>
      <c r="G36" s="583">
        <v>7.0210126755905263E-3</v>
      </c>
      <c r="H36" s="583">
        <v>7.9049357792338459E-3</v>
      </c>
      <c r="I36" s="584">
        <v>6.9533561859630531E-3</v>
      </c>
      <c r="J36" s="590">
        <v>3.0737021250776647E-6</v>
      </c>
      <c r="K36" s="590">
        <v>1.0368401336108936E-3</v>
      </c>
      <c r="L36" s="590">
        <v>3.5952373419507362E-2</v>
      </c>
    </row>
    <row r="37" spans="2:12" ht="12.75" customHeight="1" x14ac:dyDescent="0.25">
      <c r="B37" s="1121"/>
      <c r="C37" s="586" t="s">
        <v>535</v>
      </c>
      <c r="D37" s="587">
        <v>0.74415503995715004</v>
      </c>
      <c r="E37" s="587">
        <v>0.74715732994020145</v>
      </c>
      <c r="F37" s="587">
        <v>0.71143724226274752</v>
      </c>
      <c r="G37" s="588">
        <v>7.2792540985556538E-3</v>
      </c>
      <c r="H37" s="588">
        <v>8.0314475866359644E-3</v>
      </c>
      <c r="I37" s="588">
        <v>8.6605662011562667E-3</v>
      </c>
      <c r="J37" s="589">
        <v>1.5129897328377395E-5</v>
      </c>
      <c r="K37" s="589">
        <v>1.9971165556811061E-4</v>
      </c>
      <c r="L37" s="589">
        <v>3.6124660592125608E-2</v>
      </c>
    </row>
    <row r="38" spans="2:12" ht="12.75" customHeight="1" x14ac:dyDescent="0.25">
      <c r="B38" s="1121" t="s">
        <v>536</v>
      </c>
      <c r="C38" s="377" t="s">
        <v>92</v>
      </c>
      <c r="D38" s="581">
        <v>0.6030093716829048</v>
      </c>
      <c r="E38" s="581">
        <v>0.55237033967657745</v>
      </c>
      <c r="F38" s="582">
        <v>0.525983597788094</v>
      </c>
      <c r="G38" s="583">
        <v>1.8871925106608626E-2</v>
      </c>
      <c r="H38" s="583">
        <v>2.332337088904193E-2</v>
      </c>
      <c r="I38" s="584">
        <v>2.1725819720065074E-2</v>
      </c>
      <c r="J38" s="590">
        <v>1.0988047552779859E-3</v>
      </c>
      <c r="K38" s="590">
        <v>4.5924573625276393E-3</v>
      </c>
      <c r="L38" s="590">
        <v>4.4754110435131368E-2</v>
      </c>
    </row>
    <row r="39" spans="2:12" ht="12.75" customHeight="1" x14ac:dyDescent="0.25">
      <c r="B39" s="1121"/>
      <c r="C39" s="377" t="s">
        <v>537</v>
      </c>
      <c r="D39" s="581">
        <v>0.39921032536613332</v>
      </c>
      <c r="E39" s="581">
        <v>0.58952866876601351</v>
      </c>
      <c r="F39" s="582">
        <v>0.24973745068085057</v>
      </c>
      <c r="G39" s="583">
        <v>3.414937095771213E-2</v>
      </c>
      <c r="H39" s="583">
        <v>2.1773840542270866E-2</v>
      </c>
      <c r="I39" s="584">
        <v>2.8211020659890639E-2</v>
      </c>
      <c r="J39" s="590">
        <v>5.5252996341931038E-7</v>
      </c>
      <c r="K39" s="590">
        <v>0</v>
      </c>
      <c r="L39" s="590">
        <v>3.796447230996762E-2</v>
      </c>
    </row>
    <row r="40" spans="2:12" ht="12.75" customHeight="1" x14ac:dyDescent="0.25">
      <c r="B40" s="1121"/>
      <c r="C40" s="377" t="s">
        <v>538</v>
      </c>
      <c r="D40" s="581">
        <v>0.76053289913083988</v>
      </c>
      <c r="E40" s="581">
        <v>0.86114855751470087</v>
      </c>
      <c r="F40" s="582">
        <v>0.89767695653759927</v>
      </c>
      <c r="G40" s="583">
        <v>5.8354356148022308E-3</v>
      </c>
      <c r="H40" s="583">
        <v>4.6485893595325858E-3</v>
      </c>
      <c r="I40" s="584">
        <v>2.8883646100551566E-3</v>
      </c>
      <c r="J40" s="590">
        <v>0</v>
      </c>
      <c r="K40" s="590">
        <v>0</v>
      </c>
      <c r="L40" s="590">
        <v>2.8377133046647136E-2</v>
      </c>
    </row>
    <row r="41" spans="2:12" ht="12.75" customHeight="1" x14ac:dyDescent="0.25">
      <c r="B41" s="1121"/>
      <c r="C41" s="377" t="s">
        <v>539</v>
      </c>
      <c r="D41" s="581">
        <v>0.13851853472122358</v>
      </c>
      <c r="E41" s="581">
        <v>2.5037425181849943E-2</v>
      </c>
      <c r="F41" s="582">
        <v>2.7056676779007773E-2</v>
      </c>
      <c r="G41" s="583">
        <v>4.5745964060847029E-2</v>
      </c>
      <c r="H41" s="583">
        <v>5.8528149920682677E-2</v>
      </c>
      <c r="I41" s="584">
        <v>5.840910576940949E-2</v>
      </c>
      <c r="J41" s="590">
        <v>0</v>
      </c>
      <c r="K41" s="590">
        <v>0</v>
      </c>
      <c r="L41" s="590">
        <v>6.0033410349168481E-2</v>
      </c>
    </row>
    <row r="42" spans="2:12" ht="12.75" customHeight="1" x14ac:dyDescent="0.25">
      <c r="B42" s="1121"/>
      <c r="C42" s="591" t="s">
        <v>540</v>
      </c>
      <c r="D42" s="587">
        <v>0.56136586516296783</v>
      </c>
      <c r="E42" s="587">
        <v>0.56889164083552335</v>
      </c>
      <c r="F42" s="587">
        <v>0.45199779785991556</v>
      </c>
      <c r="G42" s="588">
        <v>2.1942915018820137E-2</v>
      </c>
      <c r="H42" s="588">
        <v>2.2585028246923707E-2</v>
      </c>
      <c r="I42" s="588">
        <v>2.3220482558054364E-2</v>
      </c>
      <c r="J42" s="589">
        <v>8.5750848593879852E-4</v>
      </c>
      <c r="K42" s="589">
        <v>1.5471299177279426E-3</v>
      </c>
      <c r="L42" s="589">
        <v>4.1907758508867368E-2</v>
      </c>
    </row>
    <row r="43" spans="2:12" ht="12.75" customHeight="1" x14ac:dyDescent="0.25">
      <c r="B43" s="1121" t="s">
        <v>541</v>
      </c>
      <c r="C43" s="377" t="s">
        <v>101</v>
      </c>
      <c r="D43" s="581">
        <v>0.87254715277720607</v>
      </c>
      <c r="E43" s="581">
        <v>0.89745870479090351</v>
      </c>
      <c r="F43" s="582">
        <v>0.8065829660236401</v>
      </c>
      <c r="G43" s="583">
        <v>2.6144170626767526E-3</v>
      </c>
      <c r="H43" s="583">
        <v>2.0251354604802064E-3</v>
      </c>
      <c r="I43" s="584">
        <v>3.2924900260936476E-3</v>
      </c>
      <c r="J43" s="590">
        <v>2.8189235379609588E-7</v>
      </c>
      <c r="K43" s="590">
        <v>0</v>
      </c>
      <c r="L43" s="590">
        <v>1.7135410423380938E-2</v>
      </c>
    </row>
    <row r="44" spans="2:12" ht="12.75" customHeight="1" x14ac:dyDescent="0.25">
      <c r="B44" s="1121"/>
      <c r="C44" s="377" t="s">
        <v>542</v>
      </c>
      <c r="D44" s="581">
        <v>0.33213539274687787</v>
      </c>
      <c r="E44" s="581">
        <v>0.28359471566084898</v>
      </c>
      <c r="F44" s="582">
        <v>0.36090300807192954</v>
      </c>
      <c r="G44" s="583">
        <v>3.0111152680218092E-2</v>
      </c>
      <c r="H44" s="583">
        <v>3.0704698283054048E-2</v>
      </c>
      <c r="I44" s="584">
        <v>2.8135620137748112E-2</v>
      </c>
      <c r="J44" s="590">
        <v>0</v>
      </c>
      <c r="K44" s="590">
        <v>0</v>
      </c>
      <c r="L44" s="590">
        <v>4.4439818777557649E-2</v>
      </c>
    </row>
    <row r="45" spans="2:12" ht="12.75" customHeight="1" x14ac:dyDescent="0.25">
      <c r="B45" s="1121"/>
      <c r="C45" s="377" t="s">
        <v>543</v>
      </c>
      <c r="D45" s="581">
        <v>0</v>
      </c>
      <c r="E45" s="581">
        <v>0</v>
      </c>
      <c r="F45" s="582">
        <v>0</v>
      </c>
      <c r="G45" s="583">
        <v>6.0003600974158265E-2</v>
      </c>
      <c r="H45" s="583">
        <v>6.0000316165544285E-2</v>
      </c>
      <c r="I45" s="584">
        <v>6.0000289162997059E-2</v>
      </c>
      <c r="J45" s="590">
        <v>0</v>
      </c>
      <c r="K45" s="590">
        <v>0</v>
      </c>
      <c r="L45" s="590">
        <v>6.0000289162997059E-2</v>
      </c>
    </row>
    <row r="46" spans="2:12" ht="12.75" customHeight="1" x14ac:dyDescent="0.25">
      <c r="B46" s="1121"/>
      <c r="C46" s="591" t="s">
        <v>544</v>
      </c>
      <c r="D46" s="587">
        <v>0.68378571903954333</v>
      </c>
      <c r="E46" s="587">
        <v>0.66523781385803415</v>
      </c>
      <c r="F46" s="587">
        <v>0.61875814048623201</v>
      </c>
      <c r="G46" s="588">
        <v>1.2218871674821325E-2</v>
      </c>
      <c r="H46" s="588">
        <v>1.2874523992643116E-2</v>
      </c>
      <c r="I46" s="588">
        <v>1.3763520389299117E-2</v>
      </c>
      <c r="J46" s="589">
        <v>2.1263290553455036E-7</v>
      </c>
      <c r="K46" s="589">
        <v>0</v>
      </c>
      <c r="L46" s="589">
        <v>3.6413057253138328E-2</v>
      </c>
    </row>
    <row r="47" spans="2:12" ht="12.75" customHeight="1" x14ac:dyDescent="0.25">
      <c r="B47" s="1122" t="s">
        <v>368</v>
      </c>
      <c r="C47" s="1122"/>
      <c r="D47" s="592">
        <v>0.77545794317232586</v>
      </c>
      <c r="E47" s="592">
        <v>0.78260523893372835</v>
      </c>
      <c r="F47" s="592">
        <v>0.77441508960205674</v>
      </c>
      <c r="G47" s="593">
        <v>8.1887256391098718E-3</v>
      </c>
      <c r="H47" s="593">
        <v>7.7942540522554626E-3</v>
      </c>
      <c r="I47" s="593">
        <v>7.888338321373152E-3</v>
      </c>
      <c r="J47" s="594">
        <v>3.5461397032205202E-4</v>
      </c>
      <c r="K47" s="594">
        <v>3.3484395432565309E-4</v>
      </c>
      <c r="L47" s="594">
        <v>3.7412659116657331E-2</v>
      </c>
    </row>
    <row r="48" spans="2:12" ht="12.75" customHeight="1" x14ac:dyDescent="0.25">
      <c r="B48" s="595" t="s">
        <v>545</v>
      </c>
      <c r="C48" s="596"/>
      <c r="D48" s="596"/>
      <c r="E48" s="596"/>
      <c r="F48" s="596"/>
      <c r="G48" s="596"/>
      <c r="H48" s="596"/>
      <c r="I48" s="596"/>
      <c r="J48" s="596"/>
      <c r="K48" s="596"/>
      <c r="L48" s="596"/>
    </row>
    <row r="49" spans="2:12" ht="12.75" customHeight="1" x14ac:dyDescent="0.25">
      <c r="B49" s="1123" t="s">
        <v>546</v>
      </c>
      <c r="C49" s="1123"/>
      <c r="D49" s="1123"/>
      <c r="E49" s="1123"/>
      <c r="F49" s="1123"/>
      <c r="G49" s="1123"/>
      <c r="H49" s="1123"/>
      <c r="I49" s="1123"/>
      <c r="J49" s="1123"/>
      <c r="K49" s="1123"/>
      <c r="L49" s="1123"/>
    </row>
    <row r="50" spans="2:12" ht="12.75" customHeight="1" x14ac:dyDescent="0.25">
      <c r="B50" s="1123" t="s">
        <v>547</v>
      </c>
      <c r="C50" s="1123"/>
      <c r="D50" s="1123"/>
      <c r="E50" s="1123"/>
      <c r="F50" s="1123"/>
      <c r="G50" s="1123"/>
      <c r="H50" s="1123"/>
      <c r="I50" s="1123"/>
      <c r="J50" s="1123"/>
      <c r="K50" s="1123"/>
      <c r="L50" s="1123"/>
    </row>
    <row r="51" spans="2:12" ht="12.75" customHeight="1" x14ac:dyDescent="0.25">
      <c r="B51" s="597"/>
      <c r="C51" s="597"/>
      <c r="D51" s="597"/>
      <c r="E51" s="597"/>
      <c r="F51" s="597"/>
      <c r="G51" s="597"/>
      <c r="H51" s="597"/>
      <c r="I51" s="597"/>
      <c r="J51" s="597"/>
      <c r="K51" s="597"/>
      <c r="L51" s="597"/>
    </row>
    <row r="52" spans="2:12" ht="12.75" customHeight="1" x14ac:dyDescent="0.25">
      <c r="B52" s="597"/>
      <c r="C52" s="597"/>
      <c r="D52" s="597"/>
      <c r="E52" s="597"/>
      <c r="F52" s="597"/>
      <c r="G52" s="597"/>
      <c r="H52" s="597"/>
      <c r="I52" s="597"/>
      <c r="J52" s="597"/>
      <c r="K52" s="597"/>
      <c r="L52" s="597"/>
    </row>
    <row r="53" spans="2:12" ht="12.75" customHeight="1" x14ac:dyDescent="0.25">
      <c r="B53" s="597"/>
      <c r="C53" s="597"/>
      <c r="D53" s="597"/>
      <c r="E53" s="597"/>
      <c r="F53" s="597"/>
      <c r="G53" s="597"/>
      <c r="H53" s="597"/>
      <c r="I53" s="597"/>
      <c r="J53" s="597"/>
      <c r="K53" s="597"/>
      <c r="L53" s="597"/>
    </row>
    <row r="54" spans="2:12" ht="12.75" customHeight="1" x14ac:dyDescent="0.25">
      <c r="B54" s="597"/>
      <c r="C54" s="597"/>
      <c r="D54" s="597"/>
      <c r="E54" s="597"/>
      <c r="F54" s="597"/>
      <c r="G54" s="597"/>
      <c r="H54" s="597"/>
      <c r="I54" s="597"/>
      <c r="J54" s="597"/>
      <c r="K54" s="597"/>
      <c r="L54" s="597"/>
    </row>
    <row r="55" spans="2:12" ht="12.75" customHeight="1" x14ac:dyDescent="0.25">
      <c r="B55" s="597"/>
      <c r="C55" s="597"/>
      <c r="D55" s="597"/>
      <c r="E55" s="597"/>
      <c r="F55" s="597"/>
      <c r="G55" s="597"/>
      <c r="H55" s="597"/>
      <c r="I55" s="597"/>
      <c r="J55" s="597"/>
      <c r="K55" s="597"/>
      <c r="L55" s="597"/>
    </row>
    <row r="56" spans="2:12" ht="12.75" customHeight="1" x14ac:dyDescent="0.25">
      <c r="B56" s="597"/>
      <c r="C56" s="597"/>
      <c r="D56" s="597"/>
      <c r="E56" s="597"/>
      <c r="F56" s="597"/>
      <c r="G56" s="597"/>
      <c r="H56" s="597"/>
      <c r="I56" s="597"/>
      <c r="J56" s="597"/>
      <c r="K56" s="597"/>
      <c r="L56" s="597"/>
    </row>
    <row r="57" spans="2:12" ht="12.75" customHeight="1" x14ac:dyDescent="0.25">
      <c r="B57" s="597"/>
      <c r="C57" s="597"/>
      <c r="D57" s="597"/>
      <c r="E57" s="597"/>
      <c r="F57" s="597"/>
      <c r="G57" s="597"/>
      <c r="H57" s="597"/>
      <c r="I57" s="597"/>
      <c r="J57" s="597"/>
      <c r="K57" s="597"/>
      <c r="L57" s="597"/>
    </row>
    <row r="58" spans="2:12" ht="12.75" customHeight="1" x14ac:dyDescent="0.25">
      <c r="B58" s="597"/>
      <c r="C58" s="597"/>
      <c r="D58" s="597"/>
      <c r="E58" s="597"/>
      <c r="F58" s="597"/>
      <c r="G58" s="597"/>
      <c r="H58" s="597"/>
      <c r="I58" s="597"/>
      <c r="J58" s="597"/>
      <c r="K58" s="597"/>
      <c r="L58" s="597"/>
    </row>
    <row r="59" spans="2:12" ht="12.75" customHeight="1" x14ac:dyDescent="0.25">
      <c r="B59" s="597"/>
      <c r="C59" s="597"/>
      <c r="D59" s="597"/>
      <c r="E59" s="597"/>
      <c r="F59" s="597"/>
      <c r="G59" s="597"/>
      <c r="H59" s="597"/>
      <c r="I59" s="597"/>
      <c r="J59" s="597"/>
      <c r="K59" s="597"/>
      <c r="L59" s="597"/>
    </row>
    <row r="60" spans="2:12" ht="12.75" customHeight="1" x14ac:dyDescent="0.25">
      <c r="B60" s="597"/>
      <c r="C60" s="597"/>
      <c r="D60" s="597"/>
      <c r="E60" s="597"/>
      <c r="F60" s="597"/>
      <c r="G60" s="597"/>
      <c r="H60" s="597"/>
      <c r="I60" s="597"/>
      <c r="J60" s="597"/>
      <c r="K60" s="597"/>
      <c r="L60" s="597"/>
    </row>
    <row r="61" spans="2:12" ht="12.75" customHeight="1" x14ac:dyDescent="0.25">
      <c r="B61" s="597"/>
      <c r="C61" s="597"/>
      <c r="D61" s="597"/>
      <c r="E61" s="597"/>
      <c r="F61" s="597"/>
      <c r="G61" s="597"/>
      <c r="H61" s="597"/>
      <c r="I61" s="597"/>
      <c r="J61" s="597"/>
      <c r="K61" s="597"/>
      <c r="L61" s="597"/>
    </row>
  </sheetData>
  <mergeCells count="10">
    <mergeCell ref="B43:B46"/>
    <mergeCell ref="B47:C47"/>
    <mergeCell ref="B49:L49"/>
    <mergeCell ref="B50:L50"/>
    <mergeCell ref="D3:F3"/>
    <mergeCell ref="G3:I3"/>
    <mergeCell ref="J3:L3"/>
    <mergeCell ref="B5:B9"/>
    <mergeCell ref="B10:B37"/>
    <mergeCell ref="B38:B42"/>
  </mergeCells>
  <pageMargins left="0.7" right="0.7" top="0.75" bottom="0.75" header="0.3" footer="0.3"/>
  <pageSetup paperSize="183" scale="6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K63"/>
  <sheetViews>
    <sheetView workbookViewId="0"/>
  </sheetViews>
  <sheetFormatPr baseColWidth="10" defaultRowHeight="12.75" x14ac:dyDescent="0.2"/>
  <cols>
    <col min="1" max="1" width="3.7109375" style="392" customWidth="1"/>
    <col min="2" max="2" width="11.42578125" style="391"/>
    <col min="3" max="3" width="28" style="665" customWidth="1"/>
    <col min="4" max="4" width="11.42578125" style="391"/>
    <col min="5" max="5" width="16.140625" style="391" customWidth="1"/>
    <col min="6" max="6" width="11.42578125" style="391"/>
    <col min="7" max="7" width="15.140625" style="391" customWidth="1"/>
    <col min="8" max="8" width="11.42578125" style="391"/>
    <col min="9" max="9" width="14.140625" style="391" customWidth="1"/>
    <col min="10" max="11" width="11.42578125" style="391"/>
    <col min="12" max="16384" width="11.42578125" style="392"/>
  </cols>
  <sheetData>
    <row r="2" spans="2:11" ht="12.75" customHeight="1" x14ac:dyDescent="0.2">
      <c r="B2" s="1128" t="s">
        <v>548</v>
      </c>
      <c r="C2" s="1128"/>
      <c r="D2" s="1128"/>
      <c r="E2" s="1128"/>
      <c r="F2" s="1128"/>
      <c r="G2" s="1128"/>
      <c r="H2" s="1128"/>
      <c r="I2" s="1128"/>
      <c r="J2" s="1128"/>
      <c r="K2" s="1128"/>
    </row>
    <row r="3" spans="2:11" ht="12.75" customHeight="1" x14ac:dyDescent="0.2">
      <c r="B3" s="1129" t="s">
        <v>379</v>
      </c>
      <c r="C3" s="1130" t="s">
        <v>549</v>
      </c>
      <c r="D3" s="1132" t="s">
        <v>550</v>
      </c>
      <c r="E3" s="1133"/>
      <c r="F3" s="1134" t="s">
        <v>551</v>
      </c>
      <c r="G3" s="1135"/>
      <c r="H3" s="1136" t="s">
        <v>552</v>
      </c>
      <c r="I3" s="1137"/>
      <c r="J3" s="1138" t="s">
        <v>507</v>
      </c>
      <c r="K3" s="1139"/>
    </row>
    <row r="4" spans="2:11" x14ac:dyDescent="0.2">
      <c r="B4" s="1129"/>
      <c r="C4" s="1131"/>
      <c r="D4" s="598">
        <v>2018</v>
      </c>
      <c r="E4" s="599">
        <v>2019</v>
      </c>
      <c r="F4" s="598">
        <v>2018</v>
      </c>
      <c r="G4" s="599">
        <v>2019</v>
      </c>
      <c r="H4" s="598">
        <v>2018</v>
      </c>
      <c r="I4" s="599">
        <v>2019</v>
      </c>
      <c r="J4" s="600">
        <v>2018</v>
      </c>
      <c r="K4" s="601">
        <v>2019</v>
      </c>
    </row>
    <row r="5" spans="2:11" ht="12.75" customHeight="1" x14ac:dyDescent="0.2">
      <c r="B5" s="1140" t="s">
        <v>83</v>
      </c>
      <c r="C5" s="602" t="s">
        <v>511</v>
      </c>
      <c r="D5" s="603">
        <v>2832.9945175900011</v>
      </c>
      <c r="E5" s="604">
        <v>2832.4058035099783</v>
      </c>
      <c r="F5" s="605">
        <v>0.18350830893771838</v>
      </c>
      <c r="G5" s="606">
        <v>0.19256175155820987</v>
      </c>
      <c r="H5" s="603">
        <v>85.308953670000136</v>
      </c>
      <c r="I5" s="607">
        <v>84.83213945999951</v>
      </c>
      <c r="J5" s="608">
        <v>3.0112643402702938E-2</v>
      </c>
      <c r="K5" s="609">
        <v>2.9950559822633359E-2</v>
      </c>
    </row>
    <row r="6" spans="2:11" x14ac:dyDescent="0.2">
      <c r="B6" s="1140"/>
      <c r="C6" s="602" t="s">
        <v>553</v>
      </c>
      <c r="D6" s="603">
        <v>12388.431390119933</v>
      </c>
      <c r="E6" s="604">
        <v>11629.619928740032</v>
      </c>
      <c r="F6" s="605">
        <v>0.80246540566050839</v>
      </c>
      <c r="G6" s="606">
        <v>0.79064235098632651</v>
      </c>
      <c r="H6" s="603">
        <v>4.7504667100000013</v>
      </c>
      <c r="I6" s="607">
        <v>4.1715775299999995</v>
      </c>
      <c r="J6" s="608">
        <v>3.8345990387359376E-4</v>
      </c>
      <c r="K6" s="609">
        <v>3.5870282567798011E-4</v>
      </c>
    </row>
    <row r="7" spans="2:11" x14ac:dyDescent="0.2">
      <c r="B7" s="1140"/>
      <c r="C7" s="602" t="s">
        <v>554</v>
      </c>
      <c r="D7" s="603">
        <v>216.53727766000011</v>
      </c>
      <c r="E7" s="604">
        <v>247.05128571999995</v>
      </c>
      <c r="F7" s="605">
        <v>1.4026285401768845E-2</v>
      </c>
      <c r="G7" s="606">
        <v>1.679583774471791E-2</v>
      </c>
      <c r="H7" s="603">
        <v>3.4730999999999998E-4</v>
      </c>
      <c r="I7" s="607">
        <v>8.7750000000000005E-5</v>
      </c>
      <c r="J7" s="608">
        <v>1.6039270639826506E-6</v>
      </c>
      <c r="K7" s="609">
        <v>3.551894083216918E-7</v>
      </c>
    </row>
    <row r="8" spans="2:11" x14ac:dyDescent="0.2">
      <c r="B8" s="1126" t="s">
        <v>555</v>
      </c>
      <c r="C8" s="1127"/>
      <c r="D8" s="610">
        <v>15437.963185370001</v>
      </c>
      <c r="E8" s="610">
        <v>14709.07789626002</v>
      </c>
      <c r="F8" s="611">
        <v>1</v>
      </c>
      <c r="G8" s="611">
        <v>1</v>
      </c>
      <c r="H8" s="610">
        <v>90.059767690000356</v>
      </c>
      <c r="I8" s="610">
        <v>89.003857439999692</v>
      </c>
      <c r="J8" s="612">
        <v>5.833656072929798E-3</v>
      </c>
      <c r="K8" s="612">
        <v>6.0509474535198511E-3</v>
      </c>
    </row>
    <row r="9" spans="2:11" ht="12.75" customHeight="1" x14ac:dyDescent="0.2">
      <c r="B9" s="1140" t="s">
        <v>384</v>
      </c>
      <c r="C9" s="602" t="s">
        <v>511</v>
      </c>
      <c r="D9" s="603">
        <v>1949.1744516999979</v>
      </c>
      <c r="E9" s="607">
        <v>2084.8561763000112</v>
      </c>
      <c r="F9" s="605">
        <v>0.1464862502876213</v>
      </c>
      <c r="G9" s="606">
        <v>0.16301617944431926</v>
      </c>
      <c r="H9" s="603">
        <v>51.947602099999941</v>
      </c>
      <c r="I9" s="607">
        <v>67.289864690000059</v>
      </c>
      <c r="J9" s="608">
        <v>2.6651078898911877E-2</v>
      </c>
      <c r="K9" s="609">
        <v>3.2275542771213701E-2</v>
      </c>
    </row>
    <row r="10" spans="2:11" x14ac:dyDescent="0.2">
      <c r="B10" s="1140"/>
      <c r="C10" s="602" t="s">
        <v>556</v>
      </c>
      <c r="D10" s="603">
        <v>11105.765280109979</v>
      </c>
      <c r="E10" s="607">
        <v>10524.275116420024</v>
      </c>
      <c r="F10" s="605">
        <v>0.83463125172756791</v>
      </c>
      <c r="G10" s="606">
        <v>0.82289950760269204</v>
      </c>
      <c r="H10" s="603">
        <v>2.4042192600000023</v>
      </c>
      <c r="I10" s="607">
        <v>0.16656794999999999</v>
      </c>
      <c r="J10" s="608">
        <v>2.1648388916573551E-4</v>
      </c>
      <c r="K10" s="609">
        <v>1.5827023539143317E-5</v>
      </c>
    </row>
    <row r="11" spans="2:11" ht="12.75" customHeight="1" x14ac:dyDescent="0.2">
      <c r="B11" s="1140"/>
      <c r="C11" s="602" t="s">
        <v>554</v>
      </c>
      <c r="D11" s="603">
        <v>251.25417972000014</v>
      </c>
      <c r="E11" s="607">
        <v>180.12792932000008</v>
      </c>
      <c r="F11" s="605">
        <v>1.8882497984813375E-2</v>
      </c>
      <c r="G11" s="606">
        <v>1.4084312952980089E-2</v>
      </c>
      <c r="H11" s="603">
        <v>7.5536830000000013E-2</v>
      </c>
      <c r="I11" s="607">
        <v>8.0304690000000012E-2</v>
      </c>
      <c r="J11" s="608">
        <v>3.0063909816019347E-4</v>
      </c>
      <c r="K11" s="609">
        <v>4.4582031394663663E-4</v>
      </c>
    </row>
    <row r="12" spans="2:11" ht="12.75" customHeight="1" x14ac:dyDescent="0.2">
      <c r="B12" s="1126" t="s">
        <v>557</v>
      </c>
      <c r="C12" s="1127"/>
      <c r="D12" s="610">
        <v>13306.193911529943</v>
      </c>
      <c r="E12" s="610">
        <v>12789.259222040146</v>
      </c>
      <c r="F12" s="611">
        <v>1</v>
      </c>
      <c r="G12" s="611">
        <v>1</v>
      </c>
      <c r="H12" s="610">
        <v>54.42735819</v>
      </c>
      <c r="I12" s="610">
        <v>67.536737330000051</v>
      </c>
      <c r="J12" s="612">
        <v>4.0903776505795677E-3</v>
      </c>
      <c r="K12" s="612">
        <v>5.2807387947545704E-3</v>
      </c>
    </row>
    <row r="13" spans="2:11" x14ac:dyDescent="0.2">
      <c r="B13" s="1140" t="s">
        <v>73</v>
      </c>
      <c r="C13" s="613" t="s">
        <v>511</v>
      </c>
      <c r="D13" s="614">
        <v>733.00836292999941</v>
      </c>
      <c r="E13" s="615">
        <v>686.59094660000346</v>
      </c>
      <c r="F13" s="616">
        <v>0.10828957749832573</v>
      </c>
      <c r="G13" s="617">
        <v>0.12220113810905954</v>
      </c>
      <c r="H13" s="614">
        <v>8.9432080499999937</v>
      </c>
      <c r="I13" s="615">
        <v>9.2131758100000152</v>
      </c>
      <c r="J13" s="618">
        <v>1.2200690336262985E-2</v>
      </c>
      <c r="K13" s="619">
        <v>1.3418726034218245E-2</v>
      </c>
    </row>
    <row r="14" spans="2:11" x14ac:dyDescent="0.2">
      <c r="B14" s="1141"/>
      <c r="C14" s="613" t="s">
        <v>558</v>
      </c>
      <c r="D14" s="620">
        <v>5971.3039951800029</v>
      </c>
      <c r="E14" s="615">
        <v>4875.307413219979</v>
      </c>
      <c r="F14" s="621">
        <v>0.8821590850169585</v>
      </c>
      <c r="G14" s="617">
        <v>0.86771915283366108</v>
      </c>
      <c r="H14" s="620">
        <v>0.10396682</v>
      </c>
      <c r="I14" s="615">
        <v>0.10650522999999994</v>
      </c>
      <c r="J14" s="622">
        <v>1.7411074713985642E-5</v>
      </c>
      <c r="K14" s="619">
        <v>2.1845849086602882E-5</v>
      </c>
    </row>
    <row r="15" spans="2:11" x14ac:dyDescent="0.2">
      <c r="B15" s="1141"/>
      <c r="C15" s="623" t="s">
        <v>559</v>
      </c>
      <c r="D15" s="624">
        <v>1.1808497900000001</v>
      </c>
      <c r="E15" s="625">
        <v>1.3668460099999999</v>
      </c>
      <c r="F15" s="626">
        <v>1.7445056743547457E-4</v>
      </c>
      <c r="G15" s="627">
        <v>2.4327460020986261E-4</v>
      </c>
      <c r="H15" s="624">
        <v>6.3419809999999993E-2</v>
      </c>
      <c r="I15" s="625">
        <v>7.2792220000000005E-2</v>
      </c>
      <c r="J15" s="628">
        <v>5.3706924061865641E-2</v>
      </c>
      <c r="K15" s="629">
        <v>5.3255611434970651E-2</v>
      </c>
    </row>
    <row r="16" spans="2:11" x14ac:dyDescent="0.2">
      <c r="B16" s="1142"/>
      <c r="C16" s="630" t="s">
        <v>560</v>
      </c>
      <c r="D16" s="631">
        <v>5972.484844970003</v>
      </c>
      <c r="E16" s="632">
        <v>4876.6742592299797</v>
      </c>
      <c r="F16" s="633">
        <v>0.88233353558439398</v>
      </c>
      <c r="G16" s="634">
        <v>0.86796242743387109</v>
      </c>
      <c r="H16" s="631">
        <v>0.16738663000000018</v>
      </c>
      <c r="I16" s="632">
        <v>0.17929745000000014</v>
      </c>
      <c r="J16" s="635">
        <v>2.8026296314669154E-5</v>
      </c>
      <c r="K16" s="636">
        <v>3.6766337152957794E-5</v>
      </c>
    </row>
    <row r="17" spans="2:11" ht="12.75" customHeight="1" x14ac:dyDescent="0.2">
      <c r="B17" s="1142"/>
      <c r="C17" s="602" t="s">
        <v>554</v>
      </c>
      <c r="D17" s="603">
        <v>63.47181961000004</v>
      </c>
      <c r="E17" s="607">
        <v>55.266317070000014</v>
      </c>
      <c r="F17" s="605">
        <v>9.3768869172823309E-3</v>
      </c>
      <c r="G17" s="606">
        <v>9.8364344570722774E-3</v>
      </c>
      <c r="H17" s="603">
        <v>8.9409999999999999E-4</v>
      </c>
      <c r="I17" s="607">
        <v>7.9568E-4</v>
      </c>
      <c r="J17" s="608">
        <v>1.408656637691751E-5</v>
      </c>
      <c r="K17" s="609">
        <v>1.4397196017100181E-5</v>
      </c>
    </row>
    <row r="18" spans="2:11" x14ac:dyDescent="0.2">
      <c r="B18" s="1126" t="s">
        <v>561</v>
      </c>
      <c r="C18" s="1127"/>
      <c r="D18" s="610">
        <v>6768.9650275099884</v>
      </c>
      <c r="E18" s="610">
        <v>5618.5315228999671</v>
      </c>
      <c r="F18" s="611">
        <v>1</v>
      </c>
      <c r="G18" s="611">
        <v>1</v>
      </c>
      <c r="H18" s="610">
        <v>9.1114887800000126</v>
      </c>
      <c r="I18" s="610">
        <v>9.3932689400000076</v>
      </c>
      <c r="J18" s="612">
        <v>1.3460682309584539E-3</v>
      </c>
      <c r="K18" s="612">
        <v>1.6718370096732564E-3</v>
      </c>
    </row>
    <row r="19" spans="2:11" x14ac:dyDescent="0.2">
      <c r="B19" s="1140" t="s">
        <v>78</v>
      </c>
      <c r="C19" s="613" t="s">
        <v>511</v>
      </c>
      <c r="D19" s="614">
        <v>407.15770644000071</v>
      </c>
      <c r="E19" s="615">
        <v>398.69611396999869</v>
      </c>
      <c r="F19" s="616">
        <v>0.12219553907330109</v>
      </c>
      <c r="G19" s="617">
        <v>0.1135329595556948</v>
      </c>
      <c r="H19" s="614">
        <v>22.060368040000075</v>
      </c>
      <c r="I19" s="615">
        <v>22.690607180000075</v>
      </c>
      <c r="J19" s="618">
        <v>5.4181383997089883E-2</v>
      </c>
      <c r="K19" s="619">
        <v>5.6912034968335586E-2</v>
      </c>
    </row>
    <row r="20" spans="2:11" x14ac:dyDescent="0.2">
      <c r="B20" s="1141"/>
      <c r="C20" s="637" t="s">
        <v>558</v>
      </c>
      <c r="D20" s="614">
        <v>2898.2668270499989</v>
      </c>
      <c r="E20" s="615">
        <v>3088.865466479991</v>
      </c>
      <c r="F20" s="621">
        <v>0.86982334291596985</v>
      </c>
      <c r="G20" s="617">
        <v>0.8795872991760435</v>
      </c>
      <c r="H20" s="620">
        <v>1.24765E-2</v>
      </c>
      <c r="I20" s="615">
        <v>2.2675820000000006E-2</v>
      </c>
      <c r="J20" s="622">
        <v>4.3048141335900416E-6</v>
      </c>
      <c r="K20" s="619">
        <v>7.3411484721738022E-6</v>
      </c>
    </row>
    <row r="21" spans="2:11" x14ac:dyDescent="0.2">
      <c r="B21" s="1141"/>
      <c r="C21" s="638" t="s">
        <v>559</v>
      </c>
      <c r="D21" s="639">
        <v>18.539535730000001</v>
      </c>
      <c r="E21" s="625">
        <v>19.106272379999997</v>
      </c>
      <c r="F21" s="626">
        <v>5.5640566956330377E-3</v>
      </c>
      <c r="G21" s="627">
        <v>5.4407143018751786E-3</v>
      </c>
      <c r="H21" s="624">
        <v>0.97262291999999995</v>
      </c>
      <c r="I21" s="625">
        <v>1.0035074900000001</v>
      </c>
      <c r="J21" s="628">
        <v>5.2462096902790127E-2</v>
      </c>
      <c r="K21" s="629">
        <v>5.2522410967533809E-2</v>
      </c>
    </row>
    <row r="22" spans="2:11" x14ac:dyDescent="0.2">
      <c r="B22" s="1142"/>
      <c r="C22" s="630" t="s">
        <v>560</v>
      </c>
      <c r="D22" s="631">
        <v>2916.8063627799993</v>
      </c>
      <c r="E22" s="632">
        <v>3107.9717388599906</v>
      </c>
      <c r="F22" s="633">
        <v>0.87538739961160295</v>
      </c>
      <c r="G22" s="634">
        <v>0.8850280134779186</v>
      </c>
      <c r="H22" s="631">
        <v>0.98509941999999973</v>
      </c>
      <c r="I22" s="632">
        <v>1.0261833099999997</v>
      </c>
      <c r="J22" s="635">
        <v>3.3773219661421215E-4</v>
      </c>
      <c r="K22" s="636">
        <v>3.3017781248435857E-4</v>
      </c>
    </row>
    <row r="23" spans="2:11" ht="12.75" customHeight="1" x14ac:dyDescent="0.2">
      <c r="B23" s="1142"/>
      <c r="C23" s="602" t="s">
        <v>554</v>
      </c>
      <c r="D23" s="603">
        <v>8.0536912300000019</v>
      </c>
      <c r="E23" s="607">
        <v>5.0534616700000008</v>
      </c>
      <c r="F23" s="605">
        <v>2.417061315097052E-3</v>
      </c>
      <c r="G23" s="606">
        <v>1.4390269663865766E-3</v>
      </c>
      <c r="H23" s="603">
        <v>1.605E-4</v>
      </c>
      <c r="I23" s="607">
        <v>7.9281999999999996E-4</v>
      </c>
      <c r="J23" s="608">
        <v>1.9928750111767069E-5</v>
      </c>
      <c r="K23" s="609">
        <v>1.5688651696056099E-4</v>
      </c>
    </row>
    <row r="24" spans="2:11" ht="12.75" customHeight="1" x14ac:dyDescent="0.2">
      <c r="B24" s="1126" t="s">
        <v>562</v>
      </c>
      <c r="C24" s="1127"/>
      <c r="D24" s="610">
        <v>3332.0177604499963</v>
      </c>
      <c r="E24" s="610">
        <v>3511.7213144999896</v>
      </c>
      <c r="F24" s="611">
        <v>1</v>
      </c>
      <c r="G24" s="611">
        <v>1</v>
      </c>
      <c r="H24" s="610">
        <v>23.045627960000072</v>
      </c>
      <c r="I24" s="610">
        <v>23.717583310000066</v>
      </c>
      <c r="J24" s="612">
        <v>6.9164181036321095E-3</v>
      </c>
      <c r="K24" s="612">
        <v>6.7538341416984145E-3</v>
      </c>
    </row>
    <row r="25" spans="2:11" ht="12.75" customHeight="1" x14ac:dyDescent="0.2">
      <c r="B25" s="1140" t="s">
        <v>75</v>
      </c>
      <c r="C25" s="613" t="s">
        <v>511</v>
      </c>
      <c r="D25" s="614">
        <v>472.02362167000189</v>
      </c>
      <c r="E25" s="615">
        <v>420.13885765000009</v>
      </c>
      <c r="F25" s="616">
        <v>0.2042496858900657</v>
      </c>
      <c r="G25" s="617">
        <v>0.21579500727127973</v>
      </c>
      <c r="H25" s="614">
        <v>14.559716130000021</v>
      </c>
      <c r="I25" s="615">
        <v>13.562838559999991</v>
      </c>
      <c r="J25" s="618">
        <v>3.084531252586108E-2</v>
      </c>
      <c r="K25" s="619">
        <v>3.2281799964569376E-2</v>
      </c>
    </row>
    <row r="26" spans="2:11" ht="12.75" customHeight="1" x14ac:dyDescent="0.2">
      <c r="B26" s="1141"/>
      <c r="C26" s="640" t="s">
        <v>565</v>
      </c>
      <c r="D26" s="614">
        <v>1652.0728984499974</v>
      </c>
      <c r="E26" s="641">
        <v>1405.4893395000011</v>
      </c>
      <c r="F26" s="616">
        <v>0.71486966983149847</v>
      </c>
      <c r="G26" s="642">
        <v>0.72189843123192676</v>
      </c>
      <c r="H26" s="614">
        <v>4.4606150000000018E-2</v>
      </c>
      <c r="I26" s="641">
        <v>2.5333910000000001E-2</v>
      </c>
      <c r="J26" s="618">
        <v>2.7000110008372063E-5</v>
      </c>
      <c r="K26" s="643">
        <v>1.8024974852539593E-5</v>
      </c>
    </row>
    <row r="27" spans="2:11" ht="12.75" customHeight="1" x14ac:dyDescent="0.2">
      <c r="B27" s="1141"/>
      <c r="C27" s="644" t="s">
        <v>566</v>
      </c>
      <c r="D27" s="645">
        <v>183.47475832999996</v>
      </c>
      <c r="E27" s="646">
        <v>115.46919289000002</v>
      </c>
      <c r="F27" s="647">
        <v>7.9391496605772091E-2</v>
      </c>
      <c r="G27" s="648">
        <v>5.9308190293753345E-2</v>
      </c>
      <c r="H27" s="645">
        <v>0.10457082000000001</v>
      </c>
      <c r="I27" s="646">
        <v>9.7732749999999993E-2</v>
      </c>
      <c r="J27" s="649">
        <v>5.699466289085807E-4</v>
      </c>
      <c r="K27" s="650">
        <v>8.463967535748139E-4</v>
      </c>
    </row>
    <row r="28" spans="2:11" ht="12.75" customHeight="1" x14ac:dyDescent="0.2">
      <c r="B28" s="1141"/>
      <c r="C28" s="651" t="s">
        <v>559</v>
      </c>
      <c r="D28" s="639">
        <v>0</v>
      </c>
      <c r="E28" s="652">
        <v>0.14948247000000001</v>
      </c>
      <c r="F28" s="653">
        <v>0</v>
      </c>
      <c r="G28" s="654">
        <v>7.6778355806001811E-5</v>
      </c>
      <c r="H28" s="639">
        <v>0</v>
      </c>
      <c r="I28" s="652">
        <v>7.8926700000000009E-3</v>
      </c>
      <c r="J28" s="655" t="s">
        <v>567</v>
      </c>
      <c r="K28" s="656">
        <v>5.2799970458074455E-2</v>
      </c>
    </row>
    <row r="29" spans="2:11" ht="12.75" customHeight="1" x14ac:dyDescent="0.2">
      <c r="B29" s="1142"/>
      <c r="C29" s="657" t="s">
        <v>560</v>
      </c>
      <c r="D29" s="658">
        <v>1835.5476567799969</v>
      </c>
      <c r="E29" s="659">
        <v>1521.1080148599997</v>
      </c>
      <c r="F29" s="660">
        <v>0.79426116643727041</v>
      </c>
      <c r="G29" s="661">
        <v>0.78128339988148543</v>
      </c>
      <c r="H29" s="658">
        <v>0.14917696999999996</v>
      </c>
      <c r="I29" s="659">
        <v>0.13095933000000001</v>
      </c>
      <c r="J29" s="662">
        <v>8.1271096094390246E-5</v>
      </c>
      <c r="K29" s="663">
        <v>8.6094694604612481E-5</v>
      </c>
    </row>
    <row r="30" spans="2:11" ht="12.75" customHeight="1" x14ac:dyDescent="0.2">
      <c r="B30" s="1142"/>
      <c r="C30" s="602" t="s">
        <v>554</v>
      </c>
      <c r="D30" s="603">
        <v>3.4414392099999995</v>
      </c>
      <c r="E30" s="607">
        <v>5.6881514399999986</v>
      </c>
      <c r="F30" s="605">
        <v>1.4891476726638729E-3</v>
      </c>
      <c r="G30" s="606">
        <v>2.9215928472331337E-3</v>
      </c>
      <c r="H30" s="603">
        <v>3.5614000000000002E-3</v>
      </c>
      <c r="I30" s="607">
        <v>5.4848299999999996E-3</v>
      </c>
      <c r="J30" s="608">
        <v>1.0348577390678364E-3</v>
      </c>
      <c r="K30" s="609">
        <v>9.6425526954676177E-4</v>
      </c>
    </row>
    <row r="31" spans="2:11" ht="12.75" customHeight="1" x14ac:dyDescent="0.2">
      <c r="B31" s="1126" t="s">
        <v>568</v>
      </c>
      <c r="C31" s="1127"/>
      <c r="D31" s="610">
        <v>2311.012717659999</v>
      </c>
      <c r="E31" s="610">
        <v>1946.9350239500031</v>
      </c>
      <c r="F31" s="611">
        <v>1</v>
      </c>
      <c r="G31" s="611">
        <v>1</v>
      </c>
      <c r="H31" s="610">
        <v>14.712454500000025</v>
      </c>
      <c r="I31" s="610">
        <v>13.699282719999989</v>
      </c>
      <c r="J31" s="612">
        <v>6.3662369261632736E-3</v>
      </c>
      <c r="K31" s="612">
        <v>7.0363327750951089E-3</v>
      </c>
    </row>
    <row r="32" spans="2:11" ht="12.75" customHeight="1" x14ac:dyDescent="0.2">
      <c r="B32" s="1140" t="s">
        <v>84</v>
      </c>
      <c r="C32" s="602" t="s">
        <v>511</v>
      </c>
      <c r="D32" s="603">
        <v>476.89011662999872</v>
      </c>
      <c r="E32" s="607">
        <v>443.58166527000009</v>
      </c>
      <c r="F32" s="605">
        <v>0.23486333018057653</v>
      </c>
      <c r="G32" s="606">
        <v>0.21926751819778884</v>
      </c>
      <c r="H32" s="603">
        <v>15.053855750000043</v>
      </c>
      <c r="I32" s="607">
        <v>15.268301169999997</v>
      </c>
      <c r="J32" s="608">
        <v>3.1566717835085203E-2</v>
      </c>
      <c r="K32" s="609">
        <v>3.4420496529554395E-2</v>
      </c>
    </row>
    <row r="33" spans="2:11" ht="12.75" customHeight="1" x14ac:dyDescent="0.2">
      <c r="B33" s="1140"/>
      <c r="C33" s="602" t="s">
        <v>563</v>
      </c>
      <c r="D33" s="603">
        <v>1547.0159798000034</v>
      </c>
      <c r="E33" s="607">
        <v>1577.9786668800016</v>
      </c>
      <c r="F33" s="605">
        <v>0.76188898068587196</v>
      </c>
      <c r="G33" s="606">
        <v>0.78001300131561957</v>
      </c>
      <c r="H33" s="603">
        <v>0.30802028000000004</v>
      </c>
      <c r="I33" s="607">
        <v>4.1249199999999998E-3</v>
      </c>
      <c r="J33" s="608">
        <v>1.99106075193755E-4</v>
      </c>
      <c r="K33" s="609">
        <v>2.6140530835919611E-6</v>
      </c>
    </row>
    <row r="34" spans="2:11" ht="12.75" customHeight="1" x14ac:dyDescent="0.2">
      <c r="B34" s="1140"/>
      <c r="C34" s="602" t="s">
        <v>554</v>
      </c>
      <c r="D34" s="603">
        <v>6.594434510000001</v>
      </c>
      <c r="E34" s="607">
        <v>1.4555204300000002</v>
      </c>
      <c r="F34" s="605">
        <v>3.2476891335493285E-3</v>
      </c>
      <c r="G34" s="606">
        <v>7.1948048659319292E-4</v>
      </c>
      <c r="H34" s="603">
        <v>5.6698090000000007E-2</v>
      </c>
      <c r="I34" s="607">
        <v>4.1868780000000008E-2</v>
      </c>
      <c r="J34" s="608">
        <v>8.5978699028735964E-3</v>
      </c>
      <c r="K34" s="609">
        <v>2.8765504857942808E-2</v>
      </c>
    </row>
    <row r="35" spans="2:11" ht="12.75" customHeight="1" x14ac:dyDescent="0.2">
      <c r="B35" s="1126" t="s">
        <v>564</v>
      </c>
      <c r="C35" s="1127"/>
      <c r="D35" s="610">
        <v>2030.5005309400065</v>
      </c>
      <c r="E35" s="610">
        <v>2023.0158525799984</v>
      </c>
      <c r="F35" s="611">
        <v>1</v>
      </c>
      <c r="G35" s="611">
        <v>1</v>
      </c>
      <c r="H35" s="610">
        <v>15.418574120000043</v>
      </c>
      <c r="I35" s="610">
        <v>15.314294869999999</v>
      </c>
      <c r="J35" s="612">
        <v>7.5934844069516783E-3</v>
      </c>
      <c r="K35" s="612">
        <v>7.5700320639946195E-3</v>
      </c>
    </row>
    <row r="36" spans="2:11" x14ac:dyDescent="0.2">
      <c r="B36" s="1140" t="s">
        <v>85</v>
      </c>
      <c r="C36" s="602" t="s">
        <v>511</v>
      </c>
      <c r="D36" s="603">
        <v>108.54135168000016</v>
      </c>
      <c r="E36" s="607">
        <v>90.083594469999952</v>
      </c>
      <c r="F36" s="605">
        <v>6.3360745051674536E-2</v>
      </c>
      <c r="G36" s="606">
        <v>6.914471477700708E-2</v>
      </c>
      <c r="H36" s="603">
        <v>3.6826246600000028</v>
      </c>
      <c r="I36" s="607">
        <v>3.2907415100000037</v>
      </c>
      <c r="J36" s="608">
        <v>3.3928310298337323E-2</v>
      </c>
      <c r="K36" s="609">
        <v>3.6529864614759586E-2</v>
      </c>
    </row>
    <row r="37" spans="2:11" x14ac:dyDescent="0.2">
      <c r="B37" s="1140"/>
      <c r="C37" s="602" t="s">
        <v>570</v>
      </c>
      <c r="D37" s="603">
        <v>1587.328698989998</v>
      </c>
      <c r="E37" s="607">
        <v>1197.7726768400003</v>
      </c>
      <c r="F37" s="605">
        <v>0.92659919425384607</v>
      </c>
      <c r="G37" s="606">
        <v>0.91936440364149852</v>
      </c>
      <c r="H37" s="603">
        <v>0.13659988000000009</v>
      </c>
      <c r="I37" s="607">
        <v>8.5788120000000051E-2</v>
      </c>
      <c r="J37" s="608">
        <v>8.6056454524458155E-5</v>
      </c>
      <c r="K37" s="609">
        <v>7.1623039712617962E-5</v>
      </c>
    </row>
    <row r="38" spans="2:11" x14ac:dyDescent="0.2">
      <c r="B38" s="1140"/>
      <c r="C38" s="602" t="s">
        <v>554</v>
      </c>
      <c r="D38" s="603">
        <v>17.199320459999996</v>
      </c>
      <c r="E38" s="607">
        <v>14.97062964</v>
      </c>
      <c r="F38" s="605">
        <v>1.0040060694480083E-2</v>
      </c>
      <c r="G38" s="606">
        <v>1.1490881581493013E-2</v>
      </c>
      <c r="H38" s="603">
        <v>0.22048208999999999</v>
      </c>
      <c r="I38" s="607">
        <v>0.22935345999999998</v>
      </c>
      <c r="J38" s="608">
        <v>1.2819232626822051E-2</v>
      </c>
      <c r="K38" s="609">
        <v>1.5320228040856134E-2</v>
      </c>
    </row>
    <row r="39" spans="2:11" ht="12.75" customHeight="1" x14ac:dyDescent="0.2">
      <c r="B39" s="1126" t="s">
        <v>571</v>
      </c>
      <c r="C39" s="1127"/>
      <c r="D39" s="610">
        <v>1713.0693711299969</v>
      </c>
      <c r="E39" s="610">
        <v>1302.826900950002</v>
      </c>
      <c r="F39" s="611">
        <v>1</v>
      </c>
      <c r="G39" s="611">
        <v>1</v>
      </c>
      <c r="H39" s="610">
        <v>4.0397066300000057</v>
      </c>
      <c r="I39" s="610">
        <v>3.6058830900000038</v>
      </c>
      <c r="J39" s="612">
        <v>2.3581687338997152E-3</v>
      </c>
      <c r="K39" s="612">
        <v>2.7677376690415645E-3</v>
      </c>
    </row>
    <row r="40" spans="2:11" x14ac:dyDescent="0.2">
      <c r="B40" s="1140" t="s">
        <v>79</v>
      </c>
      <c r="C40" s="602" t="s">
        <v>511</v>
      </c>
      <c r="D40" s="603">
        <v>3.5063303500000003</v>
      </c>
      <c r="E40" s="607">
        <v>9.6966059500000323</v>
      </c>
      <c r="F40" s="605">
        <v>2.1458019348119988E-3</v>
      </c>
      <c r="G40" s="606">
        <v>5.9687738974124518E-3</v>
      </c>
      <c r="H40" s="603">
        <v>0.20884558000000014</v>
      </c>
      <c r="I40" s="607">
        <v>0.37178557999999973</v>
      </c>
      <c r="J40" s="608">
        <v>5.9562436836563371E-2</v>
      </c>
      <c r="K40" s="609">
        <v>3.8341826193318551E-2</v>
      </c>
    </row>
    <row r="41" spans="2:11" x14ac:dyDescent="0.2">
      <c r="B41" s="1140"/>
      <c r="C41" s="602" t="s">
        <v>559</v>
      </c>
      <c r="D41" s="603">
        <v>1630.4792254799979</v>
      </c>
      <c r="E41" s="607">
        <v>1614.8123613299997</v>
      </c>
      <c r="F41" s="605">
        <v>0.99781969394462466</v>
      </c>
      <c r="G41" s="606">
        <v>0.99400242943000428</v>
      </c>
      <c r="H41" s="603">
        <v>0.10601392</v>
      </c>
      <c r="I41" s="607">
        <v>6.6896600000000001E-2</v>
      </c>
      <c r="J41" s="608">
        <v>6.5020098596343964E-5</v>
      </c>
      <c r="K41" s="609">
        <v>4.1426856520284683E-5</v>
      </c>
    </row>
    <row r="42" spans="2:11" x14ac:dyDescent="0.2">
      <c r="B42" s="1140"/>
      <c r="C42" s="602" t="s">
        <v>554</v>
      </c>
      <c r="D42" s="603">
        <v>5.638118000000001E-2</v>
      </c>
      <c r="E42" s="607">
        <v>4.6781800000000005E-2</v>
      </c>
      <c r="F42" s="605">
        <v>3.4504120563250288E-5</v>
      </c>
      <c r="G42" s="606">
        <v>2.8796672583561979E-5</v>
      </c>
      <c r="H42" s="603">
        <v>2.9095E-4</v>
      </c>
      <c r="I42" s="607">
        <v>0</v>
      </c>
      <c r="J42" s="608">
        <v>5.1604099098316132E-3</v>
      </c>
      <c r="K42" s="609">
        <v>0</v>
      </c>
    </row>
    <row r="43" spans="2:11" x14ac:dyDescent="0.2">
      <c r="B43" s="1126" t="s">
        <v>569</v>
      </c>
      <c r="C43" s="1127"/>
      <c r="D43" s="610">
        <v>1634.041937009998</v>
      </c>
      <c r="E43" s="610">
        <v>1624.5557490799993</v>
      </c>
      <c r="F43" s="611">
        <v>1</v>
      </c>
      <c r="G43" s="611">
        <v>1</v>
      </c>
      <c r="H43" s="610">
        <v>0.31515045000000014</v>
      </c>
      <c r="I43" s="610">
        <v>0.43868217999999976</v>
      </c>
      <c r="J43" s="612">
        <v>1.9286558249335302E-4</v>
      </c>
      <c r="K43" s="612">
        <v>2.7003208738661597E-4</v>
      </c>
    </row>
    <row r="44" spans="2:11" x14ac:dyDescent="0.2">
      <c r="B44" s="1140" t="s">
        <v>77</v>
      </c>
      <c r="C44" s="613" t="s">
        <v>511</v>
      </c>
      <c r="D44" s="614">
        <v>67.081335779999932</v>
      </c>
      <c r="E44" s="615">
        <v>59.934191030000029</v>
      </c>
      <c r="F44" s="616">
        <v>4.7855990282000993E-2</v>
      </c>
      <c r="G44" s="617">
        <v>4.7555026606977475E-2</v>
      </c>
      <c r="H44" s="614">
        <v>3.2050832899999886</v>
      </c>
      <c r="I44" s="615">
        <v>3.2364864999999878</v>
      </c>
      <c r="J44" s="618">
        <v>4.7779061831913806E-2</v>
      </c>
      <c r="K44" s="619">
        <v>5.4000670475054316E-2</v>
      </c>
    </row>
    <row r="45" spans="2:11" x14ac:dyDescent="0.2">
      <c r="B45" s="1143"/>
      <c r="C45" s="640" t="s">
        <v>572</v>
      </c>
      <c r="D45" s="614">
        <v>1301.0247828599986</v>
      </c>
      <c r="E45" s="641">
        <v>1180.8797815299984</v>
      </c>
      <c r="F45" s="616">
        <v>0.92815428675100553</v>
      </c>
      <c r="G45" s="642">
        <v>0.93697384523287519</v>
      </c>
      <c r="H45" s="614">
        <v>7.1443100000000009E-3</v>
      </c>
      <c r="I45" s="641">
        <v>5.4669200000000001E-3</v>
      </c>
      <c r="J45" s="618">
        <v>5.4912943197706861E-6</v>
      </c>
      <c r="K45" s="643">
        <v>4.6295313761040307E-6</v>
      </c>
    </row>
    <row r="46" spans="2:11" ht="12.75" customHeight="1" x14ac:dyDescent="0.2">
      <c r="B46" s="1143"/>
      <c r="C46" s="644" t="s">
        <v>566</v>
      </c>
      <c r="D46" s="645">
        <v>31.410954449999998</v>
      </c>
      <c r="E46" s="646">
        <v>17.212076510000003</v>
      </c>
      <c r="F46" s="647">
        <v>2.2408652323762317E-2</v>
      </c>
      <c r="G46" s="648">
        <v>1.3656991815984836E-2</v>
      </c>
      <c r="H46" s="645">
        <v>3.22083E-3</v>
      </c>
      <c r="I46" s="646">
        <v>1.7725E-4</v>
      </c>
      <c r="J46" s="649">
        <v>1.0253843146112997E-4</v>
      </c>
      <c r="K46" s="650">
        <v>1.0298002097365762E-5</v>
      </c>
    </row>
    <row r="47" spans="2:11" x14ac:dyDescent="0.2">
      <c r="B47" s="1143"/>
      <c r="C47" s="651" t="s">
        <v>559</v>
      </c>
      <c r="D47" s="639">
        <v>0</v>
      </c>
      <c r="E47" s="652">
        <v>4.4895999999999998E-2</v>
      </c>
      <c r="F47" s="653">
        <v>0</v>
      </c>
      <c r="G47" s="654">
        <v>3.5622913029362027E-5</v>
      </c>
      <c r="H47" s="639">
        <v>0</v>
      </c>
      <c r="I47" s="652">
        <v>2.1550100000000002E-3</v>
      </c>
      <c r="J47" s="655" t="s">
        <v>567</v>
      </c>
      <c r="K47" s="656">
        <v>4.8000044547398438E-2</v>
      </c>
    </row>
    <row r="48" spans="2:11" x14ac:dyDescent="0.2">
      <c r="B48" s="1140"/>
      <c r="C48" s="630" t="s">
        <v>560</v>
      </c>
      <c r="D48" s="631">
        <v>1332.4357373099988</v>
      </c>
      <c r="E48" s="632">
        <v>1198.1367540399983</v>
      </c>
      <c r="F48" s="633">
        <v>0.95056293907476808</v>
      </c>
      <c r="G48" s="634">
        <v>0.95066645996188937</v>
      </c>
      <c r="H48" s="631">
        <v>1.0365140000000002E-2</v>
      </c>
      <c r="I48" s="632">
        <v>7.7991800000000002E-3</v>
      </c>
      <c r="J48" s="635">
        <v>7.7790918614399885E-6</v>
      </c>
      <c r="K48" s="636">
        <v>6.5094238814575541E-6</v>
      </c>
    </row>
    <row r="49" spans="2:11" x14ac:dyDescent="0.2">
      <c r="B49" s="1140"/>
      <c r="C49" s="602" t="s">
        <v>554</v>
      </c>
      <c r="D49" s="603">
        <v>2.2162393900000001</v>
      </c>
      <c r="E49" s="607">
        <v>2.2414825799999996</v>
      </c>
      <c r="F49" s="605">
        <v>1.5810706432302342E-3</v>
      </c>
      <c r="G49" s="606">
        <v>1.7785134311335085E-3</v>
      </c>
      <c r="H49" s="603">
        <v>1.2118E-4</v>
      </c>
      <c r="I49" s="607">
        <v>0</v>
      </c>
      <c r="J49" s="608">
        <v>5.4678208747115534E-5</v>
      </c>
      <c r="K49" s="609">
        <v>0</v>
      </c>
    </row>
    <row r="50" spans="2:11" ht="12.75" customHeight="1" x14ac:dyDescent="0.2">
      <c r="B50" s="1126" t="s">
        <v>573</v>
      </c>
      <c r="C50" s="1127"/>
      <c r="D50" s="610">
        <v>1401.7333124799998</v>
      </c>
      <c r="E50" s="610">
        <v>1260.312427649998</v>
      </c>
      <c r="F50" s="611">
        <v>1</v>
      </c>
      <c r="G50" s="611">
        <v>1</v>
      </c>
      <c r="H50" s="610">
        <v>3.2155696099999882</v>
      </c>
      <c r="I50" s="610">
        <v>3.244285679999988</v>
      </c>
      <c r="J50" s="612">
        <v>2.2939952852450087E-3</v>
      </c>
      <c r="K50" s="612">
        <v>2.5741916121936079E-3</v>
      </c>
    </row>
    <row r="51" spans="2:11" ht="12.75" customHeight="1" x14ac:dyDescent="0.2">
      <c r="B51" s="1140" t="s">
        <v>74</v>
      </c>
      <c r="C51" s="613" t="s">
        <v>511</v>
      </c>
      <c r="D51" s="614">
        <v>87.758015949999873</v>
      </c>
      <c r="E51" s="615">
        <v>89.187543130000151</v>
      </c>
      <c r="F51" s="616">
        <v>7.9123535827448077E-2</v>
      </c>
      <c r="G51" s="617">
        <v>7.8044821751752119E-2</v>
      </c>
      <c r="H51" s="614">
        <v>4.3064985700000014</v>
      </c>
      <c r="I51" s="615">
        <v>4.2551093400000104</v>
      </c>
      <c r="J51" s="618">
        <v>4.907242402168286E-2</v>
      </c>
      <c r="K51" s="619">
        <v>4.7709682211984968E-2</v>
      </c>
    </row>
    <row r="52" spans="2:11" x14ac:dyDescent="0.2">
      <c r="B52" s="1141"/>
      <c r="C52" s="640" t="s">
        <v>559</v>
      </c>
      <c r="D52" s="614">
        <v>1016.5422817099993</v>
      </c>
      <c r="E52" s="641">
        <v>1044.4308431799986</v>
      </c>
      <c r="F52" s="616">
        <v>0.91652504647351329</v>
      </c>
      <c r="G52" s="642">
        <v>0.91394398956816547</v>
      </c>
      <c r="H52" s="614">
        <v>1.6696550000000001E-2</v>
      </c>
      <c r="I52" s="641">
        <v>1.241518E-2</v>
      </c>
      <c r="J52" s="618">
        <v>1.6424845577415163E-5</v>
      </c>
      <c r="K52" s="643">
        <v>1.1887029266771999E-5</v>
      </c>
    </row>
    <row r="53" spans="2:11" ht="25.5" x14ac:dyDescent="0.2">
      <c r="B53" s="1141"/>
      <c r="C53" s="651" t="s">
        <v>566</v>
      </c>
      <c r="D53" s="639">
        <v>2.9066294400000001</v>
      </c>
      <c r="E53" s="652">
        <v>8.4139201699999955</v>
      </c>
      <c r="F53" s="653">
        <v>2.6206471983594988E-3</v>
      </c>
      <c r="G53" s="654">
        <v>7.3627199141921293E-3</v>
      </c>
      <c r="H53" s="639">
        <v>3.909E-5</v>
      </c>
      <c r="I53" s="652">
        <v>3.9759999999999999E-5</v>
      </c>
      <c r="J53" s="655">
        <v>1.3448566735772138E-5</v>
      </c>
      <c r="K53" s="656">
        <v>4.7255024051410768E-6</v>
      </c>
    </row>
    <row r="54" spans="2:11" x14ac:dyDescent="0.2">
      <c r="B54" s="1142"/>
      <c r="C54" s="630" t="s">
        <v>560</v>
      </c>
      <c r="D54" s="631">
        <v>1019.4489111499996</v>
      </c>
      <c r="E54" s="632">
        <v>1052.8447633499991</v>
      </c>
      <c r="F54" s="633">
        <v>0.91914569367187304</v>
      </c>
      <c r="G54" s="634">
        <v>0.92130670948235793</v>
      </c>
      <c r="H54" s="631">
        <v>1.673564E-2</v>
      </c>
      <c r="I54" s="632">
        <v>1.2454940000000001E-2</v>
      </c>
      <c r="J54" s="635">
        <v>1.6416359679192941E-5</v>
      </c>
      <c r="K54" s="636">
        <v>1.1829797168169589E-5</v>
      </c>
    </row>
    <row r="55" spans="2:11" x14ac:dyDescent="0.2">
      <c r="B55" s="1142"/>
      <c r="C55" s="602" t="s">
        <v>554</v>
      </c>
      <c r="D55" s="603">
        <v>1.9196435500000018</v>
      </c>
      <c r="E55" s="607">
        <v>0.74105283000000011</v>
      </c>
      <c r="F55" s="605">
        <v>1.7307705006787471E-3</v>
      </c>
      <c r="G55" s="606">
        <v>6.484687658867386E-4</v>
      </c>
      <c r="H55" s="603">
        <v>0</v>
      </c>
      <c r="I55" s="607">
        <v>5.1359999999999996E-5</v>
      </c>
      <c r="J55" s="608">
        <v>0</v>
      </c>
      <c r="K55" s="609">
        <v>6.9306799624528772E-5</v>
      </c>
    </row>
    <row r="56" spans="2:11" x14ac:dyDescent="0.2">
      <c r="B56" s="1126" t="s">
        <v>574</v>
      </c>
      <c r="C56" s="1127"/>
      <c r="D56" s="610">
        <v>1109.1265706499996</v>
      </c>
      <c r="E56" s="610">
        <v>1142.7733593100029</v>
      </c>
      <c r="F56" s="611">
        <v>1</v>
      </c>
      <c r="G56" s="611">
        <v>1</v>
      </c>
      <c r="H56" s="610">
        <v>4.3232342099999999</v>
      </c>
      <c r="I56" s="610">
        <v>4.2676156400000078</v>
      </c>
      <c r="J56" s="612">
        <v>3.897872726524245E-3</v>
      </c>
      <c r="K56" s="612">
        <v>3.7344374588647736E-3</v>
      </c>
    </row>
    <row r="57" spans="2:11" x14ac:dyDescent="0.2">
      <c r="B57" s="1140" t="s">
        <v>87</v>
      </c>
      <c r="C57" s="602" t="s">
        <v>511</v>
      </c>
      <c r="D57" s="603">
        <v>392.68843297000194</v>
      </c>
      <c r="E57" s="607">
        <v>335.96028157999939</v>
      </c>
      <c r="F57" s="605">
        <v>0.4104197834808796</v>
      </c>
      <c r="G57" s="606">
        <v>0.37525325052995046</v>
      </c>
      <c r="H57" s="603">
        <v>18.834979940000022</v>
      </c>
      <c r="I57" s="607">
        <v>16.951442460000003</v>
      </c>
      <c r="J57" s="608">
        <v>4.7964183201288368E-2</v>
      </c>
      <c r="K57" s="609">
        <v>5.0456686070979785E-2</v>
      </c>
    </row>
    <row r="58" spans="2:11" ht="12.75" customHeight="1" x14ac:dyDescent="0.2">
      <c r="B58" s="1140"/>
      <c r="C58" s="602" t="s">
        <v>575</v>
      </c>
      <c r="D58" s="603">
        <v>555.56653112000049</v>
      </c>
      <c r="E58" s="607">
        <v>556.24810937000041</v>
      </c>
      <c r="F58" s="605">
        <v>0.58065243655626697</v>
      </c>
      <c r="G58" s="606">
        <v>0.62130532264281357</v>
      </c>
      <c r="H58" s="603">
        <v>9.4317630099999992</v>
      </c>
      <c r="I58" s="607">
        <v>9.9457085599999893</v>
      </c>
      <c r="J58" s="608">
        <v>1.6976838023316364E-2</v>
      </c>
      <c r="K58" s="609">
        <v>1.7879986273147738E-2</v>
      </c>
    </row>
    <row r="59" spans="2:11" x14ac:dyDescent="0.2">
      <c r="B59" s="1140"/>
      <c r="C59" s="602" t="s">
        <v>554</v>
      </c>
      <c r="D59" s="603">
        <v>8.5420734199999995</v>
      </c>
      <c r="E59" s="607">
        <v>3.0810731800000002</v>
      </c>
      <c r="F59" s="605">
        <v>8.9277799628541456E-3</v>
      </c>
      <c r="G59" s="606">
        <v>3.4414268272374309E-3</v>
      </c>
      <c r="H59" s="603">
        <v>4.5019E-4</v>
      </c>
      <c r="I59" s="607">
        <v>4.6115000000000001E-4</v>
      </c>
      <c r="J59" s="608">
        <v>5.2702661036130501E-5</v>
      </c>
      <c r="K59" s="609">
        <v>1.4967187504452589E-4</v>
      </c>
    </row>
    <row r="60" spans="2:11" x14ac:dyDescent="0.2">
      <c r="B60" s="1126" t="s">
        <v>576</v>
      </c>
      <c r="C60" s="1127"/>
      <c r="D60" s="610">
        <v>956.7970375100017</v>
      </c>
      <c r="E60" s="610">
        <v>895.28946412999846</v>
      </c>
      <c r="F60" s="611">
        <v>1</v>
      </c>
      <c r="G60" s="611">
        <v>1</v>
      </c>
      <c r="H60" s="610">
        <v>28.267193140000035</v>
      </c>
      <c r="I60" s="610">
        <v>26.897612169999991</v>
      </c>
      <c r="J60" s="612">
        <v>2.9543562565330948E-2</v>
      </c>
      <c r="K60" s="612">
        <v>3.0043481184197633E-2</v>
      </c>
    </row>
    <row r="61" spans="2:11" x14ac:dyDescent="0.2">
      <c r="B61" s="1333" t="s">
        <v>22</v>
      </c>
      <c r="C61" s="1334"/>
      <c r="D61" s="1329">
        <v>69189.600000000006</v>
      </c>
      <c r="E61" s="1329">
        <v>64625.3</v>
      </c>
      <c r="F61" s="1330"/>
      <c r="G61" s="1330"/>
      <c r="H61" s="1329">
        <v>539.29999999999995</v>
      </c>
      <c r="I61" s="1329">
        <v>509.8</v>
      </c>
      <c r="J61" s="1331">
        <v>7.7999999999999996E-3</v>
      </c>
      <c r="K61" s="1332">
        <v>7.9000000000000008E-3</v>
      </c>
    </row>
    <row r="62" spans="2:11" x14ac:dyDescent="0.2">
      <c r="B62" s="664" t="s">
        <v>545</v>
      </c>
      <c r="C62" s="664"/>
      <c r="D62" s="664"/>
      <c r="E62" s="664"/>
      <c r="F62" s="664"/>
      <c r="G62" s="664"/>
      <c r="H62" s="664"/>
      <c r="I62" s="664"/>
      <c r="J62" s="664"/>
      <c r="K62" s="664"/>
    </row>
    <row r="63" spans="2:11" ht="12.75" customHeight="1" x14ac:dyDescent="0.2"/>
  </sheetData>
  <mergeCells count="30">
    <mergeCell ref="B51:B55"/>
    <mergeCell ref="B56:C56"/>
    <mergeCell ref="B57:B59"/>
    <mergeCell ref="B60:C60"/>
    <mergeCell ref="B61:C61"/>
    <mergeCell ref="B50:C50"/>
    <mergeCell ref="B19:B23"/>
    <mergeCell ref="B24:C24"/>
    <mergeCell ref="B32:B34"/>
    <mergeCell ref="B35:C35"/>
    <mergeCell ref="B25:B30"/>
    <mergeCell ref="B31:C31"/>
    <mergeCell ref="B40:B42"/>
    <mergeCell ref="B43:C43"/>
    <mergeCell ref="B36:B38"/>
    <mergeCell ref="B39:C39"/>
    <mergeCell ref="B44:B49"/>
    <mergeCell ref="B18:C18"/>
    <mergeCell ref="B2:K2"/>
    <mergeCell ref="B3:B4"/>
    <mergeCell ref="C3:C4"/>
    <mergeCell ref="D3:E3"/>
    <mergeCell ref="F3:G3"/>
    <mergeCell ref="H3:I3"/>
    <mergeCell ref="J3:K3"/>
    <mergeCell ref="B5:B7"/>
    <mergeCell ref="B8:C8"/>
    <mergeCell ref="B9:B11"/>
    <mergeCell ref="B12:C12"/>
    <mergeCell ref="B13:B17"/>
  </mergeCells>
  <pageMargins left="0.7" right="0.7" top="0.75" bottom="0.75" header="0.3" footer="0.3"/>
  <pageSetup paperSize="1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I278"/>
  <sheetViews>
    <sheetView zoomScaleNormal="100" workbookViewId="0"/>
  </sheetViews>
  <sheetFormatPr baseColWidth="10" defaultRowHeight="12.75" x14ac:dyDescent="0.2"/>
  <cols>
    <col min="1" max="1" width="5.140625" style="666" customWidth="1"/>
    <col min="2" max="3" width="11.42578125" style="703"/>
    <col min="4" max="4" width="33.42578125" style="703" customWidth="1"/>
    <col min="5" max="6" width="14.28515625" style="703" bestFit="1" customWidth="1"/>
    <col min="7" max="8" width="14.42578125" style="703" customWidth="1"/>
    <col min="9" max="9" width="13.5703125" style="703" customWidth="1"/>
    <col min="10" max="61" width="11.42578125" style="666"/>
    <col min="62" max="16384" width="11.42578125" style="703"/>
  </cols>
  <sheetData>
    <row r="2" spans="1:10" s="666" customFormat="1" ht="15" x14ac:dyDescent="0.2">
      <c r="B2" s="1144" t="s">
        <v>577</v>
      </c>
      <c r="C2" s="1144"/>
      <c r="D2" s="1144"/>
      <c r="E2" s="1144"/>
      <c r="F2" s="1144"/>
      <c r="G2" s="1144"/>
      <c r="H2" s="1144"/>
      <c r="I2" s="1144"/>
    </row>
    <row r="3" spans="1:10" s="666" customFormat="1" ht="15" customHeight="1" x14ac:dyDescent="0.2">
      <c r="B3" s="1145" t="s">
        <v>578</v>
      </c>
      <c r="C3" s="1145"/>
      <c r="D3" s="1145"/>
      <c r="E3" s="1145"/>
      <c r="F3" s="1145"/>
      <c r="G3" s="1145"/>
      <c r="H3" s="1145"/>
      <c r="I3" s="1145"/>
    </row>
    <row r="4" spans="1:10" s="666" customFormat="1" ht="12.75" customHeight="1" x14ac:dyDescent="0.2">
      <c r="B4" s="1146" t="s">
        <v>579</v>
      </c>
      <c r="C4" s="1146" t="s">
        <v>580</v>
      </c>
      <c r="D4" s="1146" t="s">
        <v>581</v>
      </c>
      <c r="E4" s="1147">
        <v>2018</v>
      </c>
      <c r="F4" s="1148">
        <v>2019</v>
      </c>
      <c r="G4" s="1149" t="s">
        <v>582</v>
      </c>
      <c r="H4" s="1149" t="s">
        <v>308</v>
      </c>
      <c r="I4" s="1149" t="s">
        <v>583</v>
      </c>
      <c r="J4" s="667"/>
    </row>
    <row r="5" spans="1:10" s="666" customFormat="1" x14ac:dyDescent="0.2">
      <c r="B5" s="1146"/>
      <c r="C5" s="1146"/>
      <c r="D5" s="1146"/>
      <c r="E5" s="1147"/>
      <c r="F5" s="1148"/>
      <c r="G5" s="1149"/>
      <c r="H5" s="1149"/>
      <c r="I5" s="1149"/>
      <c r="J5" s="667"/>
    </row>
    <row r="6" spans="1:10" s="666" customFormat="1" x14ac:dyDescent="0.2">
      <c r="A6" s="667"/>
      <c r="B6" s="1150" t="s">
        <v>202</v>
      </c>
      <c r="C6" s="1151" t="s">
        <v>584</v>
      </c>
      <c r="D6" s="668" t="s">
        <v>585</v>
      </c>
      <c r="E6" s="669">
        <v>1617</v>
      </c>
      <c r="F6" s="670">
        <v>1680</v>
      </c>
      <c r="G6" s="671">
        <f>F6/$F$12</f>
        <v>0.14751075599262448</v>
      </c>
      <c r="H6" s="671">
        <f>+F6/$F$34</f>
        <v>2.5413767908764573E-3</v>
      </c>
      <c r="I6" s="672">
        <f>+(F6-E6)/E6</f>
        <v>3.896103896103896E-2</v>
      </c>
      <c r="J6" s="667"/>
    </row>
    <row r="7" spans="1:10" s="666" customFormat="1" x14ac:dyDescent="0.2">
      <c r="A7" s="667"/>
      <c r="B7" s="1150"/>
      <c r="C7" s="1151"/>
      <c r="D7" s="668" t="s">
        <v>586</v>
      </c>
      <c r="E7" s="669">
        <v>0</v>
      </c>
      <c r="F7" s="670">
        <v>0</v>
      </c>
      <c r="G7" s="671">
        <f t="shared" ref="G7:G12" si="0">F7/$F$12</f>
        <v>0</v>
      </c>
      <c r="H7" s="671">
        <f t="shared" ref="H7:H34" si="1">+F7/$F$34</f>
        <v>0</v>
      </c>
      <c r="I7" s="672" t="s">
        <v>206</v>
      </c>
      <c r="J7" s="667"/>
    </row>
    <row r="8" spans="1:10" s="666" customFormat="1" x14ac:dyDescent="0.2">
      <c r="A8" s="667"/>
      <c r="B8" s="1150"/>
      <c r="C8" s="1151"/>
      <c r="D8" s="673" t="s">
        <v>587</v>
      </c>
      <c r="E8" s="674">
        <v>1617</v>
      </c>
      <c r="F8" s="674">
        <v>1680</v>
      </c>
      <c r="G8" s="675">
        <f t="shared" si="0"/>
        <v>0.14751075599262448</v>
      </c>
      <c r="H8" s="675">
        <f t="shared" si="1"/>
        <v>2.5413767908764573E-3</v>
      </c>
      <c r="I8" s="675">
        <f t="shared" ref="I8:I34" si="2">+(F8-E8)/E8</f>
        <v>3.896103896103896E-2</v>
      </c>
      <c r="J8" s="667"/>
    </row>
    <row r="9" spans="1:10" s="666" customFormat="1" x14ac:dyDescent="0.2">
      <c r="A9" s="667"/>
      <c r="B9" s="1150"/>
      <c r="C9" s="1151" t="s">
        <v>588</v>
      </c>
      <c r="D9" s="668" t="s">
        <v>589</v>
      </c>
      <c r="E9" s="669">
        <v>10551</v>
      </c>
      <c r="F9" s="670">
        <v>8656</v>
      </c>
      <c r="G9" s="671">
        <f t="shared" si="0"/>
        <v>0.76003160944771275</v>
      </c>
      <c r="H9" s="671">
        <f t="shared" si="1"/>
        <v>1.309414137013489E-2</v>
      </c>
      <c r="I9" s="672">
        <f t="shared" si="2"/>
        <v>-0.17960382902094588</v>
      </c>
      <c r="J9" s="667"/>
    </row>
    <row r="10" spans="1:10" s="666" customFormat="1" x14ac:dyDescent="0.2">
      <c r="A10" s="667"/>
      <c r="B10" s="1150"/>
      <c r="C10" s="1151"/>
      <c r="D10" s="668" t="s">
        <v>586</v>
      </c>
      <c r="E10" s="669">
        <v>558</v>
      </c>
      <c r="F10" s="670">
        <v>1053</v>
      </c>
      <c r="G10" s="671">
        <f t="shared" si="0"/>
        <v>9.2457634559662827E-2</v>
      </c>
      <c r="H10" s="671">
        <f t="shared" si="1"/>
        <v>1.5928986671386366E-3</v>
      </c>
      <c r="I10" s="672">
        <f t="shared" si="2"/>
        <v>0.88709677419354838</v>
      </c>
      <c r="J10" s="667"/>
    </row>
    <row r="11" spans="1:10" s="666" customFormat="1" x14ac:dyDescent="0.2">
      <c r="A11" s="667"/>
      <c r="B11" s="1150"/>
      <c r="C11" s="1151"/>
      <c r="D11" s="673" t="s">
        <v>590</v>
      </c>
      <c r="E11" s="674">
        <v>11109</v>
      </c>
      <c r="F11" s="674">
        <v>9709</v>
      </c>
      <c r="G11" s="675">
        <f t="shared" si="0"/>
        <v>0.85248924400737558</v>
      </c>
      <c r="H11" s="675">
        <f t="shared" si="1"/>
        <v>1.4687040037273526E-2</v>
      </c>
      <c r="I11" s="675">
        <f t="shared" si="2"/>
        <v>-0.12602394454946439</v>
      </c>
      <c r="J11" s="667"/>
    </row>
    <row r="12" spans="1:10" s="666" customFormat="1" x14ac:dyDescent="0.2">
      <c r="A12" s="667"/>
      <c r="B12" s="1150"/>
      <c r="C12" s="1152" t="s">
        <v>591</v>
      </c>
      <c r="D12" s="1153"/>
      <c r="E12" s="676">
        <v>12726</v>
      </c>
      <c r="F12" s="676">
        <v>11389</v>
      </c>
      <c r="G12" s="677">
        <f t="shared" si="0"/>
        <v>1</v>
      </c>
      <c r="H12" s="677">
        <f t="shared" si="1"/>
        <v>1.7228416828149982E-2</v>
      </c>
      <c r="I12" s="677">
        <f t="shared" si="2"/>
        <v>-0.10506050605060506</v>
      </c>
      <c r="J12" s="667"/>
    </row>
    <row r="13" spans="1:10" s="666" customFormat="1" x14ac:dyDescent="0.2">
      <c r="A13" s="667"/>
      <c r="B13" s="1150" t="s">
        <v>212</v>
      </c>
      <c r="C13" s="1151" t="s">
        <v>584</v>
      </c>
      <c r="D13" s="668" t="s">
        <v>585</v>
      </c>
      <c r="E13" s="669">
        <v>73522</v>
      </c>
      <c r="F13" s="670">
        <v>61737</v>
      </c>
      <c r="G13" s="671">
        <f>+F13/$F$19</f>
        <v>0.10013039966524265</v>
      </c>
      <c r="H13" s="671">
        <f t="shared" si="1"/>
        <v>9.3391058891868953E-2</v>
      </c>
      <c r="I13" s="672">
        <f t="shared" si="2"/>
        <v>-0.1602921574494709</v>
      </c>
      <c r="J13" s="667"/>
    </row>
    <row r="14" spans="1:10" s="666" customFormat="1" x14ac:dyDescent="0.2">
      <c r="A14" s="667"/>
      <c r="B14" s="1150"/>
      <c r="C14" s="1151"/>
      <c r="D14" s="668" t="s">
        <v>586</v>
      </c>
      <c r="E14" s="669">
        <v>5</v>
      </c>
      <c r="F14" s="670">
        <v>28</v>
      </c>
      <c r="G14" s="671">
        <f t="shared" ref="G14:G19" si="3">+F14/$F$19</f>
        <v>4.541281874122154E-5</v>
      </c>
      <c r="H14" s="671">
        <f t="shared" si="1"/>
        <v>4.2356279847940955E-5</v>
      </c>
      <c r="I14" s="672">
        <f t="shared" si="2"/>
        <v>4.5999999999999996</v>
      </c>
      <c r="J14" s="667"/>
    </row>
    <row r="15" spans="1:10" s="666" customFormat="1" x14ac:dyDescent="0.2">
      <c r="A15" s="667"/>
      <c r="B15" s="1150"/>
      <c r="C15" s="1151"/>
      <c r="D15" s="673" t="s">
        <v>587</v>
      </c>
      <c r="E15" s="674">
        <v>73527</v>
      </c>
      <c r="F15" s="674">
        <v>61765</v>
      </c>
      <c r="G15" s="675">
        <f t="shared" si="3"/>
        <v>0.10017581248398387</v>
      </c>
      <c r="H15" s="675">
        <f t="shared" si="1"/>
        <v>9.3433415171716896E-2</v>
      </c>
      <c r="I15" s="675">
        <f t="shared" si="2"/>
        <v>-0.15996844696506046</v>
      </c>
      <c r="J15" s="667"/>
    </row>
    <row r="16" spans="1:10" s="666" customFormat="1" x14ac:dyDescent="0.2">
      <c r="A16" s="667"/>
      <c r="B16" s="1150"/>
      <c r="C16" s="1151" t="s">
        <v>588</v>
      </c>
      <c r="D16" s="668" t="s">
        <v>589</v>
      </c>
      <c r="E16" s="669">
        <v>502065</v>
      </c>
      <c r="F16" s="670">
        <v>474384</v>
      </c>
      <c r="G16" s="671">
        <f t="shared" si="3"/>
        <v>0.76939695020484422</v>
      </c>
      <c r="H16" s="671">
        <f t="shared" si="1"/>
        <v>0.71761219497805795</v>
      </c>
      <c r="I16" s="672">
        <f t="shared" si="2"/>
        <v>-5.5134295360162532E-2</v>
      </c>
      <c r="J16" s="667"/>
    </row>
    <row r="17" spans="1:10" s="666" customFormat="1" x14ac:dyDescent="0.2">
      <c r="A17" s="667"/>
      <c r="B17" s="1150"/>
      <c r="C17" s="1151"/>
      <c r="D17" s="668" t="s">
        <v>586</v>
      </c>
      <c r="E17" s="669">
        <v>100265</v>
      </c>
      <c r="F17" s="670">
        <v>80417</v>
      </c>
      <c r="G17" s="671">
        <f t="shared" si="3"/>
        <v>0.13042723731117187</v>
      </c>
      <c r="H17" s="671">
        <f t="shared" si="1"/>
        <v>0.12164874844756671</v>
      </c>
      <c r="I17" s="672">
        <f t="shared" si="2"/>
        <v>-0.19795541814192391</v>
      </c>
      <c r="J17" s="667"/>
    </row>
    <row r="18" spans="1:10" s="666" customFormat="1" x14ac:dyDescent="0.2">
      <c r="A18" s="667"/>
      <c r="B18" s="1150"/>
      <c r="C18" s="1151"/>
      <c r="D18" s="673" t="s">
        <v>590</v>
      </c>
      <c r="E18" s="674">
        <v>602330</v>
      </c>
      <c r="F18" s="674">
        <v>554801</v>
      </c>
      <c r="G18" s="675">
        <f t="shared" si="3"/>
        <v>0.89982418751601612</v>
      </c>
      <c r="H18" s="675">
        <f t="shared" si="1"/>
        <v>0.83926094342562463</v>
      </c>
      <c r="I18" s="675">
        <f t="shared" si="2"/>
        <v>-7.8908571713180484E-2</v>
      </c>
      <c r="J18" s="667"/>
    </row>
    <row r="19" spans="1:10" s="666" customFormat="1" x14ac:dyDescent="0.2">
      <c r="A19" s="667"/>
      <c r="B19" s="1150"/>
      <c r="C19" s="1152" t="s">
        <v>592</v>
      </c>
      <c r="D19" s="1153"/>
      <c r="E19" s="676">
        <v>675857</v>
      </c>
      <c r="F19" s="676">
        <v>616566</v>
      </c>
      <c r="G19" s="677">
        <f t="shared" si="3"/>
        <v>1</v>
      </c>
      <c r="H19" s="677">
        <f t="shared" si="1"/>
        <v>0.93269435859734151</v>
      </c>
      <c r="I19" s="677">
        <f t="shared" si="2"/>
        <v>-8.7727137545368331E-2</v>
      </c>
      <c r="J19" s="667"/>
    </row>
    <row r="20" spans="1:10" s="666" customFormat="1" x14ac:dyDescent="0.2">
      <c r="A20" s="667"/>
      <c r="B20" s="1150" t="s">
        <v>274</v>
      </c>
      <c r="C20" s="1151" t="s">
        <v>584</v>
      </c>
      <c r="D20" s="668" t="s">
        <v>585</v>
      </c>
      <c r="E20" s="669">
        <v>8901</v>
      </c>
      <c r="F20" s="670">
        <v>8448</v>
      </c>
      <c r="G20" s="671">
        <f>+F20/$F$26</f>
        <v>0.25519574673755435</v>
      </c>
      <c r="H20" s="671">
        <f t="shared" si="1"/>
        <v>1.27794947198359E-2</v>
      </c>
      <c r="I20" s="672">
        <f t="shared" si="2"/>
        <v>-5.0893158072126729E-2</v>
      </c>
      <c r="J20" s="667"/>
    </row>
    <row r="21" spans="1:10" s="666" customFormat="1" x14ac:dyDescent="0.2">
      <c r="A21" s="667"/>
      <c r="B21" s="1150"/>
      <c r="C21" s="1151"/>
      <c r="D21" s="668" t="s">
        <v>586</v>
      </c>
      <c r="E21" s="669">
        <v>8764</v>
      </c>
      <c r="F21" s="670">
        <v>7420</v>
      </c>
      <c r="G21" s="671">
        <f t="shared" ref="G21:G26" si="4">+F21/$F$26</f>
        <v>0.22414209763170614</v>
      </c>
      <c r="H21" s="671">
        <f t="shared" si="1"/>
        <v>1.1224414159704352E-2</v>
      </c>
      <c r="I21" s="672">
        <f t="shared" si="2"/>
        <v>-0.15335463258785942</v>
      </c>
      <c r="J21" s="667"/>
    </row>
    <row r="22" spans="1:10" s="666" customFormat="1" x14ac:dyDescent="0.2">
      <c r="A22" s="667"/>
      <c r="B22" s="1150"/>
      <c r="C22" s="1151"/>
      <c r="D22" s="673" t="s">
        <v>587</v>
      </c>
      <c r="E22" s="674">
        <v>17665</v>
      </c>
      <c r="F22" s="674">
        <v>15868</v>
      </c>
      <c r="G22" s="675">
        <f t="shared" si="4"/>
        <v>0.47933784436926052</v>
      </c>
      <c r="H22" s="675">
        <f t="shared" si="1"/>
        <v>2.4003908879540254E-2</v>
      </c>
      <c r="I22" s="675">
        <f t="shared" si="2"/>
        <v>-0.10172657797905463</v>
      </c>
      <c r="J22" s="667"/>
    </row>
    <row r="23" spans="1:10" s="666" customFormat="1" x14ac:dyDescent="0.2">
      <c r="A23" s="667"/>
      <c r="B23" s="1150"/>
      <c r="C23" s="1151" t="s">
        <v>588</v>
      </c>
      <c r="D23" s="668" t="s">
        <v>589</v>
      </c>
      <c r="E23" s="669">
        <v>18334</v>
      </c>
      <c r="F23" s="670">
        <v>17176</v>
      </c>
      <c r="G23" s="671">
        <f t="shared" si="4"/>
        <v>0.51884968583856939</v>
      </c>
      <c r="H23" s="671">
        <f t="shared" si="1"/>
        <v>2.598255223815121E-2</v>
      </c>
      <c r="I23" s="672">
        <f t="shared" si="2"/>
        <v>-6.3161339587651355E-2</v>
      </c>
      <c r="J23" s="667"/>
    </row>
    <row r="24" spans="1:10" s="666" customFormat="1" x14ac:dyDescent="0.2">
      <c r="A24" s="667"/>
      <c r="B24" s="1150"/>
      <c r="C24" s="1151"/>
      <c r="D24" s="668" t="s">
        <v>586</v>
      </c>
      <c r="E24" s="669">
        <v>66</v>
      </c>
      <c r="F24" s="670">
        <v>60</v>
      </c>
      <c r="G24" s="671">
        <f t="shared" si="4"/>
        <v>1.8124697921701304E-3</v>
      </c>
      <c r="H24" s="671">
        <f t="shared" si="1"/>
        <v>9.0763456817016328E-5</v>
      </c>
      <c r="I24" s="672">
        <f t="shared" si="2"/>
        <v>-9.0909090909090912E-2</v>
      </c>
      <c r="J24" s="667"/>
    </row>
    <row r="25" spans="1:10" s="666" customFormat="1" x14ac:dyDescent="0.2">
      <c r="A25" s="667"/>
      <c r="B25" s="1150"/>
      <c r="C25" s="1151"/>
      <c r="D25" s="673" t="s">
        <v>590</v>
      </c>
      <c r="E25" s="674">
        <v>18400</v>
      </c>
      <c r="F25" s="674">
        <v>17236</v>
      </c>
      <c r="G25" s="675">
        <f t="shared" si="4"/>
        <v>0.52066215563073948</v>
      </c>
      <c r="H25" s="675">
        <f t="shared" si="1"/>
        <v>2.6073315694968225E-2</v>
      </c>
      <c r="I25" s="675">
        <f t="shared" si="2"/>
        <v>-6.3260869565217398E-2</v>
      </c>
      <c r="J25" s="667"/>
    </row>
    <row r="26" spans="1:10" s="666" customFormat="1" x14ac:dyDescent="0.2">
      <c r="A26" s="667"/>
      <c r="B26" s="1150"/>
      <c r="C26" s="678" t="s">
        <v>593</v>
      </c>
      <c r="D26" s="678"/>
      <c r="E26" s="676">
        <v>36065</v>
      </c>
      <c r="F26" s="676">
        <v>33104</v>
      </c>
      <c r="G26" s="679">
        <f t="shared" si="4"/>
        <v>1</v>
      </c>
      <c r="H26" s="677">
        <f t="shared" si="1"/>
        <v>5.0077224574508479E-2</v>
      </c>
      <c r="I26" s="677">
        <f t="shared" si="2"/>
        <v>-8.2101760709829469E-2</v>
      </c>
      <c r="J26" s="667"/>
    </row>
    <row r="27" spans="1:10" s="666" customFormat="1" x14ac:dyDescent="0.2">
      <c r="A27" s="667"/>
      <c r="B27" s="1154"/>
      <c r="C27" s="1154"/>
      <c r="D27" s="1154"/>
      <c r="E27" s="1154"/>
      <c r="F27" s="1154"/>
      <c r="G27" s="1154"/>
      <c r="H27" s="1154"/>
      <c r="I27" s="1154"/>
      <c r="J27" s="667"/>
    </row>
    <row r="28" spans="1:10" s="666" customFormat="1" x14ac:dyDescent="0.2">
      <c r="A28" s="667"/>
      <c r="B28" s="1150" t="s">
        <v>587</v>
      </c>
      <c r="C28" s="1150"/>
      <c r="D28" s="668" t="s">
        <v>585</v>
      </c>
      <c r="E28" s="669">
        <v>84040</v>
      </c>
      <c r="F28" s="670">
        <v>71865</v>
      </c>
      <c r="G28" s="680"/>
      <c r="H28" s="671">
        <f t="shared" si="1"/>
        <v>0.10871193040258131</v>
      </c>
      <c r="I28" s="672">
        <f t="shared" si="2"/>
        <v>-0.14487148976677772</v>
      </c>
      <c r="J28" s="667"/>
    </row>
    <row r="29" spans="1:10" s="666" customFormat="1" x14ac:dyDescent="0.2">
      <c r="A29" s="667"/>
      <c r="B29" s="1150"/>
      <c r="C29" s="1150"/>
      <c r="D29" s="668" t="s">
        <v>586</v>
      </c>
      <c r="E29" s="669">
        <v>8769</v>
      </c>
      <c r="F29" s="670">
        <v>7448</v>
      </c>
      <c r="G29" s="681"/>
      <c r="H29" s="671">
        <f t="shared" si="1"/>
        <v>1.1266770439552294E-2</v>
      </c>
      <c r="I29" s="672">
        <f t="shared" si="2"/>
        <v>-0.15064431520127722</v>
      </c>
      <c r="J29" s="667"/>
    </row>
    <row r="30" spans="1:10" s="666" customFormat="1" x14ac:dyDescent="0.2">
      <c r="A30" s="667"/>
      <c r="B30" s="1150"/>
      <c r="C30" s="1150"/>
      <c r="D30" s="673" t="s">
        <v>587</v>
      </c>
      <c r="E30" s="674">
        <v>92809</v>
      </c>
      <c r="F30" s="674">
        <v>79313</v>
      </c>
      <c r="G30" s="682"/>
      <c r="H30" s="683">
        <f t="shared" si="1"/>
        <v>0.11997870084213361</v>
      </c>
      <c r="I30" s="675">
        <f t="shared" si="2"/>
        <v>-0.14541693154758698</v>
      </c>
      <c r="J30" s="667"/>
    </row>
    <row r="31" spans="1:10" s="666" customFormat="1" x14ac:dyDescent="0.2">
      <c r="A31" s="667"/>
      <c r="B31" s="1150" t="s">
        <v>590</v>
      </c>
      <c r="C31" s="1150"/>
      <c r="D31" s="668" t="s">
        <v>589</v>
      </c>
      <c r="E31" s="669">
        <v>530950</v>
      </c>
      <c r="F31" s="670">
        <v>500216</v>
      </c>
      <c r="G31" s="681"/>
      <c r="H31" s="671">
        <f t="shared" si="1"/>
        <v>0.75668888858634409</v>
      </c>
      <c r="I31" s="672">
        <f t="shared" si="2"/>
        <v>-5.7884923250776911E-2</v>
      </c>
      <c r="J31" s="667"/>
    </row>
    <row r="32" spans="1:10" s="666" customFormat="1" x14ac:dyDescent="0.2">
      <c r="A32" s="667"/>
      <c r="B32" s="1150"/>
      <c r="C32" s="1150"/>
      <c r="D32" s="668" t="s">
        <v>586</v>
      </c>
      <c r="E32" s="669">
        <v>100889</v>
      </c>
      <c r="F32" s="670">
        <v>81530</v>
      </c>
      <c r="G32" s="681"/>
      <c r="H32" s="671">
        <f t="shared" si="1"/>
        <v>0.12333241057152236</v>
      </c>
      <c r="I32" s="672">
        <f t="shared" si="2"/>
        <v>-0.19188414990732389</v>
      </c>
      <c r="J32" s="667"/>
    </row>
    <row r="33" spans="1:10" s="666" customFormat="1" x14ac:dyDescent="0.2">
      <c r="A33" s="667"/>
      <c r="B33" s="1150"/>
      <c r="C33" s="1150"/>
      <c r="D33" s="684" t="s">
        <v>590</v>
      </c>
      <c r="E33" s="685">
        <v>631839</v>
      </c>
      <c r="F33" s="685">
        <v>581746</v>
      </c>
      <c r="G33" s="686"/>
      <c r="H33" s="687">
        <f t="shared" si="1"/>
        <v>0.88002129915786642</v>
      </c>
      <c r="I33" s="687">
        <f t="shared" si="2"/>
        <v>-7.9281272602672523E-2</v>
      </c>
      <c r="J33" s="667"/>
    </row>
    <row r="34" spans="1:10" s="666" customFormat="1" x14ac:dyDescent="0.2">
      <c r="A34" s="667"/>
      <c r="B34" s="1155" t="s">
        <v>104</v>
      </c>
      <c r="C34" s="1155"/>
      <c r="D34" s="1155"/>
      <c r="E34" s="688">
        <v>724648</v>
      </c>
      <c r="F34" s="689">
        <v>661059</v>
      </c>
      <c r="G34" s="690"/>
      <c r="H34" s="691">
        <f t="shared" si="1"/>
        <v>1</v>
      </c>
      <c r="I34" s="691">
        <f t="shared" si="2"/>
        <v>-8.7751570417637259E-2</v>
      </c>
      <c r="J34" s="667"/>
    </row>
    <row r="35" spans="1:10" s="666" customFormat="1" x14ac:dyDescent="0.2">
      <c r="B35" s="692" t="s">
        <v>594</v>
      </c>
      <c r="C35" s="692"/>
      <c r="D35" s="692"/>
      <c r="E35" s="692"/>
      <c r="F35" s="692"/>
      <c r="G35" s="692"/>
      <c r="H35" s="692"/>
      <c r="I35" s="692"/>
      <c r="J35" s="692"/>
    </row>
    <row r="36" spans="1:10" s="666" customFormat="1" x14ac:dyDescent="0.2"/>
    <row r="37" spans="1:10" s="666" customFormat="1" ht="15" x14ac:dyDescent="0.2">
      <c r="B37" s="1144" t="s">
        <v>577</v>
      </c>
      <c r="C37" s="1144"/>
      <c r="D37" s="1144"/>
      <c r="E37" s="1144"/>
      <c r="F37" s="1144"/>
      <c r="G37" s="1144"/>
      <c r="H37" s="1144"/>
      <c r="I37" s="1144"/>
    </row>
    <row r="38" spans="1:10" s="666" customFormat="1" ht="15" customHeight="1" x14ac:dyDescent="0.2">
      <c r="B38" s="1156" t="s">
        <v>346</v>
      </c>
      <c r="C38" s="1156"/>
      <c r="D38" s="1156"/>
      <c r="E38" s="1156"/>
      <c r="F38" s="1156"/>
      <c r="G38" s="1156"/>
      <c r="H38" s="1156"/>
      <c r="I38" s="1156"/>
    </row>
    <row r="39" spans="1:10" s="666" customFormat="1" ht="12.75" customHeight="1" x14ac:dyDescent="0.2">
      <c r="B39" s="1146" t="s">
        <v>579</v>
      </c>
      <c r="C39" s="1157" t="s">
        <v>580</v>
      </c>
      <c r="D39" s="1146" t="s">
        <v>581</v>
      </c>
      <c r="E39" s="1147">
        <v>2018</v>
      </c>
      <c r="F39" s="1148">
        <v>2019</v>
      </c>
      <c r="G39" s="1149" t="s">
        <v>582</v>
      </c>
      <c r="H39" s="1149" t="s">
        <v>308</v>
      </c>
      <c r="I39" s="1149" t="s">
        <v>583</v>
      </c>
      <c r="J39" s="667"/>
    </row>
    <row r="40" spans="1:10" s="666" customFormat="1" ht="12.75" customHeight="1" x14ac:dyDescent="0.2">
      <c r="B40" s="1146"/>
      <c r="C40" s="1157"/>
      <c r="D40" s="1146"/>
      <c r="E40" s="1147"/>
      <c r="F40" s="1148"/>
      <c r="G40" s="1149"/>
      <c r="H40" s="1149"/>
      <c r="I40" s="1149"/>
      <c r="J40" s="667"/>
    </row>
    <row r="41" spans="1:10" s="666" customFormat="1" x14ac:dyDescent="0.2">
      <c r="A41" s="667"/>
      <c r="B41" s="1150" t="s">
        <v>202</v>
      </c>
      <c r="C41" s="1151" t="s">
        <v>584</v>
      </c>
      <c r="D41" s="668" t="s">
        <v>585</v>
      </c>
      <c r="E41" s="693">
        <v>61.65173909</v>
      </c>
      <c r="F41" s="694">
        <v>59.908573409999988</v>
      </c>
      <c r="G41" s="695">
        <f>+F41/$F$47</f>
        <v>0.77322341674528472</v>
      </c>
      <c r="H41" s="695">
        <f>+F41/$F$69</f>
        <v>7.9204022994041612E-3</v>
      </c>
      <c r="I41" s="672">
        <f>+(F41-E41)/E41</f>
        <v>-2.8274395916963763E-2</v>
      </c>
      <c r="J41" s="667"/>
    </row>
    <row r="42" spans="1:10" s="666" customFormat="1" x14ac:dyDescent="0.2">
      <c r="A42" s="667"/>
      <c r="B42" s="1150"/>
      <c r="C42" s="1151"/>
      <c r="D42" s="668" t="s">
        <v>586</v>
      </c>
      <c r="E42" s="693">
        <v>0</v>
      </c>
      <c r="F42" s="694">
        <v>0</v>
      </c>
      <c r="G42" s="695">
        <f t="shared" ref="G42:G47" si="5">+F42/$F$47</f>
        <v>0</v>
      </c>
      <c r="H42" s="695">
        <f t="shared" ref="H42:H61" si="6">+F42/$F$69</f>
        <v>0</v>
      </c>
      <c r="I42" s="672" t="s">
        <v>206</v>
      </c>
      <c r="J42" s="667"/>
    </row>
    <row r="43" spans="1:10" s="666" customFormat="1" x14ac:dyDescent="0.2">
      <c r="A43" s="667"/>
      <c r="B43" s="1150"/>
      <c r="C43" s="1151"/>
      <c r="D43" s="673" t="s">
        <v>587</v>
      </c>
      <c r="E43" s="696">
        <v>61.65173909</v>
      </c>
      <c r="F43" s="696">
        <v>59.908573409999988</v>
      </c>
      <c r="G43" s="675">
        <f t="shared" si="5"/>
        <v>0.77322341674528472</v>
      </c>
      <c r="H43" s="675">
        <f t="shared" si="6"/>
        <v>7.9204022994041612E-3</v>
      </c>
      <c r="I43" s="675">
        <f t="shared" ref="I43:I61" si="7">+(F43-E43)/E43</f>
        <v>-2.8274395916963763E-2</v>
      </c>
      <c r="J43" s="667"/>
    </row>
    <row r="44" spans="1:10" s="666" customFormat="1" x14ac:dyDescent="0.2">
      <c r="A44" s="667"/>
      <c r="B44" s="1150"/>
      <c r="C44" s="1151" t="s">
        <v>588</v>
      </c>
      <c r="D44" s="668" t="s">
        <v>589</v>
      </c>
      <c r="E44" s="693">
        <v>6.166011039999999</v>
      </c>
      <c r="F44" s="694">
        <v>5.7129871400000001</v>
      </c>
      <c r="G44" s="695">
        <f t="shared" si="5"/>
        <v>7.3735947707867039E-2</v>
      </c>
      <c r="H44" s="695">
        <f t="shared" si="6"/>
        <v>7.5530352175886368E-4</v>
      </c>
      <c r="I44" s="672">
        <f t="shared" si="7"/>
        <v>-7.3471146428566725E-2</v>
      </c>
      <c r="J44" s="667"/>
    </row>
    <row r="45" spans="1:10" s="666" customFormat="1" x14ac:dyDescent="0.2">
      <c r="A45" s="667"/>
      <c r="B45" s="1150"/>
      <c r="C45" s="1151"/>
      <c r="D45" s="668" t="s">
        <v>586</v>
      </c>
      <c r="E45" s="693">
        <v>7.04890755</v>
      </c>
      <c r="F45" s="694">
        <v>11.857434670000002</v>
      </c>
      <c r="G45" s="695">
        <f t="shared" si="5"/>
        <v>0.15304063554684805</v>
      </c>
      <c r="H45" s="695">
        <f t="shared" si="6"/>
        <v>1.5676496280852209E-3</v>
      </c>
      <c r="I45" s="672">
        <f t="shared" si="7"/>
        <v>0.6821662911439379</v>
      </c>
      <c r="J45" s="667"/>
    </row>
    <row r="46" spans="1:10" s="666" customFormat="1" x14ac:dyDescent="0.2">
      <c r="A46" s="667"/>
      <c r="B46" s="1150"/>
      <c r="C46" s="1151"/>
      <c r="D46" s="673" t="s">
        <v>590</v>
      </c>
      <c r="E46" s="696">
        <v>13.21491859</v>
      </c>
      <c r="F46" s="696">
        <v>17.570421810000003</v>
      </c>
      <c r="G46" s="675">
        <f t="shared" si="5"/>
        <v>0.22677658325471509</v>
      </c>
      <c r="H46" s="675">
        <f t="shared" si="6"/>
        <v>2.3229531498440846E-3</v>
      </c>
      <c r="I46" s="675">
        <f t="shared" si="7"/>
        <v>0.32958986393574163</v>
      </c>
      <c r="J46" s="667"/>
    </row>
    <row r="47" spans="1:10" s="666" customFormat="1" x14ac:dyDescent="0.2">
      <c r="A47" s="667"/>
      <c r="B47" s="1150"/>
      <c r="C47" s="1152" t="s">
        <v>591</v>
      </c>
      <c r="D47" s="1153"/>
      <c r="E47" s="697">
        <v>74.866657679999989</v>
      </c>
      <c r="F47" s="697">
        <v>77.478995220000002</v>
      </c>
      <c r="G47" s="677">
        <f t="shared" si="5"/>
        <v>1</v>
      </c>
      <c r="H47" s="677">
        <f t="shared" si="6"/>
        <v>1.0243355449248247E-2</v>
      </c>
      <c r="I47" s="677">
        <f t="shared" si="7"/>
        <v>3.4893203743191506E-2</v>
      </c>
      <c r="J47" s="667"/>
    </row>
    <row r="48" spans="1:10" s="666" customFormat="1" x14ac:dyDescent="0.2">
      <c r="A48" s="667"/>
      <c r="B48" s="1150" t="s">
        <v>212</v>
      </c>
      <c r="C48" s="1151" t="s">
        <v>584</v>
      </c>
      <c r="D48" s="668" t="s">
        <v>585</v>
      </c>
      <c r="E48" s="693">
        <v>3979.1979229600001</v>
      </c>
      <c r="F48" s="694">
        <v>3676.7703409400001</v>
      </c>
      <c r="G48" s="695">
        <f>+F48/$F$54</f>
        <v>0.52563538527392806</v>
      </c>
      <c r="H48" s="695">
        <f t="shared" si="6"/>
        <v>0.48609904401264237</v>
      </c>
      <c r="I48" s="672">
        <f t="shared" si="7"/>
        <v>-7.6002146129749107E-2</v>
      </c>
      <c r="J48" s="667"/>
    </row>
    <row r="49" spans="1:10" s="666" customFormat="1" x14ac:dyDescent="0.2">
      <c r="A49" s="667"/>
      <c r="B49" s="1150"/>
      <c r="C49" s="1151"/>
      <c r="D49" s="668" t="s">
        <v>586</v>
      </c>
      <c r="E49" s="693">
        <v>1.5585650000000001E-2</v>
      </c>
      <c r="F49" s="694">
        <v>0.11289012</v>
      </c>
      <c r="G49" s="695">
        <f t="shared" ref="G49:G54" si="8">+F49/$F$54</f>
        <v>1.6138903498837896E-5</v>
      </c>
      <c r="H49" s="695">
        <f t="shared" si="6"/>
        <v>1.4924995123966045E-5</v>
      </c>
      <c r="I49" s="672">
        <f t="shared" si="7"/>
        <v>6.2432089774889068</v>
      </c>
      <c r="J49" s="667"/>
    </row>
    <row r="50" spans="1:10" s="666" customFormat="1" x14ac:dyDescent="0.2">
      <c r="A50" s="667"/>
      <c r="B50" s="1150"/>
      <c r="C50" s="1151"/>
      <c r="D50" s="673" t="s">
        <v>587</v>
      </c>
      <c r="E50" s="696">
        <v>3979.2135086099997</v>
      </c>
      <c r="F50" s="696">
        <v>3676.8832310600001</v>
      </c>
      <c r="G50" s="675">
        <f t="shared" si="8"/>
        <v>0.52565152417742689</v>
      </c>
      <c r="H50" s="675">
        <f t="shared" si="6"/>
        <v>0.48611396900776632</v>
      </c>
      <c r="I50" s="675">
        <f t="shared" si="7"/>
        <v>-7.5977395255578603E-2</v>
      </c>
      <c r="J50" s="667"/>
    </row>
    <row r="51" spans="1:10" s="666" customFormat="1" x14ac:dyDescent="0.2">
      <c r="A51" s="667"/>
      <c r="B51" s="1150"/>
      <c r="C51" s="1151" t="s">
        <v>588</v>
      </c>
      <c r="D51" s="668" t="s">
        <v>589</v>
      </c>
      <c r="E51" s="693">
        <v>2177.3604645300002</v>
      </c>
      <c r="F51" s="694">
        <v>2186.5503836900002</v>
      </c>
      <c r="G51" s="695">
        <f t="shared" si="8"/>
        <v>0.31259179844719709</v>
      </c>
      <c r="H51" s="695">
        <f t="shared" si="6"/>
        <v>0.28907980445834713</v>
      </c>
      <c r="I51" s="672">
        <f t="shared" si="7"/>
        <v>4.2206696179650522E-3</v>
      </c>
      <c r="J51" s="667"/>
    </row>
    <row r="52" spans="1:10" s="666" customFormat="1" x14ac:dyDescent="0.2">
      <c r="A52" s="667"/>
      <c r="B52" s="1150"/>
      <c r="C52" s="1151"/>
      <c r="D52" s="668" t="s">
        <v>586</v>
      </c>
      <c r="E52" s="693">
        <v>1352.8823914300001</v>
      </c>
      <c r="F52" s="694">
        <v>1131.4728240999998</v>
      </c>
      <c r="G52" s="695">
        <f t="shared" si="8"/>
        <v>0.16175667737537602</v>
      </c>
      <c r="H52" s="695">
        <f t="shared" si="6"/>
        <v>0.14958994093187772</v>
      </c>
      <c r="I52" s="672">
        <f t="shared" si="7"/>
        <v>-0.16365766066034004</v>
      </c>
      <c r="J52" s="667"/>
    </row>
    <row r="53" spans="1:10" s="666" customFormat="1" x14ac:dyDescent="0.2">
      <c r="A53" s="667"/>
      <c r="B53" s="1150"/>
      <c r="C53" s="1151"/>
      <c r="D53" s="673" t="s">
        <v>590</v>
      </c>
      <c r="E53" s="696">
        <v>3530.2428559599998</v>
      </c>
      <c r="F53" s="696">
        <v>3318.02320779</v>
      </c>
      <c r="G53" s="675">
        <f t="shared" si="8"/>
        <v>0.47434847582257306</v>
      </c>
      <c r="H53" s="675">
        <f t="shared" si="6"/>
        <v>0.43866974539022485</v>
      </c>
      <c r="I53" s="675">
        <f t="shared" si="7"/>
        <v>-6.0114744743896567E-2</v>
      </c>
      <c r="J53" s="667"/>
    </row>
    <row r="54" spans="1:10" s="666" customFormat="1" x14ac:dyDescent="0.2">
      <c r="A54" s="667"/>
      <c r="B54" s="1150"/>
      <c r="C54" s="1152" t="s">
        <v>592</v>
      </c>
      <c r="D54" s="1153"/>
      <c r="E54" s="697">
        <v>7509.45636457</v>
      </c>
      <c r="F54" s="697">
        <v>6994.9064388500001</v>
      </c>
      <c r="G54" s="677">
        <f t="shared" si="8"/>
        <v>1</v>
      </c>
      <c r="H54" s="677">
        <f t="shared" si="6"/>
        <v>0.92478371439799112</v>
      </c>
      <c r="I54" s="677">
        <f t="shared" si="7"/>
        <v>-6.8520263084245733E-2</v>
      </c>
      <c r="J54" s="667"/>
    </row>
    <row r="55" spans="1:10" s="666" customFormat="1" x14ac:dyDescent="0.2">
      <c r="A55" s="667"/>
      <c r="B55" s="1150" t="s">
        <v>274</v>
      </c>
      <c r="C55" s="1151" t="s">
        <v>584</v>
      </c>
      <c r="D55" s="668" t="s">
        <v>585</v>
      </c>
      <c r="E55" s="693">
        <v>289.2881041199999</v>
      </c>
      <c r="F55" s="694">
        <v>262.23860815999996</v>
      </c>
      <c r="G55" s="695">
        <f>+F55/$F$61</f>
        <v>0.53360813437516164</v>
      </c>
      <c r="H55" s="695">
        <f t="shared" si="6"/>
        <v>3.4670084043702337E-2</v>
      </c>
      <c r="I55" s="672">
        <f t="shared" si="7"/>
        <v>-9.3503658030748185E-2</v>
      </c>
      <c r="J55" s="667"/>
    </row>
    <row r="56" spans="1:10" s="666" customFormat="1" x14ac:dyDescent="0.2">
      <c r="A56" s="667"/>
      <c r="B56" s="1150"/>
      <c r="C56" s="1151"/>
      <c r="D56" s="668" t="s">
        <v>586</v>
      </c>
      <c r="E56" s="693">
        <v>56.658073049999999</v>
      </c>
      <c r="F56" s="694">
        <v>43.662127590000004</v>
      </c>
      <c r="G56" s="695">
        <f t="shared" ref="G56:G61" si="9">+F56/$F$61</f>
        <v>8.8844532121429856E-2</v>
      </c>
      <c r="H56" s="695">
        <f t="shared" si="6"/>
        <v>5.7724895799803689E-3</v>
      </c>
      <c r="I56" s="672">
        <f t="shared" si="7"/>
        <v>-0.22937499919086984</v>
      </c>
      <c r="J56" s="667"/>
    </row>
    <row r="57" spans="1:10" s="666" customFormat="1" x14ac:dyDescent="0.2">
      <c r="A57" s="667"/>
      <c r="B57" s="1150"/>
      <c r="C57" s="1151"/>
      <c r="D57" s="673" t="s">
        <v>587</v>
      </c>
      <c r="E57" s="696">
        <v>345.94617717</v>
      </c>
      <c r="F57" s="696">
        <v>305.90073574999991</v>
      </c>
      <c r="G57" s="675">
        <f t="shared" si="9"/>
        <v>0.62245266649659137</v>
      </c>
      <c r="H57" s="675">
        <f t="shared" si="6"/>
        <v>4.0442573623682698E-2</v>
      </c>
      <c r="I57" s="675">
        <f t="shared" si="7"/>
        <v>-0.11575627673527238</v>
      </c>
      <c r="J57" s="667"/>
    </row>
    <row r="58" spans="1:10" s="666" customFormat="1" x14ac:dyDescent="0.2">
      <c r="A58" s="667"/>
      <c r="B58" s="1150"/>
      <c r="C58" s="1151" t="s">
        <v>588</v>
      </c>
      <c r="D58" s="668" t="s">
        <v>589</v>
      </c>
      <c r="E58" s="693">
        <v>196.92579036999999</v>
      </c>
      <c r="F58" s="694">
        <v>184.84704731999997</v>
      </c>
      <c r="G58" s="695">
        <f t="shared" si="9"/>
        <v>0.3761303065069716</v>
      </c>
      <c r="H58" s="695">
        <f t="shared" si="6"/>
        <v>2.443828813301395E-2</v>
      </c>
      <c r="I58" s="672">
        <f t="shared" si="7"/>
        <v>-6.1336521881189363E-2</v>
      </c>
      <c r="J58" s="667"/>
    </row>
    <row r="59" spans="1:10" s="666" customFormat="1" x14ac:dyDescent="0.2">
      <c r="A59" s="667"/>
      <c r="B59" s="1150"/>
      <c r="C59" s="1151"/>
      <c r="D59" s="668" t="s">
        <v>586</v>
      </c>
      <c r="E59" s="693">
        <v>1.0031222800000001</v>
      </c>
      <c r="F59" s="694">
        <v>0.69638965999999991</v>
      </c>
      <c r="G59" s="695">
        <f t="shared" si="9"/>
        <v>1.4170269964368818E-3</v>
      </c>
      <c r="H59" s="695">
        <f t="shared" si="6"/>
        <v>9.2068396064069833E-5</v>
      </c>
      <c r="I59" s="672">
        <f t="shared" si="7"/>
        <v>-0.3057778957915282</v>
      </c>
      <c r="J59" s="667"/>
    </row>
    <row r="60" spans="1:10" s="666" customFormat="1" x14ac:dyDescent="0.2">
      <c r="A60" s="667"/>
      <c r="B60" s="1150"/>
      <c r="C60" s="1151"/>
      <c r="D60" s="673" t="s">
        <v>590</v>
      </c>
      <c r="E60" s="696">
        <v>197.92891264999997</v>
      </c>
      <c r="F60" s="696">
        <v>185.54343698</v>
      </c>
      <c r="G60" s="675">
        <f t="shared" si="9"/>
        <v>0.37754733350340852</v>
      </c>
      <c r="H60" s="675">
        <f t="shared" si="6"/>
        <v>2.4530356529078021E-2</v>
      </c>
      <c r="I60" s="675">
        <f t="shared" si="7"/>
        <v>-6.2575373674190582E-2</v>
      </c>
      <c r="J60" s="667"/>
    </row>
    <row r="61" spans="1:10" s="666" customFormat="1" x14ac:dyDescent="0.2">
      <c r="A61" s="667"/>
      <c r="B61" s="1150"/>
      <c r="C61" s="698" t="s">
        <v>593</v>
      </c>
      <c r="D61" s="678"/>
      <c r="E61" s="697">
        <v>543.87508981999986</v>
      </c>
      <c r="F61" s="697">
        <v>491.44417272999993</v>
      </c>
      <c r="G61" s="677">
        <f t="shared" si="9"/>
        <v>1</v>
      </c>
      <c r="H61" s="677">
        <f t="shared" si="6"/>
        <v>6.4972930152760719E-2</v>
      </c>
      <c r="I61" s="677">
        <f t="shared" si="7"/>
        <v>-9.6402497689961106E-2</v>
      </c>
      <c r="J61" s="667"/>
    </row>
    <row r="62" spans="1:10" s="666" customFormat="1" x14ac:dyDescent="0.2">
      <c r="A62" s="667"/>
      <c r="B62" s="1154"/>
      <c r="C62" s="1154"/>
      <c r="D62" s="1154"/>
      <c r="E62" s="1154"/>
      <c r="F62" s="1154"/>
      <c r="G62" s="1154"/>
      <c r="H62" s="1154"/>
      <c r="I62" s="1154"/>
      <c r="J62" s="667"/>
    </row>
    <row r="63" spans="1:10" s="666" customFormat="1" x14ac:dyDescent="0.2">
      <c r="A63" s="667"/>
      <c r="B63" s="1150" t="s">
        <v>587</v>
      </c>
      <c r="C63" s="1150"/>
      <c r="D63" s="668" t="s">
        <v>585</v>
      </c>
      <c r="E63" s="693">
        <v>4330.1377661699998</v>
      </c>
      <c r="F63" s="694">
        <v>3998.9175225100007</v>
      </c>
      <c r="G63" s="699"/>
      <c r="H63" s="695">
        <f t="shared" ref="H63:H69" si="10">+F63/$F$69</f>
        <v>0.52868953035574895</v>
      </c>
      <c r="I63" s="672">
        <f t="shared" ref="I63:I69" si="11">+(F63-E63)/E63</f>
        <v>-7.6491848884744126E-2</v>
      </c>
      <c r="J63" s="667"/>
    </row>
    <row r="64" spans="1:10" s="666" customFormat="1" x14ac:dyDescent="0.2">
      <c r="A64" s="667"/>
      <c r="B64" s="1150"/>
      <c r="C64" s="1150"/>
      <c r="D64" s="668" t="s">
        <v>586</v>
      </c>
      <c r="E64" s="693">
        <v>56.673658699999997</v>
      </c>
      <c r="F64" s="694">
        <v>43.77501771</v>
      </c>
      <c r="G64" s="699"/>
      <c r="H64" s="695">
        <f t="shared" si="10"/>
        <v>5.7874145751043342E-3</v>
      </c>
      <c r="I64" s="672">
        <f t="shared" si="11"/>
        <v>-0.22759499361561419</v>
      </c>
      <c r="J64" s="667"/>
    </row>
    <row r="65" spans="1:10" s="666" customFormat="1" x14ac:dyDescent="0.2">
      <c r="A65" s="667"/>
      <c r="B65" s="1150"/>
      <c r="C65" s="1150"/>
      <c r="D65" s="673" t="s">
        <v>587</v>
      </c>
      <c r="E65" s="696">
        <v>4386.8114248700003</v>
      </c>
      <c r="F65" s="696">
        <v>4042.6925402200009</v>
      </c>
      <c r="G65" s="700"/>
      <c r="H65" s="675">
        <f t="shared" si="10"/>
        <v>0.53447694493085329</v>
      </c>
      <c r="I65" s="675">
        <f t="shared" si="11"/>
        <v>-7.84439656327824E-2</v>
      </c>
      <c r="J65" s="667"/>
    </row>
    <row r="66" spans="1:10" s="666" customFormat="1" x14ac:dyDescent="0.2">
      <c r="A66" s="667"/>
      <c r="B66" s="1150" t="s">
        <v>590</v>
      </c>
      <c r="C66" s="1150"/>
      <c r="D66" s="668" t="s">
        <v>589</v>
      </c>
      <c r="E66" s="693">
        <v>2380.4522659399991</v>
      </c>
      <c r="F66" s="694">
        <v>2377.1104181499991</v>
      </c>
      <c r="G66" s="699"/>
      <c r="H66" s="695">
        <f t="shared" si="10"/>
        <v>0.31427339611311977</v>
      </c>
      <c r="I66" s="672">
        <f t="shared" si="11"/>
        <v>-1.4038709525142849E-3</v>
      </c>
      <c r="J66" s="667"/>
    </row>
    <row r="67" spans="1:10" s="666" customFormat="1" x14ac:dyDescent="0.2">
      <c r="A67" s="667"/>
      <c r="B67" s="1150"/>
      <c r="C67" s="1150"/>
      <c r="D67" s="668" t="s">
        <v>586</v>
      </c>
      <c r="E67" s="693">
        <v>1360.9344212599997</v>
      </c>
      <c r="F67" s="694">
        <v>1144.02664843</v>
      </c>
      <c r="G67" s="699"/>
      <c r="H67" s="695">
        <f t="shared" si="10"/>
        <v>0.15124965895602704</v>
      </c>
      <c r="I67" s="672">
        <f t="shared" si="11"/>
        <v>-0.15938150247473279</v>
      </c>
      <c r="J67" s="667"/>
    </row>
    <row r="68" spans="1:10" s="666" customFormat="1" x14ac:dyDescent="0.2">
      <c r="A68" s="667"/>
      <c r="B68" s="1150"/>
      <c r="C68" s="1150"/>
      <c r="D68" s="684" t="s">
        <v>590</v>
      </c>
      <c r="E68" s="701">
        <v>3741.3866871999985</v>
      </c>
      <c r="F68" s="701">
        <v>3521.1370665799991</v>
      </c>
      <c r="G68" s="700"/>
      <c r="H68" s="687">
        <f t="shared" si="10"/>
        <v>0.46552305506914682</v>
      </c>
      <c r="I68" s="687">
        <f t="shared" si="11"/>
        <v>-5.8868446122801364E-2</v>
      </c>
      <c r="J68" s="667"/>
    </row>
    <row r="69" spans="1:10" s="666" customFormat="1" x14ac:dyDescent="0.2">
      <c r="A69" s="667"/>
      <c r="B69" s="1155" t="s">
        <v>104</v>
      </c>
      <c r="C69" s="1155"/>
      <c r="D69" s="1155"/>
      <c r="E69" s="689">
        <v>8128.1981120700002</v>
      </c>
      <c r="F69" s="689">
        <v>7563.8296067999991</v>
      </c>
      <c r="G69" s="702"/>
      <c r="H69" s="691">
        <f t="shared" si="10"/>
        <v>1</v>
      </c>
      <c r="I69" s="691">
        <f t="shared" si="11"/>
        <v>-6.9433409162596549E-2</v>
      </c>
      <c r="J69" s="667"/>
    </row>
    <row r="70" spans="1:10" s="666" customFormat="1" x14ac:dyDescent="0.2">
      <c r="B70" s="1158" t="s">
        <v>594</v>
      </c>
      <c r="C70" s="1158"/>
      <c r="D70" s="1158"/>
      <c r="E70" s="1158"/>
      <c r="F70" s="1158"/>
      <c r="G70" s="1158"/>
      <c r="H70" s="1158"/>
      <c r="I70" s="1158"/>
      <c r="J70" s="692"/>
    </row>
    <row r="71" spans="1:10" s="666" customFormat="1" x14ac:dyDescent="0.2"/>
    <row r="72" spans="1:10" s="666" customFormat="1" x14ac:dyDescent="0.2"/>
    <row r="73" spans="1:10" s="666" customFormat="1" x14ac:dyDescent="0.2"/>
    <row r="74" spans="1:10" s="666" customFormat="1" x14ac:dyDescent="0.2"/>
    <row r="75" spans="1:10" s="666" customFormat="1" x14ac:dyDescent="0.2"/>
    <row r="76" spans="1:10" s="666" customFormat="1" x14ac:dyDescent="0.2"/>
    <row r="77" spans="1:10" s="666" customFormat="1" x14ac:dyDescent="0.2"/>
    <row r="78" spans="1:10" s="666" customFormat="1" x14ac:dyDescent="0.2"/>
    <row r="79" spans="1:10" s="666" customFormat="1" x14ac:dyDescent="0.2"/>
    <row r="80" spans="1:10" s="666" customFormat="1" x14ac:dyDescent="0.2"/>
    <row r="81" s="666" customFormat="1" x14ac:dyDescent="0.2"/>
    <row r="82" s="666" customFormat="1" x14ac:dyDescent="0.2"/>
    <row r="83" s="666" customFormat="1" x14ac:dyDescent="0.2"/>
    <row r="84" s="666" customFormat="1" x14ac:dyDescent="0.2"/>
    <row r="85" s="666" customFormat="1" x14ac:dyDescent="0.2"/>
    <row r="86" s="666" customFormat="1" x14ac:dyDescent="0.2"/>
    <row r="87" s="666" customFormat="1" x14ac:dyDescent="0.2"/>
    <row r="88" s="666" customFormat="1" x14ac:dyDescent="0.2"/>
    <row r="89" s="666" customFormat="1" x14ac:dyDescent="0.2"/>
    <row r="90" s="666" customFormat="1" x14ac:dyDescent="0.2"/>
    <row r="91" s="666" customFormat="1" x14ac:dyDescent="0.2"/>
    <row r="92" s="666" customFormat="1" x14ac:dyDescent="0.2"/>
    <row r="93" s="666" customFormat="1" x14ac:dyDescent="0.2"/>
    <row r="94" s="666" customFormat="1" x14ac:dyDescent="0.2"/>
    <row r="95" s="666" customFormat="1" x14ac:dyDescent="0.2"/>
    <row r="96" s="666" customFormat="1" x14ac:dyDescent="0.2"/>
    <row r="97" s="666" customFormat="1" x14ac:dyDescent="0.2"/>
    <row r="98" s="666" customFormat="1" x14ac:dyDescent="0.2"/>
    <row r="99" s="666" customFormat="1" x14ac:dyDescent="0.2"/>
    <row r="100" s="666" customFormat="1" x14ac:dyDescent="0.2"/>
    <row r="101" s="666" customFormat="1" x14ac:dyDescent="0.2"/>
    <row r="102" s="666" customFormat="1" x14ac:dyDescent="0.2"/>
    <row r="103" s="666" customFormat="1" x14ac:dyDescent="0.2"/>
    <row r="104" s="666" customFormat="1" x14ac:dyDescent="0.2"/>
    <row r="105" s="666" customFormat="1" x14ac:dyDescent="0.2"/>
    <row r="106" s="666" customFormat="1" x14ac:dyDescent="0.2"/>
    <row r="107" s="666" customFormat="1" x14ac:dyDescent="0.2"/>
    <row r="108" s="666" customFormat="1" x14ac:dyDescent="0.2"/>
    <row r="109" s="666" customFormat="1" x14ac:dyDescent="0.2"/>
    <row r="110" s="666" customFormat="1" x14ac:dyDescent="0.2"/>
    <row r="111" s="666" customFormat="1" x14ac:dyDescent="0.2"/>
    <row r="112" s="666" customFormat="1" x14ac:dyDescent="0.2"/>
    <row r="113" s="666" customFormat="1" x14ac:dyDescent="0.2"/>
    <row r="114" s="666" customFormat="1" x14ac:dyDescent="0.2"/>
    <row r="115" s="666" customFormat="1" x14ac:dyDescent="0.2"/>
    <row r="116" s="666" customFormat="1" x14ac:dyDescent="0.2"/>
    <row r="117" s="666" customFormat="1" x14ac:dyDescent="0.2"/>
    <row r="118" s="666" customFormat="1" x14ac:dyDescent="0.2"/>
    <row r="119" s="666" customFormat="1" x14ac:dyDescent="0.2"/>
    <row r="120" s="666" customFormat="1" x14ac:dyDescent="0.2"/>
    <row r="121" s="666" customFormat="1" x14ac:dyDescent="0.2"/>
    <row r="122" s="666" customFormat="1" x14ac:dyDescent="0.2"/>
    <row r="123" s="666" customFormat="1" x14ac:dyDescent="0.2"/>
    <row r="124" s="666" customFormat="1" x14ac:dyDescent="0.2"/>
    <row r="125" s="666" customFormat="1" x14ac:dyDescent="0.2"/>
    <row r="126" s="666" customFormat="1" x14ac:dyDescent="0.2"/>
    <row r="127" s="666" customFormat="1" x14ac:dyDescent="0.2"/>
    <row r="128" s="666" customFormat="1" x14ac:dyDescent="0.2"/>
    <row r="129" s="666" customFormat="1" x14ac:dyDescent="0.2"/>
    <row r="130" s="666" customFormat="1" x14ac:dyDescent="0.2"/>
    <row r="131" s="666" customFormat="1" x14ac:dyDescent="0.2"/>
    <row r="132" s="666" customFormat="1" x14ac:dyDescent="0.2"/>
    <row r="133" s="666" customFormat="1" x14ac:dyDescent="0.2"/>
    <row r="134" s="666" customFormat="1" x14ac:dyDescent="0.2"/>
    <row r="135" s="666" customFormat="1" x14ac:dyDescent="0.2"/>
    <row r="136" s="666" customFormat="1" x14ac:dyDescent="0.2"/>
    <row r="137" s="666" customFormat="1" x14ac:dyDescent="0.2"/>
    <row r="138" s="666" customFormat="1" x14ac:dyDescent="0.2"/>
    <row r="139" s="666" customFormat="1" x14ac:dyDescent="0.2"/>
    <row r="140" s="666" customFormat="1" x14ac:dyDescent="0.2"/>
    <row r="141" s="666" customFormat="1" x14ac:dyDescent="0.2"/>
    <row r="142" s="666" customFormat="1" x14ac:dyDescent="0.2"/>
    <row r="143" s="666" customFormat="1" x14ac:dyDescent="0.2"/>
    <row r="144" s="666" customFormat="1" x14ac:dyDescent="0.2"/>
    <row r="145" s="666" customFormat="1" x14ac:dyDescent="0.2"/>
    <row r="146" s="666" customFormat="1" x14ac:dyDescent="0.2"/>
    <row r="147" s="666" customFormat="1" x14ac:dyDescent="0.2"/>
    <row r="148" s="666" customFormat="1" x14ac:dyDescent="0.2"/>
    <row r="149" s="666" customFormat="1" x14ac:dyDescent="0.2"/>
    <row r="150" s="666" customFormat="1" x14ac:dyDescent="0.2"/>
    <row r="151" s="666" customFormat="1" x14ac:dyDescent="0.2"/>
    <row r="152" s="666" customFormat="1" x14ac:dyDescent="0.2"/>
    <row r="153" s="666" customFormat="1" x14ac:dyDescent="0.2"/>
    <row r="154" s="666" customFormat="1" x14ac:dyDescent="0.2"/>
    <row r="155" s="666" customFormat="1" x14ac:dyDescent="0.2"/>
    <row r="156" s="666" customFormat="1" x14ac:dyDescent="0.2"/>
    <row r="157" s="666" customFormat="1" x14ac:dyDescent="0.2"/>
    <row r="158" s="666" customFormat="1" x14ac:dyDescent="0.2"/>
    <row r="159" s="666" customFormat="1" x14ac:dyDescent="0.2"/>
    <row r="160" s="666" customFormat="1" x14ac:dyDescent="0.2"/>
    <row r="161" s="666" customFormat="1" x14ac:dyDescent="0.2"/>
    <row r="162" s="666" customFormat="1" x14ac:dyDescent="0.2"/>
    <row r="163" s="666" customFormat="1" x14ac:dyDescent="0.2"/>
    <row r="164" s="666" customFormat="1" x14ac:dyDescent="0.2"/>
    <row r="165" s="666" customFormat="1" x14ac:dyDescent="0.2"/>
    <row r="166" s="666" customFormat="1" x14ac:dyDescent="0.2"/>
    <row r="167" s="666" customFormat="1" x14ac:dyDescent="0.2"/>
    <row r="168" s="666" customFormat="1" x14ac:dyDescent="0.2"/>
    <row r="169" s="666" customFormat="1" x14ac:dyDescent="0.2"/>
    <row r="170" s="666" customFormat="1" x14ac:dyDescent="0.2"/>
    <row r="171" s="666" customFormat="1" x14ac:dyDescent="0.2"/>
    <row r="172" s="666" customFormat="1" x14ac:dyDescent="0.2"/>
    <row r="173" s="666" customFormat="1" x14ac:dyDescent="0.2"/>
    <row r="174" s="666" customFormat="1" x14ac:dyDescent="0.2"/>
    <row r="175" s="666" customFormat="1" x14ac:dyDescent="0.2"/>
    <row r="176" s="666" customFormat="1" x14ac:dyDescent="0.2"/>
    <row r="177" s="666" customFormat="1" x14ac:dyDescent="0.2"/>
    <row r="178" s="666" customFormat="1" x14ac:dyDescent="0.2"/>
    <row r="179" s="666" customFormat="1" x14ac:dyDescent="0.2"/>
    <row r="180" s="666" customFormat="1" x14ac:dyDescent="0.2"/>
    <row r="181" s="666" customFormat="1" x14ac:dyDescent="0.2"/>
    <row r="182" s="666" customFormat="1" x14ac:dyDescent="0.2"/>
    <row r="183" s="666" customFormat="1" x14ac:dyDescent="0.2"/>
    <row r="184" s="666" customFormat="1" x14ac:dyDescent="0.2"/>
    <row r="185" s="666" customFormat="1" x14ac:dyDescent="0.2"/>
    <row r="186" s="666" customFormat="1" x14ac:dyDescent="0.2"/>
    <row r="187" s="666" customFormat="1" x14ac:dyDescent="0.2"/>
    <row r="188" s="666" customFormat="1" x14ac:dyDescent="0.2"/>
    <row r="189" s="666" customFormat="1" x14ac:dyDescent="0.2"/>
    <row r="190" s="666" customFormat="1" x14ac:dyDescent="0.2"/>
    <row r="191" s="666" customFormat="1" x14ac:dyDescent="0.2"/>
    <row r="192" s="666" customFormat="1" x14ac:dyDescent="0.2"/>
    <row r="193" s="666" customFormat="1" x14ac:dyDescent="0.2"/>
    <row r="194" s="666" customFormat="1" x14ac:dyDescent="0.2"/>
    <row r="195" s="666" customFormat="1" x14ac:dyDescent="0.2"/>
    <row r="196" s="666" customFormat="1" x14ac:dyDescent="0.2"/>
    <row r="197" s="666" customFormat="1" x14ac:dyDescent="0.2"/>
    <row r="198" s="666" customFormat="1" x14ac:dyDescent="0.2"/>
    <row r="199" s="666" customFormat="1" x14ac:dyDescent="0.2"/>
    <row r="200" s="666" customFormat="1" x14ac:dyDescent="0.2"/>
    <row r="201" s="666" customFormat="1" x14ac:dyDescent="0.2"/>
    <row r="202" s="666" customFormat="1" x14ac:dyDescent="0.2"/>
    <row r="203" s="666" customFormat="1" x14ac:dyDescent="0.2"/>
    <row r="204" s="666" customFormat="1" x14ac:dyDescent="0.2"/>
    <row r="205" s="666" customFormat="1" x14ac:dyDescent="0.2"/>
    <row r="206" s="666" customFormat="1" x14ac:dyDescent="0.2"/>
    <row r="207" s="666" customFormat="1" x14ac:dyDescent="0.2"/>
    <row r="208" s="666" customFormat="1" x14ac:dyDescent="0.2"/>
    <row r="209" s="666" customFormat="1" x14ac:dyDescent="0.2"/>
    <row r="210" s="666" customFormat="1" x14ac:dyDescent="0.2"/>
    <row r="211" s="666" customFormat="1" x14ac:dyDescent="0.2"/>
    <row r="212" s="666" customFormat="1" x14ac:dyDescent="0.2"/>
    <row r="213" s="666" customFormat="1" x14ac:dyDescent="0.2"/>
    <row r="214" s="666" customFormat="1" x14ac:dyDescent="0.2"/>
    <row r="215" s="666" customFormat="1" x14ac:dyDescent="0.2"/>
    <row r="216" s="666" customFormat="1" x14ac:dyDescent="0.2"/>
    <row r="217" s="666" customFormat="1" x14ac:dyDescent="0.2"/>
    <row r="218" s="666" customFormat="1" x14ac:dyDescent="0.2"/>
    <row r="219" s="666" customFormat="1" x14ac:dyDescent="0.2"/>
    <row r="220" s="666" customFormat="1" x14ac:dyDescent="0.2"/>
    <row r="221" s="666" customFormat="1" x14ac:dyDescent="0.2"/>
    <row r="222" s="666" customFormat="1" x14ac:dyDescent="0.2"/>
    <row r="223" s="666" customFormat="1" x14ac:dyDescent="0.2"/>
    <row r="224" s="666" customFormat="1" x14ac:dyDescent="0.2"/>
    <row r="225" s="666" customFormat="1" x14ac:dyDescent="0.2"/>
    <row r="226" s="666" customFormat="1" x14ac:dyDescent="0.2"/>
    <row r="227" s="666" customFormat="1" x14ac:dyDescent="0.2"/>
    <row r="228" s="666" customFormat="1" x14ac:dyDescent="0.2"/>
    <row r="229" s="666" customFormat="1" x14ac:dyDescent="0.2"/>
    <row r="230" s="666" customFormat="1" x14ac:dyDescent="0.2"/>
    <row r="231" s="666" customFormat="1" x14ac:dyDescent="0.2"/>
    <row r="232" s="666" customFormat="1" x14ac:dyDescent="0.2"/>
    <row r="233" s="666" customFormat="1" x14ac:dyDescent="0.2"/>
    <row r="234" s="666" customFormat="1" x14ac:dyDescent="0.2"/>
    <row r="235" s="666" customFormat="1" x14ac:dyDescent="0.2"/>
    <row r="236" s="666" customFormat="1" x14ac:dyDescent="0.2"/>
    <row r="237" s="666" customFormat="1" x14ac:dyDescent="0.2"/>
    <row r="238" s="666" customFormat="1" x14ac:dyDescent="0.2"/>
    <row r="239" s="666" customFormat="1" x14ac:dyDescent="0.2"/>
    <row r="240" s="666" customFormat="1" x14ac:dyDescent="0.2"/>
    <row r="241" s="666" customFormat="1" x14ac:dyDescent="0.2"/>
    <row r="242" s="666" customFormat="1" x14ac:dyDescent="0.2"/>
    <row r="243" s="666" customFormat="1" x14ac:dyDescent="0.2"/>
    <row r="244" s="666" customFormat="1" x14ac:dyDescent="0.2"/>
    <row r="245" s="666" customFormat="1" x14ac:dyDescent="0.2"/>
    <row r="246" s="666" customFormat="1" x14ac:dyDescent="0.2"/>
    <row r="247" s="666" customFormat="1" x14ac:dyDescent="0.2"/>
    <row r="248" s="666" customFormat="1" x14ac:dyDescent="0.2"/>
    <row r="249" s="666" customFormat="1" x14ac:dyDescent="0.2"/>
    <row r="250" s="666" customFormat="1" x14ac:dyDescent="0.2"/>
    <row r="251" s="666" customFormat="1" x14ac:dyDescent="0.2"/>
    <row r="252" s="666" customFormat="1" x14ac:dyDescent="0.2"/>
    <row r="253" s="666" customFormat="1" x14ac:dyDescent="0.2"/>
    <row r="254" s="666" customFormat="1" x14ac:dyDescent="0.2"/>
    <row r="255" s="666" customFormat="1" x14ac:dyDescent="0.2"/>
    <row r="256" s="666" customFormat="1" x14ac:dyDescent="0.2"/>
    <row r="257" s="666" customFormat="1" x14ac:dyDescent="0.2"/>
    <row r="258" s="666" customFormat="1" x14ac:dyDescent="0.2"/>
    <row r="259" s="666" customFormat="1" x14ac:dyDescent="0.2"/>
    <row r="260" s="666" customFormat="1" x14ac:dyDescent="0.2"/>
    <row r="261" s="666" customFormat="1" x14ac:dyDescent="0.2"/>
    <row r="262" s="666" customFormat="1" x14ac:dyDescent="0.2"/>
    <row r="263" s="666" customFormat="1" x14ac:dyDescent="0.2"/>
    <row r="264" s="666" customFormat="1" x14ac:dyDescent="0.2"/>
    <row r="265" s="666" customFormat="1" x14ac:dyDescent="0.2"/>
    <row r="266" s="666" customFormat="1" x14ac:dyDescent="0.2"/>
    <row r="267" s="666" customFormat="1" x14ac:dyDescent="0.2"/>
    <row r="268" s="666" customFormat="1" x14ac:dyDescent="0.2"/>
    <row r="269" s="666" customFormat="1" x14ac:dyDescent="0.2"/>
    <row r="270" s="666" customFormat="1" x14ac:dyDescent="0.2"/>
    <row r="271" s="666" customFormat="1" x14ac:dyDescent="0.2"/>
    <row r="272" s="666" customFormat="1" x14ac:dyDescent="0.2"/>
    <row r="273" s="666" customFormat="1" x14ac:dyDescent="0.2"/>
    <row r="274" s="666" customFormat="1" x14ac:dyDescent="0.2"/>
    <row r="275" s="666" customFormat="1" x14ac:dyDescent="0.2"/>
    <row r="276" s="666" customFormat="1" x14ac:dyDescent="0.2"/>
    <row r="277" s="666" customFormat="1" x14ac:dyDescent="0.2"/>
    <row r="278" s="666" customFormat="1" x14ac:dyDescent="0.2"/>
  </sheetData>
  <mergeCells count="51">
    <mergeCell ref="C41:C43"/>
    <mergeCell ref="C44:C46"/>
    <mergeCell ref="C47:D47"/>
    <mergeCell ref="B69:D69"/>
    <mergeCell ref="B70:I70"/>
    <mergeCell ref="B55:B61"/>
    <mergeCell ref="C55:C57"/>
    <mergeCell ref="C58:C60"/>
    <mergeCell ref="B62:I62"/>
    <mergeCell ref="B63:C65"/>
    <mergeCell ref="B66:C68"/>
    <mergeCell ref="B48:B54"/>
    <mergeCell ref="C48:C50"/>
    <mergeCell ref="C51:C53"/>
    <mergeCell ref="C54:D54"/>
    <mergeCell ref="B34:D34"/>
    <mergeCell ref="B37:I37"/>
    <mergeCell ref="B38:I38"/>
    <mergeCell ref="B39:B40"/>
    <mergeCell ref="C39:C40"/>
    <mergeCell ref="D39:D40"/>
    <mergeCell ref="E39:E40"/>
    <mergeCell ref="F39:F40"/>
    <mergeCell ref="G39:G40"/>
    <mergeCell ref="H39:H40"/>
    <mergeCell ref="I39:I40"/>
    <mergeCell ref="B41:B47"/>
    <mergeCell ref="B31:C33"/>
    <mergeCell ref="B6:B12"/>
    <mergeCell ref="C6:C8"/>
    <mergeCell ref="C9:C11"/>
    <mergeCell ref="C12:D12"/>
    <mergeCell ref="B13:B19"/>
    <mergeCell ref="C13:C15"/>
    <mergeCell ref="C16:C18"/>
    <mergeCell ref="C19:D19"/>
    <mergeCell ref="B20:B26"/>
    <mergeCell ref="C20:C22"/>
    <mergeCell ref="C23:C25"/>
    <mergeCell ref="B27:I27"/>
    <mergeCell ref="B28:C30"/>
    <mergeCell ref="B2:I2"/>
    <mergeCell ref="B3:I3"/>
    <mergeCell ref="B4:B5"/>
    <mergeCell ref="C4:C5"/>
    <mergeCell ref="D4:D5"/>
    <mergeCell ref="E4:E5"/>
    <mergeCell ref="F4:F5"/>
    <mergeCell ref="G4:G5"/>
    <mergeCell ref="H4:H5"/>
    <mergeCell ref="I4:I5"/>
  </mergeCells>
  <pageMargins left="0.7" right="0.7" top="0.75" bottom="0.75" header="0.3" footer="0.3"/>
  <pageSetup paperSize="1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zoomScaleNormal="100" workbookViewId="0"/>
  </sheetViews>
  <sheetFormatPr baseColWidth="10" defaultRowHeight="15" x14ac:dyDescent="0.25"/>
  <cols>
    <col min="1" max="1" width="3.7109375" customWidth="1"/>
    <col min="2" max="2" width="7.140625" customWidth="1"/>
    <col min="3" max="3" width="6.140625" customWidth="1"/>
  </cols>
  <sheetData>
    <row r="1" spans="2:13" x14ac:dyDescent="0.25">
      <c r="B1" s="1162" t="s">
        <v>595</v>
      </c>
      <c r="C1" s="1162"/>
      <c r="D1" s="1162"/>
      <c r="E1" s="1162"/>
      <c r="F1" s="1162"/>
      <c r="G1" s="1162"/>
      <c r="H1" s="1162"/>
      <c r="I1" s="1162"/>
      <c r="J1" s="1162"/>
      <c r="K1" s="1162"/>
      <c r="L1" s="1162"/>
      <c r="M1" s="1162"/>
    </row>
    <row r="3" spans="2:13" ht="15" customHeight="1" x14ac:dyDescent="0.25">
      <c r="B3" s="1163" t="s">
        <v>596</v>
      </c>
      <c r="C3" s="1164"/>
      <c r="D3" s="1169">
        <v>2018</v>
      </c>
      <c r="E3" s="1170"/>
      <c r="F3" s="1171"/>
      <c r="G3" s="1172">
        <v>2019</v>
      </c>
      <c r="H3" s="1173"/>
      <c r="I3" s="1174"/>
      <c r="J3" s="1175" t="s">
        <v>597</v>
      </c>
      <c r="K3" s="1175" t="s">
        <v>598</v>
      </c>
      <c r="L3" s="1175" t="s">
        <v>599</v>
      </c>
      <c r="M3" s="1176" t="s">
        <v>600</v>
      </c>
    </row>
    <row r="4" spans="2:13" x14ac:dyDescent="0.25">
      <c r="B4" s="1165"/>
      <c r="C4" s="1166"/>
      <c r="D4" s="1169" t="s">
        <v>601</v>
      </c>
      <c r="E4" s="1170"/>
      <c r="F4" s="1171"/>
      <c r="G4" s="1172" t="s">
        <v>601</v>
      </c>
      <c r="H4" s="1173"/>
      <c r="I4" s="1174"/>
      <c r="J4" s="1175"/>
      <c r="K4" s="1175"/>
      <c r="L4" s="1175"/>
      <c r="M4" s="1177"/>
    </row>
    <row r="5" spans="2:13" ht="15" customHeight="1" x14ac:dyDescent="0.25">
      <c r="B5" s="1165"/>
      <c r="C5" s="1166"/>
      <c r="D5" s="1180" t="s">
        <v>602</v>
      </c>
      <c r="E5" s="1180" t="s">
        <v>603</v>
      </c>
      <c r="F5" s="1181" t="s">
        <v>104</v>
      </c>
      <c r="G5" s="1159" t="s">
        <v>604</v>
      </c>
      <c r="H5" s="1159" t="s">
        <v>605</v>
      </c>
      <c r="I5" s="1160" t="s">
        <v>104</v>
      </c>
      <c r="J5" s="1175"/>
      <c r="K5" s="1175"/>
      <c r="L5" s="1175"/>
      <c r="M5" s="1177"/>
    </row>
    <row r="6" spans="2:13" x14ac:dyDescent="0.25">
      <c r="B6" s="1167"/>
      <c r="C6" s="1168"/>
      <c r="D6" s="1180"/>
      <c r="E6" s="1180"/>
      <c r="F6" s="1182"/>
      <c r="G6" s="1159"/>
      <c r="H6" s="1159"/>
      <c r="I6" s="1161"/>
      <c r="J6" s="1175"/>
      <c r="K6" s="1175"/>
      <c r="L6" s="1175"/>
      <c r="M6" s="1178"/>
    </row>
    <row r="7" spans="2:13" x14ac:dyDescent="0.25">
      <c r="B7" s="1179" t="s">
        <v>202</v>
      </c>
      <c r="C7" s="1179"/>
      <c r="D7" s="704">
        <v>804924</v>
      </c>
      <c r="E7" s="704">
        <v>483725</v>
      </c>
      <c r="F7" s="704">
        <v>1288649</v>
      </c>
      <c r="G7" s="705">
        <v>839625</v>
      </c>
      <c r="H7" s="705">
        <v>455584</v>
      </c>
      <c r="I7" s="705">
        <v>1295209</v>
      </c>
      <c r="J7" s="706">
        <v>4.311090239575413E-2</v>
      </c>
      <c r="K7" s="706">
        <v>-5.8175616310920462E-2</v>
      </c>
      <c r="L7" s="707">
        <v>5.0906026388877037E-3</v>
      </c>
      <c r="M7" s="707">
        <v>0.47443118652759592</v>
      </c>
    </row>
    <row r="8" spans="2:13" x14ac:dyDescent="0.25">
      <c r="B8" s="1179" t="s">
        <v>212</v>
      </c>
      <c r="C8" s="1179"/>
      <c r="D8" s="704">
        <v>19285</v>
      </c>
      <c r="E8" s="704">
        <v>25452</v>
      </c>
      <c r="F8" s="704">
        <v>44737</v>
      </c>
      <c r="G8" s="705">
        <v>21086</v>
      </c>
      <c r="H8" s="705">
        <v>25924</v>
      </c>
      <c r="I8" s="705">
        <v>47010</v>
      </c>
      <c r="J8" s="706">
        <v>9.3388644023852732E-2</v>
      </c>
      <c r="K8" s="706">
        <v>1.8544711614018546E-2</v>
      </c>
      <c r="L8" s="707">
        <v>5.0808055971567158E-2</v>
      </c>
      <c r="M8" s="707">
        <v>1.7219622530929204E-2</v>
      </c>
    </row>
    <row r="9" spans="2:13" x14ac:dyDescent="0.25">
      <c r="B9" s="1179" t="s">
        <v>187</v>
      </c>
      <c r="C9" s="1179"/>
      <c r="D9" s="704">
        <v>53818</v>
      </c>
      <c r="E9" s="704">
        <v>4039</v>
      </c>
      <c r="F9" s="704">
        <v>57857</v>
      </c>
      <c r="G9" s="705">
        <v>40675</v>
      </c>
      <c r="H9" s="705">
        <v>4506</v>
      </c>
      <c r="I9" s="705">
        <v>45181</v>
      </c>
      <c r="J9" s="706">
        <v>-0.2442119736891003</v>
      </c>
      <c r="K9" s="706">
        <v>0.11562267888091111</v>
      </c>
      <c r="L9" s="707">
        <v>-0.21909189899234319</v>
      </c>
      <c r="M9" s="707">
        <v>1.6549665296105347E-2</v>
      </c>
    </row>
    <row r="10" spans="2:13" x14ac:dyDescent="0.25">
      <c r="B10" s="1179" t="s">
        <v>606</v>
      </c>
      <c r="C10" s="1179"/>
      <c r="D10" s="704">
        <v>6323</v>
      </c>
      <c r="E10" s="704">
        <v>53</v>
      </c>
      <c r="F10" s="704">
        <v>6376</v>
      </c>
      <c r="G10" s="705">
        <v>4556</v>
      </c>
      <c r="H10" s="705">
        <v>33</v>
      </c>
      <c r="I10" s="705">
        <v>4589</v>
      </c>
      <c r="J10" s="706">
        <v>-0.27945595445200061</v>
      </c>
      <c r="K10" s="706">
        <v>-0.37735849056603776</v>
      </c>
      <c r="L10" s="707">
        <v>-0.28026976160602257</v>
      </c>
      <c r="M10" s="707">
        <v>1.6809369877565225E-3</v>
      </c>
    </row>
    <row r="11" spans="2:13" x14ac:dyDescent="0.25">
      <c r="B11" s="1179" t="s">
        <v>189</v>
      </c>
      <c r="C11" s="1179"/>
      <c r="D11" s="704">
        <v>23703</v>
      </c>
      <c r="E11" s="704">
        <v>145</v>
      </c>
      <c r="F11" s="704">
        <v>23848</v>
      </c>
      <c r="G11" s="705">
        <v>13321</v>
      </c>
      <c r="H11" s="705">
        <v>77</v>
      </c>
      <c r="I11" s="705">
        <v>13398</v>
      </c>
      <c r="J11" s="706">
        <v>-0.43800362823271316</v>
      </c>
      <c r="K11" s="706">
        <v>-0.4689655172413793</v>
      </c>
      <c r="L11" s="707">
        <v>-0.43819188191881919</v>
      </c>
      <c r="M11" s="707">
        <v>4.9076473658666133E-3</v>
      </c>
    </row>
    <row r="12" spans="2:13" x14ac:dyDescent="0.25">
      <c r="B12" s="1179" t="s">
        <v>607</v>
      </c>
      <c r="C12" s="1179"/>
      <c r="D12" s="704">
        <v>417902</v>
      </c>
      <c r="E12" s="704">
        <v>24935</v>
      </c>
      <c r="F12" s="704">
        <v>442837</v>
      </c>
      <c r="G12" s="705">
        <v>311578</v>
      </c>
      <c r="H12" s="705">
        <v>20863</v>
      </c>
      <c r="I12" s="705">
        <v>332441</v>
      </c>
      <c r="J12" s="706">
        <v>-0.25442328584213525</v>
      </c>
      <c r="K12" s="706">
        <v>-0.16330459193904151</v>
      </c>
      <c r="L12" s="707">
        <v>-0.24929262911635658</v>
      </c>
      <c r="M12" s="707">
        <v>0.12177214494372762</v>
      </c>
    </row>
    <row r="13" spans="2:13" x14ac:dyDescent="0.25">
      <c r="B13" s="1179" t="s">
        <v>251</v>
      </c>
      <c r="C13" s="1179"/>
      <c r="D13" s="704">
        <v>242185</v>
      </c>
      <c r="E13" s="704">
        <v>5544</v>
      </c>
      <c r="F13" s="704">
        <v>247729</v>
      </c>
      <c r="G13" s="705">
        <v>203247</v>
      </c>
      <c r="H13" s="705">
        <v>4999</v>
      </c>
      <c r="I13" s="705">
        <v>208246</v>
      </c>
      <c r="J13" s="706">
        <v>-0.16077791770753763</v>
      </c>
      <c r="K13" s="706">
        <v>-9.8304473304473311E-2</v>
      </c>
      <c r="L13" s="707">
        <v>-0.15937980615914971</v>
      </c>
      <c r="M13" s="707">
        <v>7.6279887546817332E-2</v>
      </c>
    </row>
    <row r="14" spans="2:13" x14ac:dyDescent="0.25">
      <c r="B14" s="1179" t="s">
        <v>608</v>
      </c>
      <c r="C14" s="1179"/>
      <c r="D14" s="704">
        <v>253686</v>
      </c>
      <c r="E14" s="704">
        <v>8336</v>
      </c>
      <c r="F14" s="704">
        <v>262022</v>
      </c>
      <c r="G14" s="705">
        <v>192337</v>
      </c>
      <c r="H14" s="705">
        <v>6715</v>
      </c>
      <c r="I14" s="705">
        <v>199052</v>
      </c>
      <c r="J14" s="706">
        <v>-0.24183045181838966</v>
      </c>
      <c r="K14" s="706">
        <v>-0.19445777351247601</v>
      </c>
      <c r="L14" s="707">
        <v>-0.24032333162864186</v>
      </c>
      <c r="M14" s="707">
        <v>7.2912152819113382E-2</v>
      </c>
    </row>
    <row r="15" spans="2:13" x14ac:dyDescent="0.25">
      <c r="B15" s="1179" t="s">
        <v>262</v>
      </c>
      <c r="C15" s="1179"/>
      <c r="D15" s="704">
        <v>66540</v>
      </c>
      <c r="E15" s="704">
        <v>3068</v>
      </c>
      <c r="F15" s="704">
        <v>69608</v>
      </c>
      <c r="G15" s="705">
        <v>62336</v>
      </c>
      <c r="H15" s="705">
        <v>2734</v>
      </c>
      <c r="I15" s="705">
        <v>65070</v>
      </c>
      <c r="J15" s="706">
        <v>-6.3180042079951912E-2</v>
      </c>
      <c r="K15" s="706">
        <v>-0.10886571056062581</v>
      </c>
      <c r="L15" s="707">
        <v>-6.5193655901620504E-2</v>
      </c>
      <c r="M15" s="707">
        <v>2.3834946566423383E-2</v>
      </c>
    </row>
    <row r="16" spans="2:13" x14ac:dyDescent="0.25">
      <c r="B16" s="1179" t="s">
        <v>609</v>
      </c>
      <c r="C16" s="1179"/>
      <c r="D16" s="704">
        <v>124893</v>
      </c>
      <c r="E16" s="704">
        <v>1123</v>
      </c>
      <c r="F16" s="704">
        <v>126016</v>
      </c>
      <c r="G16" s="705">
        <v>111395</v>
      </c>
      <c r="H16" s="705">
        <v>3003</v>
      </c>
      <c r="I16" s="705">
        <v>114398</v>
      </c>
      <c r="J16" s="706">
        <v>-0.1080765134955522</v>
      </c>
      <c r="K16" s="706">
        <v>1.674087266251113</v>
      </c>
      <c r="L16" s="707">
        <v>-9.2194641950228542E-2</v>
      </c>
      <c r="M16" s="707">
        <v>4.1903645571011255E-2</v>
      </c>
    </row>
    <row r="17" spans="2:13" x14ac:dyDescent="0.25">
      <c r="B17" s="1179" t="s">
        <v>274</v>
      </c>
      <c r="C17" s="1179"/>
      <c r="D17" s="704">
        <v>429096</v>
      </c>
      <c r="E17" s="704">
        <v>20226</v>
      </c>
      <c r="F17" s="704">
        <v>449322</v>
      </c>
      <c r="G17" s="705">
        <v>383180</v>
      </c>
      <c r="H17" s="705">
        <v>22251</v>
      </c>
      <c r="I17" s="705">
        <v>405431</v>
      </c>
      <c r="J17" s="706">
        <v>-0.10700635755169007</v>
      </c>
      <c r="K17" s="706">
        <v>0.10011865915158706</v>
      </c>
      <c r="L17" s="707">
        <v>-9.7682730870066459E-2</v>
      </c>
      <c r="M17" s="707">
        <v>0.14850816384465343</v>
      </c>
    </row>
    <row r="18" spans="2:13" x14ac:dyDescent="0.25">
      <c r="B18" s="1185" t="s">
        <v>104</v>
      </c>
      <c r="C18" s="1185"/>
      <c r="D18" s="708">
        <v>2442355</v>
      </c>
      <c r="E18" s="708">
        <v>576646</v>
      </c>
      <c r="F18" s="708">
        <v>3019001</v>
      </c>
      <c r="G18" s="708">
        <v>2183336</v>
      </c>
      <c r="H18" s="708">
        <v>546689</v>
      </c>
      <c r="I18" s="708">
        <v>2730025</v>
      </c>
      <c r="J18" s="709">
        <v>-0.10605296936767997</v>
      </c>
      <c r="K18" s="709">
        <v>-5.195041672013679E-2</v>
      </c>
      <c r="L18" s="709">
        <v>-9.5719080583279034E-2</v>
      </c>
      <c r="M18" s="709">
        <v>1</v>
      </c>
    </row>
    <row r="19" spans="2:13" x14ac:dyDescent="0.25">
      <c r="B19" s="1183" t="s">
        <v>610</v>
      </c>
      <c r="C19" s="1183"/>
      <c r="D19" s="1183"/>
      <c r="E19" s="1183"/>
      <c r="F19" s="1183"/>
      <c r="G19" s="1183"/>
      <c r="H19" s="1183"/>
      <c r="I19" s="1183"/>
      <c r="J19" s="1183"/>
      <c r="K19" s="1183"/>
      <c r="L19" s="1183"/>
      <c r="M19" s="1183"/>
    </row>
    <row r="20" spans="2:13" ht="15" customHeight="1" x14ac:dyDescent="0.25">
      <c r="B20" s="1184" t="s">
        <v>611</v>
      </c>
      <c r="C20" s="1184"/>
      <c r="D20" s="1184"/>
      <c r="E20" s="1184"/>
      <c r="F20" s="1184"/>
      <c r="G20" s="1184"/>
      <c r="H20" s="1184"/>
      <c r="I20" s="1184"/>
      <c r="J20" s="1184"/>
      <c r="K20" s="1184"/>
      <c r="L20" s="1184"/>
      <c r="M20" s="1184"/>
    </row>
    <row r="21" spans="2:13" ht="15" customHeight="1" x14ac:dyDescent="0.25">
      <c r="B21" s="1184" t="s">
        <v>612</v>
      </c>
      <c r="C21" s="1184"/>
      <c r="D21" s="1184"/>
      <c r="E21" s="1184"/>
      <c r="F21" s="1184"/>
      <c r="G21" s="1184"/>
      <c r="H21" s="1184"/>
      <c r="I21" s="1184"/>
      <c r="J21" s="1184"/>
      <c r="K21" s="1184"/>
      <c r="L21" s="1184"/>
      <c r="M21" s="1184"/>
    </row>
    <row r="22" spans="2:13" ht="15" customHeight="1" x14ac:dyDescent="0.25">
      <c r="B22" s="1184" t="s">
        <v>613</v>
      </c>
      <c r="C22" s="1184"/>
      <c r="D22" s="1184"/>
      <c r="E22" s="1184"/>
      <c r="F22" s="1184"/>
      <c r="G22" s="1184"/>
      <c r="H22" s="1184"/>
      <c r="I22" s="1184"/>
      <c r="J22" s="1184"/>
      <c r="K22" s="1184"/>
      <c r="L22" s="1184"/>
      <c r="M22" s="1184"/>
    </row>
  </sheetData>
  <mergeCells count="32">
    <mergeCell ref="B19:M19"/>
    <mergeCell ref="B20:M20"/>
    <mergeCell ref="B21:M21"/>
    <mergeCell ref="B22:M22"/>
    <mergeCell ref="B13:C13"/>
    <mergeCell ref="B14:C14"/>
    <mergeCell ref="B15:C15"/>
    <mergeCell ref="B16:C16"/>
    <mergeCell ref="B17:C17"/>
    <mergeCell ref="B18:C18"/>
    <mergeCell ref="B12:C12"/>
    <mergeCell ref="D5:D6"/>
    <mergeCell ref="E5:E6"/>
    <mergeCell ref="F5:F6"/>
    <mergeCell ref="G5:G6"/>
    <mergeCell ref="B7:C7"/>
    <mergeCell ref="B8:C8"/>
    <mergeCell ref="B9:C9"/>
    <mergeCell ref="B10:C10"/>
    <mergeCell ref="B11:C11"/>
    <mergeCell ref="H5:H6"/>
    <mergeCell ref="I5:I6"/>
    <mergeCell ref="B1:M1"/>
    <mergeCell ref="B3:C6"/>
    <mergeCell ref="D3:F3"/>
    <mergeCell ref="G3:I3"/>
    <mergeCell ref="J3:J6"/>
    <mergeCell ref="K3:K6"/>
    <mergeCell ref="L3:L6"/>
    <mergeCell ref="M3:M6"/>
    <mergeCell ref="D4:F4"/>
    <mergeCell ref="G4:I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5"/>
  <sheetViews>
    <sheetView zoomScaleNormal="100" workbookViewId="0"/>
  </sheetViews>
  <sheetFormatPr baseColWidth="10" defaultRowHeight="15" x14ac:dyDescent="0.25"/>
  <cols>
    <col min="1" max="1" width="3.7109375" style="728" customWidth="1"/>
    <col min="2" max="2" width="11.42578125" style="728"/>
    <col min="3" max="3" width="27.85546875" style="728" customWidth="1"/>
    <col min="4" max="4" width="10.140625" style="728" customWidth="1"/>
    <col min="5" max="6" width="10.5703125" style="728" customWidth="1"/>
    <col min="7" max="7" width="9.85546875" style="728" customWidth="1"/>
    <col min="8" max="9" width="11.42578125" style="728" customWidth="1"/>
    <col min="10" max="10" width="12.140625" style="728" customWidth="1"/>
    <col min="11" max="11" width="12" style="728" customWidth="1"/>
    <col min="13" max="16384" width="11.42578125" style="728"/>
  </cols>
  <sheetData>
    <row r="1" spans="2:11" s="710" customFormat="1" ht="9" x14ac:dyDescent="0.15">
      <c r="G1" s="711"/>
    </row>
    <row r="2" spans="2:11" s="710" customFormat="1" x14ac:dyDescent="0.25">
      <c r="B2" s="712" t="s">
        <v>614</v>
      </c>
      <c r="C2" s="713"/>
      <c r="D2" s="713"/>
      <c r="E2" s="713"/>
      <c r="F2" s="713"/>
    </row>
    <row r="3" spans="2:11" s="710" customFormat="1" ht="9" customHeight="1" x14ac:dyDescent="0.15">
      <c r="B3" s="1187" t="s">
        <v>596</v>
      </c>
      <c r="C3" s="1187" t="s">
        <v>615</v>
      </c>
      <c r="D3" s="1169">
        <v>2018</v>
      </c>
      <c r="E3" s="1170"/>
      <c r="F3" s="1171"/>
      <c r="G3" s="1172">
        <v>2019</v>
      </c>
      <c r="H3" s="1173"/>
      <c r="I3" s="1174"/>
      <c r="J3" s="1176" t="s">
        <v>616</v>
      </c>
      <c r="K3" s="1175" t="s">
        <v>617</v>
      </c>
    </row>
    <row r="4" spans="2:11" s="710" customFormat="1" ht="9" x14ac:dyDescent="0.15">
      <c r="B4" s="1187"/>
      <c r="C4" s="1187"/>
      <c r="D4" s="1169" t="s">
        <v>601</v>
      </c>
      <c r="E4" s="1170"/>
      <c r="F4" s="1171"/>
      <c r="G4" s="1172" t="s">
        <v>601</v>
      </c>
      <c r="H4" s="1173"/>
      <c r="I4" s="1174"/>
      <c r="J4" s="1177"/>
      <c r="K4" s="1175"/>
    </row>
    <row r="5" spans="2:11" s="710" customFormat="1" ht="9" customHeight="1" x14ac:dyDescent="0.15">
      <c r="B5" s="1187"/>
      <c r="C5" s="1187"/>
      <c r="D5" s="1180" t="s">
        <v>604</v>
      </c>
      <c r="E5" s="1180" t="s">
        <v>605</v>
      </c>
      <c r="F5" s="1181" t="s">
        <v>104</v>
      </c>
      <c r="G5" s="1159" t="s">
        <v>604</v>
      </c>
      <c r="H5" s="1159" t="s">
        <v>605</v>
      </c>
      <c r="I5" s="1160" t="s">
        <v>104</v>
      </c>
      <c r="J5" s="1177"/>
      <c r="K5" s="1175"/>
    </row>
    <row r="6" spans="2:11" s="710" customFormat="1" ht="9" x14ac:dyDescent="0.15">
      <c r="B6" s="1187"/>
      <c r="C6" s="1187"/>
      <c r="D6" s="1180"/>
      <c r="E6" s="1180"/>
      <c r="F6" s="1182"/>
      <c r="G6" s="1159"/>
      <c r="H6" s="1159"/>
      <c r="I6" s="1161"/>
      <c r="J6" s="1178"/>
      <c r="K6" s="1175"/>
    </row>
    <row r="7" spans="2:11" s="710" customFormat="1" ht="9" x14ac:dyDescent="0.15">
      <c r="B7" s="1188" t="s">
        <v>202</v>
      </c>
      <c r="C7" s="714" t="s">
        <v>205</v>
      </c>
      <c r="D7" s="704">
        <v>316</v>
      </c>
      <c r="E7" s="704" t="s">
        <v>206</v>
      </c>
      <c r="F7" s="704">
        <v>316</v>
      </c>
      <c r="G7" s="705">
        <v>366</v>
      </c>
      <c r="H7" s="705">
        <v>1</v>
      </c>
      <c r="I7" s="705">
        <v>367</v>
      </c>
      <c r="J7" s="706">
        <v>2.7011610576480765E-4</v>
      </c>
      <c r="K7" s="707">
        <v>0.16139240506329114</v>
      </c>
    </row>
    <row r="8" spans="2:11" s="710" customFormat="1" ht="9" x14ac:dyDescent="0.15">
      <c r="B8" s="1188"/>
      <c r="C8" s="714" t="s">
        <v>203</v>
      </c>
      <c r="D8" s="704">
        <v>393243</v>
      </c>
      <c r="E8" s="704">
        <v>237664</v>
      </c>
      <c r="F8" s="704">
        <v>630907</v>
      </c>
      <c r="G8" s="705">
        <v>410622</v>
      </c>
      <c r="H8" s="705">
        <v>223864</v>
      </c>
      <c r="I8" s="705">
        <v>634486</v>
      </c>
      <c r="J8" s="707">
        <v>0.46698879422967227</v>
      </c>
      <c r="K8" s="707">
        <v>5.6727853709025262E-3</v>
      </c>
    </row>
    <row r="9" spans="2:11" s="710" customFormat="1" ht="9" x14ac:dyDescent="0.15">
      <c r="B9" s="1188"/>
      <c r="C9" s="714" t="s">
        <v>204</v>
      </c>
      <c r="D9" s="704">
        <v>6468</v>
      </c>
      <c r="E9" s="704">
        <v>4177</v>
      </c>
      <c r="F9" s="704">
        <v>10645</v>
      </c>
      <c r="G9" s="705">
        <v>6454</v>
      </c>
      <c r="H9" s="705">
        <v>3851</v>
      </c>
      <c r="I9" s="705">
        <v>10305</v>
      </c>
      <c r="J9" s="707">
        <v>7.5845952858483445E-3</v>
      </c>
      <c r="K9" s="707">
        <v>-3.1939877876937528E-2</v>
      </c>
    </row>
    <row r="10" spans="2:11" s="710" customFormat="1" ht="9" x14ac:dyDescent="0.15">
      <c r="B10" s="1186" t="s">
        <v>591</v>
      </c>
      <c r="C10" s="1186"/>
      <c r="D10" s="715">
        <v>400027</v>
      </c>
      <c r="E10" s="715">
        <v>241841</v>
      </c>
      <c r="F10" s="715">
        <v>641868</v>
      </c>
      <c r="G10" s="715">
        <v>417442</v>
      </c>
      <c r="H10" s="715">
        <v>227716</v>
      </c>
      <c r="I10" s="715">
        <v>645158</v>
      </c>
      <c r="J10" s="716">
        <v>0.47484350562128547</v>
      </c>
      <c r="K10" s="716">
        <v>5.1256644668374179E-3</v>
      </c>
    </row>
    <row r="11" spans="2:11" s="710" customFormat="1" ht="9" x14ac:dyDescent="0.15">
      <c r="B11" s="717" t="s">
        <v>212</v>
      </c>
      <c r="C11" s="714" t="s">
        <v>213</v>
      </c>
      <c r="D11" s="704">
        <v>9483</v>
      </c>
      <c r="E11" s="704">
        <v>12469</v>
      </c>
      <c r="F11" s="704">
        <v>21952</v>
      </c>
      <c r="G11" s="705">
        <v>10238</v>
      </c>
      <c r="H11" s="705">
        <v>12835</v>
      </c>
      <c r="I11" s="705">
        <v>23073</v>
      </c>
      <c r="J11" s="707">
        <v>1.6981986126189119E-2</v>
      </c>
      <c r="K11" s="707">
        <v>5.1065962099125367E-2</v>
      </c>
    </row>
    <row r="12" spans="2:11" s="710" customFormat="1" ht="9" x14ac:dyDescent="0.15">
      <c r="B12" s="1186" t="s">
        <v>592</v>
      </c>
      <c r="C12" s="1186"/>
      <c r="D12" s="715">
        <v>9483</v>
      </c>
      <c r="E12" s="715">
        <v>12469</v>
      </c>
      <c r="F12" s="715">
        <v>21952</v>
      </c>
      <c r="G12" s="715">
        <v>10238</v>
      </c>
      <c r="H12" s="715">
        <v>12835</v>
      </c>
      <c r="I12" s="715">
        <v>23073</v>
      </c>
      <c r="J12" s="716">
        <v>1.6981986126189119E-2</v>
      </c>
      <c r="K12" s="716">
        <v>5.1065962099125367E-2</v>
      </c>
    </row>
    <row r="13" spans="2:11" s="710" customFormat="1" ht="9" x14ac:dyDescent="0.15">
      <c r="B13" s="1188" t="s">
        <v>187</v>
      </c>
      <c r="C13" s="718" t="s">
        <v>221</v>
      </c>
      <c r="D13" s="704">
        <v>4494</v>
      </c>
      <c r="E13" s="704">
        <v>778</v>
      </c>
      <c r="F13" s="704">
        <v>5272</v>
      </c>
      <c r="G13" s="705">
        <v>4401</v>
      </c>
      <c r="H13" s="705">
        <v>1091</v>
      </c>
      <c r="I13" s="705">
        <v>5492</v>
      </c>
      <c r="J13" s="707">
        <v>4.0421734410363034E-3</v>
      </c>
      <c r="K13" s="707">
        <v>4.1729893778452203E-2</v>
      </c>
    </row>
    <row r="14" spans="2:11" s="710" customFormat="1" ht="9" x14ac:dyDescent="0.15">
      <c r="B14" s="1188"/>
      <c r="C14" s="718" t="s">
        <v>223</v>
      </c>
      <c r="D14" s="704">
        <v>108</v>
      </c>
      <c r="E14" s="704">
        <v>2</v>
      </c>
      <c r="F14" s="704">
        <v>110</v>
      </c>
      <c r="G14" s="705" t="s">
        <v>206</v>
      </c>
      <c r="H14" s="705" t="s">
        <v>206</v>
      </c>
      <c r="I14" s="705" t="s">
        <v>206</v>
      </c>
      <c r="J14" s="707">
        <v>0</v>
      </c>
      <c r="K14" s="707">
        <v>-1</v>
      </c>
    </row>
    <row r="15" spans="2:11" s="710" customFormat="1" ht="9" x14ac:dyDescent="0.15">
      <c r="B15" s="1188"/>
      <c r="C15" s="718" t="s">
        <v>618</v>
      </c>
      <c r="D15" s="704">
        <v>20882</v>
      </c>
      <c r="E15" s="704">
        <v>1227</v>
      </c>
      <c r="F15" s="704">
        <v>22109</v>
      </c>
      <c r="G15" s="705">
        <v>15265</v>
      </c>
      <c r="H15" s="705">
        <v>1143</v>
      </c>
      <c r="I15" s="705">
        <v>16408</v>
      </c>
      <c r="J15" s="707">
        <v>1.2076471562367748E-2</v>
      </c>
      <c r="K15" s="707">
        <v>-0.25785879053779004</v>
      </c>
    </row>
    <row r="16" spans="2:11" s="710" customFormat="1" ht="9" x14ac:dyDescent="0.15">
      <c r="B16" s="1188"/>
      <c r="C16" s="718" t="s">
        <v>619</v>
      </c>
      <c r="D16" s="704">
        <v>1463</v>
      </c>
      <c r="E16" s="704">
        <v>27</v>
      </c>
      <c r="F16" s="704">
        <v>1490</v>
      </c>
      <c r="G16" s="705">
        <v>988</v>
      </c>
      <c r="H16" s="705">
        <v>29</v>
      </c>
      <c r="I16" s="705">
        <v>1017</v>
      </c>
      <c r="J16" s="707">
        <v>7.4852337755533884E-4</v>
      </c>
      <c r="K16" s="707">
        <v>-0.31744966442953021</v>
      </c>
    </row>
    <row r="17" spans="2:11" s="710" customFormat="1" ht="9" x14ac:dyDescent="0.15">
      <c r="B17" s="1186" t="s">
        <v>620</v>
      </c>
      <c r="C17" s="1186"/>
      <c r="D17" s="715">
        <v>26947</v>
      </c>
      <c r="E17" s="715">
        <v>2034</v>
      </c>
      <c r="F17" s="715">
        <v>28981</v>
      </c>
      <c r="G17" s="715">
        <v>20654</v>
      </c>
      <c r="H17" s="715">
        <v>2263</v>
      </c>
      <c r="I17" s="715">
        <v>22917</v>
      </c>
      <c r="J17" s="716">
        <v>1.6867168380959391E-2</v>
      </c>
      <c r="K17" s="716">
        <v>-0.20924053690348848</v>
      </c>
    </row>
    <row r="18" spans="2:11" s="710" customFormat="1" ht="9" x14ac:dyDescent="0.15">
      <c r="B18" s="1188" t="s">
        <v>606</v>
      </c>
      <c r="C18" s="718" t="s">
        <v>231</v>
      </c>
      <c r="D18" s="704">
        <v>2722</v>
      </c>
      <c r="E18" s="704">
        <v>29</v>
      </c>
      <c r="F18" s="704">
        <v>2751</v>
      </c>
      <c r="G18" s="705">
        <v>1874</v>
      </c>
      <c r="H18" s="705">
        <v>16</v>
      </c>
      <c r="I18" s="705">
        <v>1890</v>
      </c>
      <c r="J18" s="707">
        <v>1.3910611441293908E-3</v>
      </c>
      <c r="K18" s="707">
        <v>-0.31297709923664124</v>
      </c>
    </row>
    <row r="19" spans="2:11" s="710" customFormat="1" ht="9" x14ac:dyDescent="0.15">
      <c r="B19" s="1188"/>
      <c r="C19" s="718" t="s">
        <v>621</v>
      </c>
      <c r="D19" s="704">
        <v>543</v>
      </c>
      <c r="E19" s="704" t="s">
        <v>206</v>
      </c>
      <c r="F19" s="704">
        <v>543</v>
      </c>
      <c r="G19" s="705">
        <v>269</v>
      </c>
      <c r="H19" s="705" t="s">
        <v>206</v>
      </c>
      <c r="I19" s="705">
        <v>269</v>
      </c>
      <c r="J19" s="707">
        <v>1.9798700940254293E-4</v>
      </c>
      <c r="K19" s="707">
        <v>-0.50460405156537758</v>
      </c>
    </row>
    <row r="20" spans="2:11" s="710" customFormat="1" ht="9" x14ac:dyDescent="0.15">
      <c r="B20" s="1186" t="s">
        <v>622</v>
      </c>
      <c r="C20" s="1186"/>
      <c r="D20" s="715">
        <v>3265</v>
      </c>
      <c r="E20" s="715">
        <v>29</v>
      </c>
      <c r="F20" s="715">
        <v>3294</v>
      </c>
      <c r="G20" s="715">
        <v>2143</v>
      </c>
      <c r="H20" s="715">
        <v>16</v>
      </c>
      <c r="I20" s="715">
        <v>2159</v>
      </c>
      <c r="J20" s="716">
        <v>1.5890481535319337E-3</v>
      </c>
      <c r="K20" s="716">
        <v>-0.34456587735276262</v>
      </c>
    </row>
    <row r="21" spans="2:11" s="710" customFormat="1" ht="9" x14ac:dyDescent="0.15">
      <c r="B21" s="717" t="s">
        <v>189</v>
      </c>
      <c r="C21" s="718" t="s">
        <v>623</v>
      </c>
      <c r="D21" s="704">
        <v>12222</v>
      </c>
      <c r="E21" s="704">
        <v>73</v>
      </c>
      <c r="F21" s="704">
        <v>12295</v>
      </c>
      <c r="G21" s="705">
        <v>6847</v>
      </c>
      <c r="H21" s="705">
        <v>40</v>
      </c>
      <c r="I21" s="705">
        <v>6887</v>
      </c>
      <c r="J21" s="707">
        <v>5.0689090474175203E-3</v>
      </c>
      <c r="K21" s="707">
        <v>-0.43985359902399351</v>
      </c>
    </row>
    <row r="22" spans="2:11" s="710" customFormat="1" ht="9" x14ac:dyDescent="0.15">
      <c r="B22" s="1186" t="s">
        <v>624</v>
      </c>
      <c r="C22" s="1186"/>
      <c r="D22" s="715">
        <v>12222</v>
      </c>
      <c r="E22" s="715">
        <v>73</v>
      </c>
      <c r="F22" s="715">
        <v>12295</v>
      </c>
      <c r="G22" s="715">
        <v>6847</v>
      </c>
      <c r="H22" s="715">
        <v>40</v>
      </c>
      <c r="I22" s="715">
        <v>6887</v>
      </c>
      <c r="J22" s="716">
        <v>5.0689090474175203E-3</v>
      </c>
      <c r="K22" s="716">
        <v>-0.43985359902399351</v>
      </c>
    </row>
    <row r="23" spans="2:11" s="710" customFormat="1" ht="9" x14ac:dyDescent="0.15">
      <c r="B23" s="717" t="s">
        <v>607</v>
      </c>
      <c r="C23" s="718" t="s">
        <v>241</v>
      </c>
      <c r="D23" s="704">
        <v>205895</v>
      </c>
      <c r="E23" s="704">
        <v>12503</v>
      </c>
      <c r="F23" s="704">
        <v>218398</v>
      </c>
      <c r="G23" s="705">
        <v>153076</v>
      </c>
      <c r="H23" s="705">
        <v>10425</v>
      </c>
      <c r="I23" s="705">
        <v>163501</v>
      </c>
      <c r="J23" s="707">
        <v>0.12033856514619022</v>
      </c>
      <c r="K23" s="707">
        <v>-0.25136219196146486</v>
      </c>
    </row>
    <row r="24" spans="2:11" s="710" customFormat="1" ht="9" x14ac:dyDescent="0.15">
      <c r="B24" s="1186" t="s">
        <v>625</v>
      </c>
      <c r="C24" s="1186"/>
      <c r="D24" s="715">
        <v>205895</v>
      </c>
      <c r="E24" s="715">
        <v>12503</v>
      </c>
      <c r="F24" s="715">
        <v>218398</v>
      </c>
      <c r="G24" s="715">
        <v>153076</v>
      </c>
      <c r="H24" s="715">
        <v>10425</v>
      </c>
      <c r="I24" s="715">
        <v>163501</v>
      </c>
      <c r="J24" s="716">
        <v>0.12033856514619022</v>
      </c>
      <c r="K24" s="716">
        <v>-0.25136219196146486</v>
      </c>
    </row>
    <row r="25" spans="2:11" s="710" customFormat="1" ht="9" x14ac:dyDescent="0.15">
      <c r="B25" s="1188" t="s">
        <v>251</v>
      </c>
      <c r="C25" s="718" t="s">
        <v>626</v>
      </c>
      <c r="D25" s="704">
        <v>572</v>
      </c>
      <c r="E25" s="704">
        <v>3</v>
      </c>
      <c r="F25" s="704">
        <v>575</v>
      </c>
      <c r="G25" s="705">
        <v>95</v>
      </c>
      <c r="H25" s="705" t="s">
        <v>206</v>
      </c>
      <c r="I25" s="705">
        <v>95</v>
      </c>
      <c r="J25" s="707">
        <v>6.9921062800154559E-5</v>
      </c>
      <c r="K25" s="707">
        <v>-0.83478260869565213</v>
      </c>
    </row>
    <row r="26" spans="2:11" s="710" customFormat="1" ht="9" x14ac:dyDescent="0.15">
      <c r="B26" s="1188"/>
      <c r="C26" s="718" t="s">
        <v>627</v>
      </c>
      <c r="D26" s="704">
        <v>13029</v>
      </c>
      <c r="E26" s="704">
        <v>68</v>
      </c>
      <c r="F26" s="704">
        <v>13097</v>
      </c>
      <c r="G26" s="705">
        <v>9549</v>
      </c>
      <c r="H26" s="705">
        <v>104</v>
      </c>
      <c r="I26" s="705">
        <v>9653</v>
      </c>
      <c r="J26" s="707">
        <v>7.1047159916830735E-3</v>
      </c>
      <c r="K26" s="707">
        <v>-0.26296098343132013</v>
      </c>
    </row>
    <row r="27" spans="2:11" s="710" customFormat="1" ht="9" x14ac:dyDescent="0.15">
      <c r="B27" s="1188"/>
      <c r="C27" s="718" t="s">
        <v>628</v>
      </c>
      <c r="D27" s="704">
        <v>1148</v>
      </c>
      <c r="E27" s="704">
        <v>20</v>
      </c>
      <c r="F27" s="704">
        <v>1168</v>
      </c>
      <c r="G27" s="705">
        <v>960</v>
      </c>
      <c r="H27" s="705">
        <v>17</v>
      </c>
      <c r="I27" s="705">
        <v>977</v>
      </c>
      <c r="J27" s="707">
        <v>7.1908293006053695E-4</v>
      </c>
      <c r="K27" s="707">
        <v>-0.16352739726027396</v>
      </c>
    </row>
    <row r="28" spans="2:11" s="710" customFormat="1" ht="9" x14ac:dyDescent="0.15">
      <c r="B28" s="1188"/>
      <c r="C28" s="718" t="s">
        <v>629</v>
      </c>
      <c r="D28" s="704">
        <v>15566</v>
      </c>
      <c r="E28" s="704">
        <v>11</v>
      </c>
      <c r="F28" s="704">
        <v>15577</v>
      </c>
      <c r="G28" s="705">
        <v>13409</v>
      </c>
      <c r="H28" s="705">
        <v>14</v>
      </c>
      <c r="I28" s="705">
        <v>13423</v>
      </c>
      <c r="J28" s="707">
        <v>9.8794781680681554E-3</v>
      </c>
      <c r="K28" s="707">
        <v>-0.13828079861334019</v>
      </c>
    </row>
    <row r="29" spans="2:11" s="710" customFormat="1" ht="9" x14ac:dyDescent="0.15">
      <c r="B29" s="1188"/>
      <c r="C29" s="718" t="s">
        <v>255</v>
      </c>
      <c r="D29" s="704">
        <v>41124</v>
      </c>
      <c r="E29" s="704">
        <v>1374</v>
      </c>
      <c r="F29" s="704">
        <v>42498</v>
      </c>
      <c r="G29" s="705">
        <v>30841</v>
      </c>
      <c r="H29" s="705">
        <v>1148</v>
      </c>
      <c r="I29" s="705">
        <v>31989</v>
      </c>
      <c r="J29" s="707">
        <v>2.3544261872780466E-2</v>
      </c>
      <c r="K29" s="707">
        <v>-0.24728222504588451</v>
      </c>
    </row>
    <row r="30" spans="2:11" s="710" customFormat="1" ht="9" x14ac:dyDescent="0.15">
      <c r="B30" s="1188"/>
      <c r="C30" s="718" t="s">
        <v>256</v>
      </c>
      <c r="D30" s="704">
        <v>49789</v>
      </c>
      <c r="E30" s="704">
        <v>1241</v>
      </c>
      <c r="F30" s="704">
        <v>51030</v>
      </c>
      <c r="G30" s="705">
        <v>46735</v>
      </c>
      <c r="H30" s="705">
        <v>1182</v>
      </c>
      <c r="I30" s="705">
        <v>47917</v>
      </c>
      <c r="J30" s="707">
        <v>3.5267448065210594E-2</v>
      </c>
      <c r="K30" s="707">
        <v>-6.1003331373701744E-2</v>
      </c>
    </row>
    <row r="31" spans="2:11" s="719" customFormat="1" ht="9" x14ac:dyDescent="0.15">
      <c r="B31" s="1186" t="s">
        <v>630</v>
      </c>
      <c r="C31" s="1186"/>
      <c r="D31" s="715">
        <v>121228</v>
      </c>
      <c r="E31" s="715">
        <v>2717</v>
      </c>
      <c r="F31" s="715">
        <v>123945</v>
      </c>
      <c r="G31" s="715">
        <v>101589</v>
      </c>
      <c r="H31" s="715">
        <v>2465</v>
      </c>
      <c r="I31" s="715">
        <v>104054</v>
      </c>
      <c r="J31" s="716">
        <v>7.6584908090602977E-2</v>
      </c>
      <c r="K31" s="716">
        <v>-0.16048247206422203</v>
      </c>
    </row>
    <row r="32" spans="2:11" s="719" customFormat="1" ht="9" x14ac:dyDescent="0.15">
      <c r="B32" s="1189" t="s">
        <v>608</v>
      </c>
      <c r="C32" s="718" t="s">
        <v>631</v>
      </c>
      <c r="D32" s="704">
        <v>757</v>
      </c>
      <c r="E32" s="704" t="s">
        <v>206</v>
      </c>
      <c r="F32" s="704">
        <v>757</v>
      </c>
      <c r="G32" s="705">
        <v>687</v>
      </c>
      <c r="H32" s="705" t="s">
        <v>206</v>
      </c>
      <c r="I32" s="705">
        <v>687</v>
      </c>
      <c r="J32" s="707">
        <v>5.05639685723223E-4</v>
      </c>
      <c r="K32" s="707">
        <v>-9.2470277410832233E-2</v>
      </c>
    </row>
    <row r="33" spans="2:15" s="710" customFormat="1" ht="9" x14ac:dyDescent="0.15">
      <c r="B33" s="1190"/>
      <c r="C33" s="718" t="s">
        <v>632</v>
      </c>
      <c r="D33" s="704">
        <v>6253</v>
      </c>
      <c r="E33" s="704">
        <v>117</v>
      </c>
      <c r="F33" s="704">
        <v>6370</v>
      </c>
      <c r="G33" s="705">
        <v>6345</v>
      </c>
      <c r="H33" s="705">
        <v>128</v>
      </c>
      <c r="I33" s="705">
        <v>6473</v>
      </c>
      <c r="J33" s="707">
        <v>4.7642004158463206E-3</v>
      </c>
      <c r="K33" s="707">
        <v>1.6169544740973311E-2</v>
      </c>
    </row>
    <row r="34" spans="2:15" s="710" customFormat="1" ht="9" x14ac:dyDescent="0.15">
      <c r="B34" s="1191"/>
      <c r="C34" s="718" t="s">
        <v>263</v>
      </c>
      <c r="D34" s="704">
        <v>119459</v>
      </c>
      <c r="E34" s="704">
        <v>4088</v>
      </c>
      <c r="F34" s="704">
        <v>123547</v>
      </c>
      <c r="G34" s="705">
        <v>88980</v>
      </c>
      <c r="H34" s="705">
        <v>3255</v>
      </c>
      <c r="I34" s="705">
        <v>92235</v>
      </c>
      <c r="J34" s="707">
        <v>6.7885991867076376E-2</v>
      </c>
      <c r="K34" s="707">
        <v>-0.25344200992334903</v>
      </c>
    </row>
    <row r="35" spans="2:15" s="719" customFormat="1" ht="9" x14ac:dyDescent="0.15">
      <c r="B35" s="1186" t="s">
        <v>633</v>
      </c>
      <c r="C35" s="1186"/>
      <c r="D35" s="715">
        <v>126469</v>
      </c>
      <c r="E35" s="715">
        <v>4205</v>
      </c>
      <c r="F35" s="715">
        <v>130674</v>
      </c>
      <c r="G35" s="715">
        <v>96012</v>
      </c>
      <c r="H35" s="715">
        <v>3383</v>
      </c>
      <c r="I35" s="715">
        <v>99395</v>
      </c>
      <c r="J35" s="716">
        <v>7.3155831968645918E-2</v>
      </c>
      <c r="K35" s="716">
        <v>-0.23936666819719302</v>
      </c>
    </row>
    <row r="36" spans="2:15" s="710" customFormat="1" ht="9" x14ac:dyDescent="0.15">
      <c r="B36" s="1188" t="s">
        <v>262</v>
      </c>
      <c r="C36" s="718" t="s">
        <v>634</v>
      </c>
      <c r="D36" s="704">
        <v>3</v>
      </c>
      <c r="E36" s="704">
        <v>1051</v>
      </c>
      <c r="F36" s="704">
        <v>1054</v>
      </c>
      <c r="G36" s="705">
        <v>6</v>
      </c>
      <c r="H36" s="705">
        <v>1051</v>
      </c>
      <c r="I36" s="705">
        <v>1057</v>
      </c>
      <c r="J36" s="707">
        <v>7.7796382505014073E-4</v>
      </c>
      <c r="K36" s="707">
        <v>2.8462998102466793E-3</v>
      </c>
    </row>
    <row r="37" spans="2:15" s="710" customFormat="1" ht="9" x14ac:dyDescent="0.15">
      <c r="B37" s="1188"/>
      <c r="C37" s="718" t="s">
        <v>451</v>
      </c>
      <c r="D37" s="704">
        <v>25851</v>
      </c>
      <c r="E37" s="704">
        <v>392</v>
      </c>
      <c r="F37" s="704">
        <v>26243</v>
      </c>
      <c r="G37" s="705">
        <v>24349</v>
      </c>
      <c r="H37" s="705">
        <v>281</v>
      </c>
      <c r="I37" s="705">
        <v>24630</v>
      </c>
      <c r="J37" s="707">
        <v>1.8127955544924284E-2</v>
      </c>
      <c r="K37" s="707">
        <v>-6.1464009450139086E-2</v>
      </c>
    </row>
    <row r="38" spans="2:15" s="710" customFormat="1" ht="9" x14ac:dyDescent="0.15">
      <c r="B38" s="1188"/>
      <c r="C38" s="718" t="s">
        <v>635</v>
      </c>
      <c r="D38" s="704">
        <v>6873</v>
      </c>
      <c r="E38" s="704">
        <v>70</v>
      </c>
      <c r="F38" s="704">
        <v>6943</v>
      </c>
      <c r="G38" s="705">
        <v>6183</v>
      </c>
      <c r="H38" s="705">
        <v>9</v>
      </c>
      <c r="I38" s="705">
        <v>6192</v>
      </c>
      <c r="J38" s="707">
        <v>4.5573812721953376E-3</v>
      </c>
      <c r="K38" s="707">
        <v>-0.1081664986317154</v>
      </c>
    </row>
    <row r="39" spans="2:15" s="710" customFormat="1" ht="9" x14ac:dyDescent="0.15">
      <c r="B39" s="1188"/>
      <c r="C39" s="718" t="s">
        <v>636</v>
      </c>
      <c r="D39" s="704">
        <v>485</v>
      </c>
      <c r="E39" s="704">
        <v>20</v>
      </c>
      <c r="F39" s="704">
        <v>505</v>
      </c>
      <c r="G39" s="705">
        <v>620</v>
      </c>
      <c r="H39" s="705">
        <v>15</v>
      </c>
      <c r="I39" s="705">
        <v>635</v>
      </c>
      <c r="J39" s="707">
        <v>4.673671039799805E-4</v>
      </c>
      <c r="K39" s="707">
        <v>0.25742574257425743</v>
      </c>
    </row>
    <row r="40" spans="2:15" s="719" customFormat="1" ht="9" x14ac:dyDescent="0.15">
      <c r="B40" s="1186" t="s">
        <v>637</v>
      </c>
      <c r="C40" s="1186"/>
      <c r="D40" s="715">
        <v>33212</v>
      </c>
      <c r="E40" s="715">
        <v>1533</v>
      </c>
      <c r="F40" s="715">
        <v>34745</v>
      </c>
      <c r="G40" s="715">
        <v>31158</v>
      </c>
      <c r="H40" s="715">
        <v>1356</v>
      </c>
      <c r="I40" s="715">
        <v>32514</v>
      </c>
      <c r="J40" s="716">
        <v>2.3930667746149742E-2</v>
      </c>
      <c r="K40" s="716">
        <v>-6.4210677795366239E-2</v>
      </c>
    </row>
    <row r="41" spans="2:15" s="710" customFormat="1" ht="9" x14ac:dyDescent="0.15">
      <c r="B41" s="1188" t="s">
        <v>609</v>
      </c>
      <c r="C41" s="718" t="s">
        <v>268</v>
      </c>
      <c r="D41" s="704">
        <v>5866</v>
      </c>
      <c r="E41" s="704">
        <v>178</v>
      </c>
      <c r="F41" s="704">
        <v>6044</v>
      </c>
      <c r="G41" s="705">
        <v>3795</v>
      </c>
      <c r="H41" s="705">
        <v>117</v>
      </c>
      <c r="I41" s="705">
        <v>3912</v>
      </c>
      <c r="J41" s="707">
        <v>2.8792757649916279E-3</v>
      </c>
      <c r="K41" s="707">
        <v>-0.35274652547981467</v>
      </c>
    </row>
    <row r="42" spans="2:15" s="710" customFormat="1" ht="9" x14ac:dyDescent="0.15">
      <c r="B42" s="1188"/>
      <c r="C42" s="718" t="s">
        <v>638</v>
      </c>
      <c r="D42" s="704">
        <v>42495</v>
      </c>
      <c r="E42" s="704">
        <v>330</v>
      </c>
      <c r="F42" s="704">
        <v>42825</v>
      </c>
      <c r="G42" s="705">
        <v>39722</v>
      </c>
      <c r="H42" s="705">
        <v>1345</v>
      </c>
      <c r="I42" s="705">
        <v>41067</v>
      </c>
      <c r="J42" s="707">
        <v>3.0225771431725761E-2</v>
      </c>
      <c r="K42" s="707">
        <v>-4.1050788091068303E-2</v>
      </c>
    </row>
    <row r="43" spans="2:15" s="710" customFormat="1" ht="9" x14ac:dyDescent="0.15">
      <c r="B43" s="1188"/>
      <c r="C43" s="718" t="s">
        <v>266</v>
      </c>
      <c r="D43" s="704">
        <v>7471</v>
      </c>
      <c r="E43" s="704">
        <v>38</v>
      </c>
      <c r="F43" s="704">
        <v>7509</v>
      </c>
      <c r="G43" s="705">
        <v>6534</v>
      </c>
      <c r="H43" s="705">
        <v>32</v>
      </c>
      <c r="I43" s="705">
        <v>6566</v>
      </c>
      <c r="J43" s="707">
        <v>4.8326494562717353E-3</v>
      </c>
      <c r="K43" s="707">
        <v>-0.12558263417232654</v>
      </c>
      <c r="M43" s="720"/>
      <c r="N43" s="720"/>
      <c r="O43" s="720"/>
    </row>
    <row r="44" spans="2:15" s="710" customFormat="1" ht="9" x14ac:dyDescent="0.15">
      <c r="B44" s="1188"/>
      <c r="C44" s="718" t="s">
        <v>639</v>
      </c>
      <c r="D44" s="704">
        <v>125</v>
      </c>
      <c r="E44" s="704" t="s">
        <v>206</v>
      </c>
      <c r="F44" s="704">
        <v>125</v>
      </c>
      <c r="G44" s="705">
        <v>92</v>
      </c>
      <c r="H44" s="705" t="s">
        <v>206</v>
      </c>
      <c r="I44" s="705">
        <v>92</v>
      </c>
      <c r="J44" s="707">
        <v>6.771302923804442E-5</v>
      </c>
      <c r="K44" s="707">
        <v>-0.26400000000000001</v>
      </c>
    </row>
    <row r="45" spans="2:15" s="710" customFormat="1" ht="9" x14ac:dyDescent="0.15">
      <c r="B45" s="1188"/>
      <c r="C45" s="718" t="s">
        <v>640</v>
      </c>
      <c r="D45" s="704">
        <v>104</v>
      </c>
      <c r="E45" s="704" t="s">
        <v>206</v>
      </c>
      <c r="F45" s="704">
        <v>104</v>
      </c>
      <c r="G45" s="705">
        <v>102</v>
      </c>
      <c r="H45" s="705" t="s">
        <v>206</v>
      </c>
      <c r="I45" s="705">
        <v>102</v>
      </c>
      <c r="J45" s="707">
        <v>7.5073141111744893E-5</v>
      </c>
      <c r="K45" s="707">
        <v>-1.9230769230769232E-2</v>
      </c>
    </row>
    <row r="46" spans="2:15" s="710" customFormat="1" ht="9" x14ac:dyDescent="0.15">
      <c r="B46" s="1188"/>
      <c r="C46" s="718" t="s">
        <v>641</v>
      </c>
      <c r="D46" s="704">
        <v>2321</v>
      </c>
      <c r="E46" s="704">
        <v>9</v>
      </c>
      <c r="F46" s="704">
        <v>2330</v>
      </c>
      <c r="G46" s="705">
        <v>1882</v>
      </c>
      <c r="H46" s="705">
        <v>10</v>
      </c>
      <c r="I46" s="705">
        <v>1892</v>
      </c>
      <c r="J46" s="707">
        <v>1.3925331665041308E-3</v>
      </c>
      <c r="K46" s="707">
        <v>-0.18798283261802576</v>
      </c>
    </row>
    <row r="47" spans="2:15" s="710" customFormat="1" ht="9" x14ac:dyDescent="0.15">
      <c r="B47" s="1188"/>
      <c r="C47" s="718" t="s">
        <v>642</v>
      </c>
      <c r="D47" s="704">
        <v>678</v>
      </c>
      <c r="E47" s="704">
        <v>3</v>
      </c>
      <c r="F47" s="704">
        <v>681</v>
      </c>
      <c r="G47" s="705">
        <v>744</v>
      </c>
      <c r="H47" s="705">
        <v>1</v>
      </c>
      <c r="I47" s="705">
        <v>745</v>
      </c>
      <c r="J47" s="707">
        <v>5.4832833459068583E-4</v>
      </c>
      <c r="K47" s="707">
        <v>9.3979441997063137E-2</v>
      </c>
    </row>
    <row r="48" spans="2:15" s="710" customFormat="1" ht="9" x14ac:dyDescent="0.15">
      <c r="B48" s="1188"/>
      <c r="C48" s="718" t="s">
        <v>643</v>
      </c>
      <c r="D48" s="704">
        <v>1223</v>
      </c>
      <c r="E48" s="704">
        <v>1</v>
      </c>
      <c r="F48" s="704">
        <v>1224</v>
      </c>
      <c r="G48" s="705">
        <v>701</v>
      </c>
      <c r="H48" s="705" t="s">
        <v>206</v>
      </c>
      <c r="I48" s="705">
        <v>701</v>
      </c>
      <c r="J48" s="707">
        <v>5.1594384234640372E-4</v>
      </c>
      <c r="K48" s="707">
        <v>-0.42728758169934639</v>
      </c>
    </row>
    <row r="49" spans="2:11" s="710" customFormat="1" ht="9" x14ac:dyDescent="0.15">
      <c r="B49" s="1188"/>
      <c r="C49" s="718" t="s">
        <v>644</v>
      </c>
      <c r="D49" s="704">
        <v>1138</v>
      </c>
      <c r="E49" s="704" t="s">
        <v>206</v>
      </c>
      <c r="F49" s="704">
        <v>1138</v>
      </c>
      <c r="G49" s="705">
        <v>913</v>
      </c>
      <c r="H49" s="705">
        <v>1</v>
      </c>
      <c r="I49" s="705">
        <v>914</v>
      </c>
      <c r="J49" s="707">
        <v>6.7271422525622387E-4</v>
      </c>
      <c r="K49" s="707">
        <v>-0.19683655536028119</v>
      </c>
    </row>
    <row r="50" spans="2:11" s="719" customFormat="1" ht="9" x14ac:dyDescent="0.15">
      <c r="B50" s="1186" t="s">
        <v>645</v>
      </c>
      <c r="C50" s="1186"/>
      <c r="D50" s="715">
        <v>61421</v>
      </c>
      <c r="E50" s="715">
        <v>559</v>
      </c>
      <c r="F50" s="715">
        <v>61980</v>
      </c>
      <c r="G50" s="715">
        <v>54485</v>
      </c>
      <c r="H50" s="715">
        <v>1506</v>
      </c>
      <c r="I50" s="715">
        <v>55991</v>
      </c>
      <c r="J50" s="716">
        <v>4.1210002392036357E-2</v>
      </c>
      <c r="K50" s="716">
        <v>-9.6627944498225232E-2</v>
      </c>
    </row>
    <row r="51" spans="2:11" s="710" customFormat="1" ht="9" x14ac:dyDescent="0.15">
      <c r="B51" s="1188" t="s">
        <v>274</v>
      </c>
      <c r="C51" s="718" t="s">
        <v>646</v>
      </c>
      <c r="D51" s="704">
        <v>57252</v>
      </c>
      <c r="E51" s="704">
        <v>946</v>
      </c>
      <c r="F51" s="704">
        <v>58198</v>
      </c>
      <c r="G51" s="705">
        <v>56085</v>
      </c>
      <c r="H51" s="705">
        <v>819</v>
      </c>
      <c r="I51" s="705">
        <v>56904</v>
      </c>
      <c r="J51" s="707">
        <v>4.1881980606105214E-2</v>
      </c>
      <c r="K51" s="707">
        <v>-2.2234441046084057E-2</v>
      </c>
    </row>
    <row r="52" spans="2:11" s="710" customFormat="1" ht="9" x14ac:dyDescent="0.15">
      <c r="B52" s="1188"/>
      <c r="C52" s="718" t="s">
        <v>273</v>
      </c>
      <c r="D52" s="704">
        <v>80170</v>
      </c>
      <c r="E52" s="704">
        <v>1908</v>
      </c>
      <c r="F52" s="704">
        <v>82078</v>
      </c>
      <c r="G52" s="705">
        <v>67030</v>
      </c>
      <c r="H52" s="705">
        <v>1872</v>
      </c>
      <c r="I52" s="705">
        <v>68902</v>
      </c>
      <c r="J52" s="707">
        <v>5.071264283217105E-2</v>
      </c>
      <c r="K52" s="707">
        <v>-0.16053022734472089</v>
      </c>
    </row>
    <row r="53" spans="2:11" s="710" customFormat="1" ht="9" x14ac:dyDescent="0.15">
      <c r="B53" s="1188"/>
      <c r="C53" s="718" t="s">
        <v>276</v>
      </c>
      <c r="D53" s="704">
        <v>51536</v>
      </c>
      <c r="E53" s="704">
        <v>1591</v>
      </c>
      <c r="F53" s="704">
        <v>53127</v>
      </c>
      <c r="G53" s="705">
        <v>44808</v>
      </c>
      <c r="H53" s="705">
        <v>1688</v>
      </c>
      <c r="I53" s="705">
        <v>46496</v>
      </c>
      <c r="J53" s="707">
        <v>3.4221576167957755E-2</v>
      </c>
      <c r="K53" s="707">
        <v>-0.12481412464471926</v>
      </c>
    </row>
    <row r="54" spans="2:11" s="710" customFormat="1" ht="9" x14ac:dyDescent="0.15">
      <c r="B54" s="1188"/>
      <c r="C54" s="718" t="s">
        <v>647</v>
      </c>
      <c r="D54" s="704">
        <v>16676</v>
      </c>
      <c r="E54" s="704">
        <v>242</v>
      </c>
      <c r="F54" s="704">
        <v>16918</v>
      </c>
      <c r="G54" s="705">
        <v>14874</v>
      </c>
      <c r="H54" s="705">
        <v>576</v>
      </c>
      <c r="I54" s="705">
        <v>15450</v>
      </c>
      <c r="J54" s="707">
        <v>1.1371372844867242E-2</v>
      </c>
      <c r="K54" s="707">
        <v>-8.6771485991251923E-2</v>
      </c>
    </row>
    <row r="55" spans="2:11" s="710" customFormat="1" ht="9" x14ac:dyDescent="0.15">
      <c r="B55" s="1188"/>
      <c r="C55" s="718" t="s">
        <v>648</v>
      </c>
      <c r="D55" s="704">
        <v>1007</v>
      </c>
      <c r="E55" s="704" t="s">
        <v>206</v>
      </c>
      <c r="F55" s="704">
        <v>1007</v>
      </c>
      <c r="G55" s="705">
        <v>746</v>
      </c>
      <c r="H55" s="705">
        <v>1</v>
      </c>
      <c r="I55" s="705">
        <v>747</v>
      </c>
      <c r="J55" s="707">
        <v>5.4980035696542589E-4</v>
      </c>
      <c r="K55" s="707">
        <v>-0.25819265143992054</v>
      </c>
    </row>
    <row r="56" spans="2:11" s="710" customFormat="1" ht="9" x14ac:dyDescent="0.15">
      <c r="B56" s="1188"/>
      <c r="C56" s="718" t="s">
        <v>649</v>
      </c>
      <c r="D56" s="704">
        <v>8084</v>
      </c>
      <c r="E56" s="704">
        <v>5423</v>
      </c>
      <c r="F56" s="704">
        <v>13507</v>
      </c>
      <c r="G56" s="705">
        <v>8368</v>
      </c>
      <c r="H56" s="705">
        <v>6159</v>
      </c>
      <c r="I56" s="705">
        <v>14527</v>
      </c>
      <c r="J56" s="707">
        <v>1.0692034518924688E-2</v>
      </c>
      <c r="K56" s="707">
        <v>7.5516398904271864E-2</v>
      </c>
    </row>
    <row r="57" spans="2:11" s="719" customFormat="1" ht="9" x14ac:dyDescent="0.15">
      <c r="B57" s="1186" t="s">
        <v>593</v>
      </c>
      <c r="C57" s="1186"/>
      <c r="D57" s="715">
        <v>214725</v>
      </c>
      <c r="E57" s="715">
        <v>10110</v>
      </c>
      <c r="F57" s="715">
        <v>224835</v>
      </c>
      <c r="G57" s="715">
        <v>191911</v>
      </c>
      <c r="H57" s="715">
        <v>11115</v>
      </c>
      <c r="I57" s="715">
        <v>203026</v>
      </c>
      <c r="J57" s="716">
        <v>0.14942940732699136</v>
      </c>
      <c r="K57" s="716">
        <v>-9.7000022238530478E-2</v>
      </c>
    </row>
    <row r="58" spans="2:11" s="719" customFormat="1" ht="9" x14ac:dyDescent="0.15">
      <c r="B58" s="1185" t="s">
        <v>104</v>
      </c>
      <c r="C58" s="1185"/>
      <c r="D58" s="708">
        <v>1214894</v>
      </c>
      <c r="E58" s="708">
        <v>288073</v>
      </c>
      <c r="F58" s="708">
        <v>1502967</v>
      </c>
      <c r="G58" s="708">
        <v>1085555</v>
      </c>
      <c r="H58" s="708">
        <v>273120</v>
      </c>
      <c r="I58" s="708">
        <v>1358675</v>
      </c>
      <c r="J58" s="709">
        <v>1</v>
      </c>
      <c r="K58" s="709">
        <v>-9.6004769233123552E-2</v>
      </c>
    </row>
    <row r="59" spans="2:11" s="710" customFormat="1" ht="9" x14ac:dyDescent="0.15">
      <c r="B59" s="1183" t="s">
        <v>610</v>
      </c>
      <c r="C59" s="1183"/>
      <c r="D59" s="1183"/>
      <c r="E59" s="1183"/>
      <c r="F59" s="1183"/>
      <c r="G59" s="1183"/>
      <c r="H59" s="1183"/>
      <c r="I59" s="1183"/>
      <c r="J59" s="1183"/>
      <c r="K59" s="1183"/>
    </row>
    <row r="60" spans="2:11" s="710" customFormat="1" ht="9" customHeight="1" x14ac:dyDescent="0.15">
      <c r="B60" s="1184" t="s">
        <v>650</v>
      </c>
      <c r="C60" s="1184"/>
      <c r="D60" s="1184"/>
      <c r="E60" s="1184"/>
      <c r="F60" s="1184"/>
      <c r="G60" s="1184"/>
      <c r="H60" s="1184"/>
      <c r="I60" s="1184"/>
      <c r="J60" s="1184"/>
      <c r="K60" s="1184"/>
    </row>
    <row r="61" spans="2:11" s="710" customFormat="1" ht="9" customHeight="1" x14ac:dyDescent="0.15">
      <c r="B61" s="1184" t="s">
        <v>651</v>
      </c>
      <c r="C61" s="1184"/>
      <c r="D61" s="1184"/>
      <c r="E61" s="1184"/>
      <c r="F61" s="1184"/>
      <c r="G61" s="1184"/>
      <c r="H61" s="1184"/>
      <c r="I61" s="1184"/>
      <c r="J61" s="1184"/>
      <c r="K61" s="1184"/>
    </row>
    <row r="62" spans="2:11" s="710" customFormat="1" ht="9" customHeight="1" x14ac:dyDescent="0.15">
      <c r="B62" s="1184" t="s">
        <v>652</v>
      </c>
      <c r="C62" s="1184"/>
      <c r="D62" s="1184"/>
      <c r="E62" s="1184"/>
      <c r="F62" s="1184"/>
      <c r="G62" s="1184"/>
      <c r="H62" s="1184"/>
      <c r="I62" s="1184"/>
      <c r="J62" s="1184"/>
      <c r="K62" s="1184"/>
    </row>
    <row r="63" spans="2:11" s="710" customFormat="1" ht="9" x14ac:dyDescent="0.15">
      <c r="B63" s="721"/>
      <c r="C63" s="721"/>
      <c r="D63" s="721"/>
      <c r="E63" s="721"/>
      <c r="F63" s="721"/>
      <c r="G63" s="721"/>
      <c r="H63" s="721"/>
      <c r="I63" s="721"/>
      <c r="J63" s="721"/>
      <c r="K63" s="721"/>
    </row>
    <row r="64" spans="2:11" s="710" customFormat="1" ht="9" x14ac:dyDescent="0.15">
      <c r="B64" s="721"/>
      <c r="C64" s="721"/>
      <c r="D64" s="721"/>
      <c r="E64" s="721"/>
      <c r="F64" s="721"/>
      <c r="G64" s="721"/>
      <c r="H64" s="721"/>
      <c r="I64" s="721"/>
      <c r="J64" s="721"/>
      <c r="K64" s="721"/>
    </row>
    <row r="65" spans="2:11" s="710" customFormat="1" ht="9" x14ac:dyDescent="0.15">
      <c r="B65" s="722"/>
      <c r="C65" s="722"/>
      <c r="D65" s="711"/>
      <c r="E65" s="711"/>
      <c r="F65" s="711"/>
      <c r="G65" s="711"/>
      <c r="H65" s="711"/>
      <c r="I65" s="711"/>
      <c r="J65" s="722"/>
      <c r="K65" s="723"/>
    </row>
    <row r="66" spans="2:11" s="710" customFormat="1" ht="9" x14ac:dyDescent="0.15">
      <c r="C66" s="722"/>
      <c r="D66" s="722"/>
      <c r="E66" s="723"/>
      <c r="F66" s="723"/>
      <c r="G66" s="723"/>
      <c r="H66" s="722"/>
      <c r="I66" s="722"/>
      <c r="J66" s="723"/>
      <c r="K66" s="723"/>
    </row>
    <row r="67" spans="2:11" s="710" customFormat="1" ht="9" x14ac:dyDescent="0.15">
      <c r="C67" s="722"/>
      <c r="D67" s="722"/>
      <c r="E67" s="723"/>
      <c r="F67" s="723"/>
      <c r="G67" s="723"/>
      <c r="H67" s="722"/>
      <c r="I67" s="722"/>
      <c r="J67" s="723"/>
      <c r="K67" s="723"/>
    </row>
    <row r="68" spans="2:11" s="710" customFormat="1" ht="9" x14ac:dyDescent="0.15">
      <c r="C68" s="722"/>
      <c r="D68" s="723"/>
      <c r="E68" s="723"/>
      <c r="F68" s="723"/>
      <c r="G68" s="723"/>
      <c r="H68" s="722"/>
      <c r="I68" s="722"/>
      <c r="J68" s="722"/>
      <c r="K68" s="722"/>
    </row>
    <row r="69" spans="2:11" s="710" customFormat="1" ht="9" x14ac:dyDescent="0.15">
      <c r="C69" s="722"/>
      <c r="D69" s="723"/>
      <c r="E69" s="723"/>
      <c r="F69" s="723"/>
      <c r="G69" s="723"/>
      <c r="H69" s="722"/>
      <c r="I69" s="722"/>
      <c r="J69" s="722"/>
      <c r="K69" s="723"/>
    </row>
    <row r="70" spans="2:11" s="710" customFormat="1" ht="9" x14ac:dyDescent="0.15">
      <c r="C70" s="722"/>
      <c r="D70" s="722"/>
      <c r="E70" s="723"/>
      <c r="F70" s="723"/>
      <c r="G70" s="723"/>
      <c r="H70" s="722"/>
      <c r="I70" s="722"/>
      <c r="J70" s="723"/>
      <c r="K70" s="723"/>
    </row>
    <row r="71" spans="2:11" s="710" customFormat="1" ht="9" x14ac:dyDescent="0.15">
      <c r="C71" s="722"/>
      <c r="D71" s="722"/>
      <c r="E71" s="723"/>
      <c r="F71" s="723"/>
      <c r="G71" s="723"/>
      <c r="H71" s="722"/>
      <c r="I71" s="722"/>
      <c r="J71" s="723"/>
      <c r="K71" s="723"/>
    </row>
    <row r="72" spans="2:11" s="710" customFormat="1" ht="9" x14ac:dyDescent="0.15">
      <c r="C72" s="724"/>
      <c r="D72" s="725"/>
      <c r="E72" s="725"/>
      <c r="F72" s="725"/>
      <c r="G72" s="725"/>
      <c r="H72" s="725"/>
      <c r="I72" s="725"/>
      <c r="J72" s="724"/>
      <c r="K72" s="724"/>
    </row>
    <row r="73" spans="2:11" s="710" customFormat="1" ht="9" x14ac:dyDescent="0.15">
      <c r="C73" s="724"/>
      <c r="D73" s="725"/>
      <c r="E73" s="725"/>
      <c r="F73" s="725"/>
      <c r="G73" s="725"/>
      <c r="H73" s="725"/>
      <c r="I73" s="725"/>
      <c r="J73" s="724"/>
      <c r="K73" s="724"/>
    </row>
    <row r="74" spans="2:11" s="710" customFormat="1" ht="9" x14ac:dyDescent="0.15">
      <c r="C74" s="724"/>
      <c r="D74" s="725"/>
      <c r="E74" s="725"/>
      <c r="F74" s="725"/>
      <c r="G74" s="725"/>
      <c r="H74" s="725"/>
      <c r="I74" s="725"/>
      <c r="J74" s="724"/>
      <c r="K74" s="724"/>
    </row>
    <row r="75" spans="2:11" s="710" customFormat="1" ht="9" x14ac:dyDescent="0.15">
      <c r="C75" s="724"/>
      <c r="D75" s="725"/>
      <c r="E75" s="725"/>
      <c r="F75" s="725"/>
      <c r="G75" s="725"/>
      <c r="H75" s="725"/>
      <c r="I75" s="725"/>
      <c r="J75" s="724"/>
      <c r="K75" s="724"/>
    </row>
    <row r="76" spans="2:11" s="710" customFormat="1" ht="9" x14ac:dyDescent="0.15">
      <c r="E76" s="711"/>
      <c r="F76" s="711"/>
    </row>
    <row r="77" spans="2:11" s="710" customFormat="1" ht="9" x14ac:dyDescent="0.15">
      <c r="E77" s="711"/>
      <c r="F77" s="711"/>
    </row>
    <row r="78" spans="2:11" s="710" customFormat="1" ht="9" x14ac:dyDescent="0.15"/>
    <row r="79" spans="2:11" s="710" customFormat="1" ht="9" x14ac:dyDescent="0.15">
      <c r="E79" s="711"/>
      <c r="F79" s="711"/>
    </row>
    <row r="80" spans="2:11" s="710" customFormat="1" ht="9" x14ac:dyDescent="0.15"/>
    <row r="81" spans="3:6" s="710" customFormat="1" ht="9" x14ac:dyDescent="0.15">
      <c r="E81" s="711"/>
      <c r="F81" s="711"/>
    </row>
    <row r="82" spans="3:6" s="710" customFormat="1" ht="9" x14ac:dyDescent="0.15"/>
    <row r="83" spans="3:6" s="710" customFormat="1" ht="9" x14ac:dyDescent="0.15">
      <c r="E83" s="711"/>
      <c r="F83" s="711"/>
    </row>
    <row r="84" spans="3:6" s="710" customFormat="1" ht="9" x14ac:dyDescent="0.15"/>
    <row r="85" spans="3:6" s="710" customFormat="1" ht="9" x14ac:dyDescent="0.15">
      <c r="E85" s="711"/>
      <c r="F85" s="711"/>
    </row>
    <row r="86" spans="3:6" s="710" customFormat="1" ht="9" x14ac:dyDescent="0.15"/>
    <row r="87" spans="3:6" s="710" customFormat="1" ht="9" x14ac:dyDescent="0.15">
      <c r="C87" s="726"/>
    </row>
    <row r="88" spans="3:6" s="710" customFormat="1" ht="9" x14ac:dyDescent="0.15">
      <c r="C88" s="726"/>
    </row>
    <row r="89" spans="3:6" s="710" customFormat="1" ht="9" x14ac:dyDescent="0.15">
      <c r="C89" s="726"/>
    </row>
    <row r="90" spans="3:6" s="710" customFormat="1" ht="9" x14ac:dyDescent="0.15">
      <c r="C90" s="726"/>
    </row>
    <row r="91" spans="3:6" s="710" customFormat="1" ht="9" x14ac:dyDescent="0.15">
      <c r="C91" s="726"/>
    </row>
    <row r="92" spans="3:6" s="710" customFormat="1" ht="9" x14ac:dyDescent="0.15">
      <c r="C92" s="726"/>
    </row>
    <row r="93" spans="3:6" s="710" customFormat="1" ht="9" x14ac:dyDescent="0.15">
      <c r="C93" s="726"/>
    </row>
    <row r="94" spans="3:6" s="710" customFormat="1" ht="9" x14ac:dyDescent="0.15">
      <c r="C94" s="726"/>
    </row>
    <row r="95" spans="3:6" s="710" customFormat="1" ht="9" x14ac:dyDescent="0.15">
      <c r="C95" s="726"/>
    </row>
    <row r="96" spans="3:6" s="710" customFormat="1" ht="9" x14ac:dyDescent="0.15">
      <c r="C96" s="726"/>
    </row>
    <row r="97" spans="3:3" s="710" customFormat="1" ht="9" x14ac:dyDescent="0.15">
      <c r="C97" s="726"/>
    </row>
    <row r="98" spans="3:3" s="710" customFormat="1" ht="9" x14ac:dyDescent="0.15">
      <c r="C98" s="726"/>
    </row>
    <row r="99" spans="3:3" s="710" customFormat="1" ht="9" x14ac:dyDescent="0.15">
      <c r="C99" s="726"/>
    </row>
    <row r="100" spans="3:3" s="710" customFormat="1" ht="9" x14ac:dyDescent="0.15">
      <c r="C100" s="726"/>
    </row>
    <row r="101" spans="3:3" s="710" customFormat="1" ht="9" x14ac:dyDescent="0.15">
      <c r="C101" s="726"/>
    </row>
    <row r="102" spans="3:3" s="710" customFormat="1" ht="9" x14ac:dyDescent="0.15">
      <c r="C102" s="726"/>
    </row>
    <row r="103" spans="3:3" s="710" customFormat="1" ht="9" x14ac:dyDescent="0.15">
      <c r="C103" s="726"/>
    </row>
    <row r="104" spans="3:3" s="710" customFormat="1" ht="9" x14ac:dyDescent="0.15">
      <c r="C104" s="726"/>
    </row>
    <row r="105" spans="3:3" s="710" customFormat="1" ht="9" x14ac:dyDescent="0.15">
      <c r="C105" s="726"/>
    </row>
    <row r="106" spans="3:3" s="710" customFormat="1" ht="9" x14ac:dyDescent="0.15">
      <c r="C106" s="726"/>
    </row>
    <row r="107" spans="3:3" s="710" customFormat="1" ht="9" x14ac:dyDescent="0.15">
      <c r="C107" s="726"/>
    </row>
    <row r="108" spans="3:3" s="710" customFormat="1" ht="9" x14ac:dyDescent="0.15">
      <c r="C108" s="726"/>
    </row>
    <row r="109" spans="3:3" s="710" customFormat="1" ht="9" x14ac:dyDescent="0.15">
      <c r="C109" s="726"/>
    </row>
    <row r="110" spans="3:3" s="710" customFormat="1" ht="9" x14ac:dyDescent="0.15">
      <c r="C110" s="726"/>
    </row>
    <row r="111" spans="3:3" s="710" customFormat="1" ht="9" x14ac:dyDescent="0.15">
      <c r="C111" s="726"/>
    </row>
    <row r="112" spans="3:3" s="710" customFormat="1" ht="9" x14ac:dyDescent="0.15">
      <c r="C112" s="726"/>
    </row>
    <row r="113" spans="3:3" s="710" customFormat="1" ht="9" x14ac:dyDescent="0.15">
      <c r="C113" s="726"/>
    </row>
    <row r="114" spans="3:3" x14ac:dyDescent="0.25">
      <c r="C114" s="727"/>
    </row>
    <row r="115" spans="3:3" x14ac:dyDescent="0.25">
      <c r="C115" s="727"/>
    </row>
    <row r="116" spans="3:3" x14ac:dyDescent="0.25">
      <c r="C116" s="727"/>
    </row>
    <row r="117" spans="3:3" x14ac:dyDescent="0.25">
      <c r="C117" s="727"/>
    </row>
    <row r="118" spans="3:3" x14ac:dyDescent="0.25">
      <c r="C118" s="727"/>
    </row>
    <row r="119" spans="3:3" x14ac:dyDescent="0.25">
      <c r="C119" s="727"/>
    </row>
    <row r="120" spans="3:3" x14ac:dyDescent="0.25">
      <c r="C120" s="727"/>
    </row>
    <row r="121" spans="3:3" x14ac:dyDescent="0.25">
      <c r="C121" s="727"/>
    </row>
    <row r="122" spans="3:3" x14ac:dyDescent="0.25">
      <c r="C122" s="727"/>
    </row>
    <row r="123" spans="3:3" x14ac:dyDescent="0.25">
      <c r="C123" s="727"/>
    </row>
    <row r="124" spans="3:3" x14ac:dyDescent="0.25">
      <c r="C124" s="727"/>
    </row>
    <row r="125" spans="3:3" x14ac:dyDescent="0.25">
      <c r="C125" s="727"/>
    </row>
  </sheetData>
  <mergeCells count="38">
    <mergeCell ref="B59:K59"/>
    <mergeCell ref="B60:K60"/>
    <mergeCell ref="B61:K61"/>
    <mergeCell ref="B62:K62"/>
    <mergeCell ref="B40:C40"/>
    <mergeCell ref="B41:B49"/>
    <mergeCell ref="B50:C50"/>
    <mergeCell ref="B51:B56"/>
    <mergeCell ref="B57:C57"/>
    <mergeCell ref="B58:C58"/>
    <mergeCell ref="B36:B39"/>
    <mergeCell ref="B12:C12"/>
    <mergeCell ref="B13:B16"/>
    <mergeCell ref="B17:C17"/>
    <mergeCell ref="B18:B19"/>
    <mergeCell ref="B20:C20"/>
    <mergeCell ref="B22:C22"/>
    <mergeCell ref="B24:C24"/>
    <mergeCell ref="B25:B30"/>
    <mergeCell ref="B31:C31"/>
    <mergeCell ref="B32:B34"/>
    <mergeCell ref="B35:C35"/>
    <mergeCell ref="B10:C10"/>
    <mergeCell ref="B3:B6"/>
    <mergeCell ref="C3:C6"/>
    <mergeCell ref="D3:F3"/>
    <mergeCell ref="G3:I3"/>
    <mergeCell ref="F5:F6"/>
    <mergeCell ref="G5:G6"/>
    <mergeCell ref="H5:H6"/>
    <mergeCell ref="I5:I6"/>
    <mergeCell ref="B7:B9"/>
    <mergeCell ref="J3:J6"/>
    <mergeCell ref="K3:K6"/>
    <mergeCell ref="D4:F4"/>
    <mergeCell ref="G4:I4"/>
    <mergeCell ref="D5:D6"/>
    <mergeCell ref="E5:E6"/>
  </mergeCells>
  <pageMargins left="0.7" right="0.7" top="0.75" bottom="0.75" header="0.3" footer="0.3"/>
  <pageSetup paperSize="183"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0"/>
  <sheetViews>
    <sheetView zoomScaleNormal="100" workbookViewId="0"/>
  </sheetViews>
  <sheetFormatPr baseColWidth="10" defaultRowHeight="15" x14ac:dyDescent="0.25"/>
  <cols>
    <col min="1" max="1" width="3.7109375" style="728" customWidth="1"/>
    <col min="2" max="2" width="11.42578125" style="728"/>
    <col min="3" max="3" width="25.42578125" style="728" bestFit="1" customWidth="1"/>
    <col min="4" max="4" width="10.140625" style="728" customWidth="1"/>
    <col min="5" max="6" width="10.42578125" style="728" customWidth="1"/>
    <col min="7" max="7" width="9.42578125" style="728" customWidth="1"/>
    <col min="8" max="9" width="10.42578125" style="728" customWidth="1"/>
    <col min="10" max="10" width="11.5703125" style="728" customWidth="1"/>
    <col min="11" max="11" width="10.7109375" style="728" customWidth="1"/>
    <col min="13" max="16384" width="11.42578125" style="728"/>
  </cols>
  <sheetData>
    <row r="1" spans="2:13" s="710" customFormat="1" ht="9" x14ac:dyDescent="0.15"/>
    <row r="2" spans="2:13" s="710" customFormat="1" x14ac:dyDescent="0.25">
      <c r="B2" s="712" t="s">
        <v>653</v>
      </c>
    </row>
    <row r="3" spans="2:13" s="710" customFormat="1" ht="9" x14ac:dyDescent="0.15">
      <c r="B3" s="1187" t="s">
        <v>596</v>
      </c>
      <c r="C3" s="1187" t="s">
        <v>615</v>
      </c>
      <c r="D3" s="1169">
        <v>2018</v>
      </c>
      <c r="E3" s="1170"/>
      <c r="F3" s="1171"/>
      <c r="G3" s="1172">
        <v>2019</v>
      </c>
      <c r="H3" s="1173"/>
      <c r="I3" s="1174"/>
      <c r="J3" s="1175" t="s">
        <v>616</v>
      </c>
      <c r="K3" s="1175" t="s">
        <v>617</v>
      </c>
    </row>
    <row r="4" spans="2:13" s="710" customFormat="1" ht="9" x14ac:dyDescent="0.15">
      <c r="B4" s="1187"/>
      <c r="C4" s="1187"/>
      <c r="D4" s="1169" t="s">
        <v>601</v>
      </c>
      <c r="E4" s="1170"/>
      <c r="F4" s="1171"/>
      <c r="G4" s="1172" t="s">
        <v>601</v>
      </c>
      <c r="H4" s="1173"/>
      <c r="I4" s="1174"/>
      <c r="J4" s="1175"/>
      <c r="K4" s="1175"/>
    </row>
    <row r="5" spans="2:13" s="710" customFormat="1" ht="9" customHeight="1" x14ac:dyDescent="0.15">
      <c r="B5" s="1187"/>
      <c r="C5" s="1187"/>
      <c r="D5" s="1180" t="s">
        <v>604</v>
      </c>
      <c r="E5" s="1180" t="s">
        <v>605</v>
      </c>
      <c r="F5" s="1181" t="s">
        <v>104</v>
      </c>
      <c r="G5" s="1159" t="s">
        <v>604</v>
      </c>
      <c r="H5" s="1159" t="s">
        <v>605</v>
      </c>
      <c r="I5" s="1160" t="s">
        <v>104</v>
      </c>
      <c r="J5" s="1175"/>
      <c r="K5" s="1175"/>
    </row>
    <row r="6" spans="2:13" s="710" customFormat="1" ht="9" x14ac:dyDescent="0.15">
      <c r="B6" s="1187"/>
      <c r="C6" s="1187"/>
      <c r="D6" s="1180"/>
      <c r="E6" s="1180"/>
      <c r="F6" s="1182"/>
      <c r="G6" s="1159"/>
      <c r="H6" s="1159"/>
      <c r="I6" s="1161"/>
      <c r="J6" s="1175"/>
      <c r="K6" s="1175"/>
    </row>
    <row r="7" spans="2:13" s="710" customFormat="1" ht="9" x14ac:dyDescent="0.15">
      <c r="B7" s="1188" t="s">
        <v>202</v>
      </c>
      <c r="C7" s="714" t="s">
        <v>205</v>
      </c>
      <c r="D7" s="704">
        <v>327</v>
      </c>
      <c r="E7" s="704" t="s">
        <v>206</v>
      </c>
      <c r="F7" s="704">
        <v>327</v>
      </c>
      <c r="G7" s="705">
        <v>371</v>
      </c>
      <c r="H7" s="705" t="s">
        <v>206</v>
      </c>
      <c r="I7" s="705">
        <v>371</v>
      </c>
      <c r="J7" s="729">
        <v>2.7053633281073393E-4</v>
      </c>
      <c r="K7" s="707">
        <v>0.13455657492354739</v>
      </c>
      <c r="M7" s="730"/>
    </row>
    <row r="8" spans="2:13" s="710" customFormat="1" ht="9" x14ac:dyDescent="0.15">
      <c r="B8" s="1188"/>
      <c r="C8" s="714" t="s">
        <v>203</v>
      </c>
      <c r="D8" s="704">
        <v>397909</v>
      </c>
      <c r="E8" s="704">
        <v>238221</v>
      </c>
      <c r="F8" s="704">
        <v>636130</v>
      </c>
      <c r="G8" s="705">
        <v>415242</v>
      </c>
      <c r="H8" s="705">
        <v>224208</v>
      </c>
      <c r="I8" s="705">
        <v>639450</v>
      </c>
      <c r="J8" s="731">
        <v>0.46629233966529332</v>
      </c>
      <c r="K8" s="707">
        <v>5.2190589973747509E-3</v>
      </c>
      <c r="M8" s="730"/>
    </row>
    <row r="9" spans="2:13" s="710" customFormat="1" ht="9" x14ac:dyDescent="0.15">
      <c r="B9" s="1188"/>
      <c r="C9" s="714" t="s">
        <v>204</v>
      </c>
      <c r="D9" s="704">
        <v>6661</v>
      </c>
      <c r="E9" s="704">
        <v>3663</v>
      </c>
      <c r="F9" s="704">
        <v>10324</v>
      </c>
      <c r="G9" s="705">
        <v>6570</v>
      </c>
      <c r="H9" s="705">
        <v>3660</v>
      </c>
      <c r="I9" s="705">
        <v>10230</v>
      </c>
      <c r="J9" s="707">
        <v>7.4598023845116124E-3</v>
      </c>
      <c r="K9" s="707">
        <v>-9.1049980627663698E-3</v>
      </c>
      <c r="M9" s="730"/>
    </row>
    <row r="10" spans="2:13" s="710" customFormat="1" ht="9" x14ac:dyDescent="0.15">
      <c r="B10" s="1186" t="s">
        <v>591</v>
      </c>
      <c r="C10" s="1186"/>
      <c r="D10" s="715">
        <v>404897</v>
      </c>
      <c r="E10" s="715">
        <v>241884</v>
      </c>
      <c r="F10" s="715">
        <v>646781</v>
      </c>
      <c r="G10" s="715">
        <v>422183</v>
      </c>
      <c r="H10" s="715">
        <v>227868</v>
      </c>
      <c r="I10" s="715">
        <v>650051</v>
      </c>
      <c r="J10" s="716">
        <v>0.47402267838261569</v>
      </c>
      <c r="K10" s="716">
        <v>5.055807143376197E-3</v>
      </c>
    </row>
    <row r="11" spans="2:13" s="710" customFormat="1" ht="9" x14ac:dyDescent="0.15">
      <c r="B11" s="717" t="s">
        <v>212</v>
      </c>
      <c r="C11" s="714" t="s">
        <v>213</v>
      </c>
      <c r="D11" s="704">
        <v>9802</v>
      </c>
      <c r="E11" s="704">
        <v>12983</v>
      </c>
      <c r="F11" s="704">
        <v>22785</v>
      </c>
      <c r="G11" s="705">
        <v>10848</v>
      </c>
      <c r="H11" s="705">
        <v>13089</v>
      </c>
      <c r="I11" s="705">
        <v>23937</v>
      </c>
      <c r="J11" s="707">
        <v>1.7455062529624091E-2</v>
      </c>
      <c r="K11" s="707">
        <v>5.0559578670177747E-2</v>
      </c>
    </row>
    <row r="12" spans="2:13" s="710" customFormat="1" ht="9" x14ac:dyDescent="0.15">
      <c r="B12" s="1186" t="s">
        <v>592</v>
      </c>
      <c r="C12" s="1186"/>
      <c r="D12" s="715">
        <v>9802</v>
      </c>
      <c r="E12" s="715">
        <v>12983</v>
      </c>
      <c r="F12" s="715">
        <v>22785</v>
      </c>
      <c r="G12" s="715">
        <v>10848</v>
      </c>
      <c r="H12" s="715">
        <v>13089</v>
      </c>
      <c r="I12" s="715">
        <v>23937</v>
      </c>
      <c r="J12" s="716">
        <v>1.7455062529624091E-2</v>
      </c>
      <c r="K12" s="716">
        <v>5.0559578670177747E-2</v>
      </c>
    </row>
    <row r="13" spans="2:13" s="710" customFormat="1" ht="9" x14ac:dyDescent="0.15">
      <c r="B13" s="1188" t="s">
        <v>187</v>
      </c>
      <c r="C13" s="718" t="s">
        <v>221</v>
      </c>
      <c r="D13" s="704">
        <v>4622</v>
      </c>
      <c r="E13" s="704">
        <v>797</v>
      </c>
      <c r="F13" s="704">
        <v>5419</v>
      </c>
      <c r="G13" s="705">
        <v>4448</v>
      </c>
      <c r="H13" s="705">
        <v>1090</v>
      </c>
      <c r="I13" s="705">
        <v>5538</v>
      </c>
      <c r="J13" s="707">
        <v>4.0383563641666967E-3</v>
      </c>
      <c r="K13" s="707">
        <v>2.1959771175493633E-2</v>
      </c>
    </row>
    <row r="14" spans="2:13" s="710" customFormat="1" ht="9" x14ac:dyDescent="0.15">
      <c r="B14" s="1188"/>
      <c r="C14" s="718" t="s">
        <v>223</v>
      </c>
      <c r="D14" s="704">
        <v>101</v>
      </c>
      <c r="E14" s="704">
        <v>1</v>
      </c>
      <c r="F14" s="704">
        <v>102</v>
      </c>
      <c r="G14" s="705" t="s">
        <v>206</v>
      </c>
      <c r="H14" s="705" t="s">
        <v>206</v>
      </c>
      <c r="I14" s="705" t="s">
        <v>206</v>
      </c>
      <c r="J14" s="707">
        <v>0</v>
      </c>
      <c r="K14" s="707">
        <v>-1</v>
      </c>
    </row>
    <row r="15" spans="2:13" s="710" customFormat="1" ht="9" x14ac:dyDescent="0.15">
      <c r="B15" s="1188"/>
      <c r="C15" s="718" t="s">
        <v>618</v>
      </c>
      <c r="D15" s="704">
        <v>20361</v>
      </c>
      <c r="E15" s="704">
        <v>1178</v>
      </c>
      <c r="F15" s="704">
        <v>21539</v>
      </c>
      <c r="G15" s="705">
        <v>14532</v>
      </c>
      <c r="H15" s="705">
        <v>1127</v>
      </c>
      <c r="I15" s="705">
        <v>15659</v>
      </c>
      <c r="J15" s="707">
        <v>1.1418675028256827E-2</v>
      </c>
      <c r="K15" s="707">
        <v>-0.27299317517062072</v>
      </c>
    </row>
    <row r="16" spans="2:13" s="710" customFormat="1" ht="9" x14ac:dyDescent="0.15">
      <c r="B16" s="1188"/>
      <c r="C16" s="718" t="s">
        <v>619</v>
      </c>
      <c r="D16" s="704">
        <v>1787</v>
      </c>
      <c r="E16" s="704">
        <v>29</v>
      </c>
      <c r="F16" s="704">
        <v>1816</v>
      </c>
      <c r="G16" s="705">
        <v>1041</v>
      </c>
      <c r="H16" s="705">
        <v>26</v>
      </c>
      <c r="I16" s="705">
        <v>1067</v>
      </c>
      <c r="J16" s="707">
        <v>7.7806540999744776E-4</v>
      </c>
      <c r="K16" s="707">
        <v>-0.41244493392070486</v>
      </c>
    </row>
    <row r="17" spans="2:11" s="710" customFormat="1" ht="9" x14ac:dyDescent="0.15">
      <c r="B17" s="1186" t="s">
        <v>620</v>
      </c>
      <c r="C17" s="1186"/>
      <c r="D17" s="715">
        <v>26871</v>
      </c>
      <c r="E17" s="715">
        <v>2005</v>
      </c>
      <c r="F17" s="715">
        <v>28876</v>
      </c>
      <c r="G17" s="715">
        <v>20021</v>
      </c>
      <c r="H17" s="715">
        <v>2243</v>
      </c>
      <c r="I17" s="715">
        <v>22264</v>
      </c>
      <c r="J17" s="716">
        <v>1.6235096802420971E-2</v>
      </c>
      <c r="K17" s="716">
        <v>-0.22897908297548136</v>
      </c>
    </row>
    <row r="18" spans="2:11" s="710" customFormat="1" ht="9" x14ac:dyDescent="0.15">
      <c r="B18" s="1188" t="s">
        <v>606</v>
      </c>
      <c r="C18" s="718" t="s">
        <v>231</v>
      </c>
      <c r="D18" s="704">
        <v>2645</v>
      </c>
      <c r="E18" s="704">
        <v>24</v>
      </c>
      <c r="F18" s="704">
        <v>2669</v>
      </c>
      <c r="G18" s="705">
        <v>2128</v>
      </c>
      <c r="H18" s="705">
        <v>17</v>
      </c>
      <c r="I18" s="705">
        <v>2145</v>
      </c>
      <c r="J18" s="707">
        <v>1.5641521128814673E-3</v>
      </c>
      <c r="K18" s="707">
        <v>-0.19632821281378793</v>
      </c>
    </row>
    <row r="19" spans="2:11" s="710" customFormat="1" ht="9" x14ac:dyDescent="0.15">
      <c r="B19" s="1188"/>
      <c r="C19" s="718" t="s">
        <v>621</v>
      </c>
      <c r="D19" s="704">
        <v>413</v>
      </c>
      <c r="E19" s="704" t="s">
        <v>206</v>
      </c>
      <c r="F19" s="704">
        <v>413</v>
      </c>
      <c r="G19" s="705">
        <v>285</v>
      </c>
      <c r="H19" s="705" t="s">
        <v>206</v>
      </c>
      <c r="I19" s="705">
        <v>285</v>
      </c>
      <c r="J19" s="731">
        <v>2.078244066066285E-4</v>
      </c>
      <c r="K19" s="707">
        <v>-0.30992736077481842</v>
      </c>
    </row>
    <row r="20" spans="2:11" s="710" customFormat="1" ht="9" x14ac:dyDescent="0.15">
      <c r="B20" s="1186" t="s">
        <v>622</v>
      </c>
      <c r="C20" s="1186"/>
      <c r="D20" s="715">
        <v>3058</v>
      </c>
      <c r="E20" s="715">
        <v>24</v>
      </c>
      <c r="F20" s="715">
        <v>3082</v>
      </c>
      <c r="G20" s="715">
        <v>2413</v>
      </c>
      <c r="H20" s="715">
        <v>17</v>
      </c>
      <c r="I20" s="715">
        <v>2430</v>
      </c>
      <c r="J20" s="716">
        <v>1.7719765194880957E-3</v>
      </c>
      <c r="K20" s="716">
        <v>-0.21155094094743673</v>
      </c>
    </row>
    <row r="21" spans="2:11" s="710" customFormat="1" ht="9" x14ac:dyDescent="0.15">
      <c r="B21" s="717" t="s">
        <v>189</v>
      </c>
      <c r="C21" s="718" t="s">
        <v>623</v>
      </c>
      <c r="D21" s="704">
        <v>11481</v>
      </c>
      <c r="E21" s="704">
        <v>72</v>
      </c>
      <c r="F21" s="704">
        <v>11553</v>
      </c>
      <c r="G21" s="705">
        <v>6474</v>
      </c>
      <c r="H21" s="705">
        <v>37</v>
      </c>
      <c r="I21" s="705">
        <v>6511</v>
      </c>
      <c r="J21" s="707">
        <v>4.747876180406169E-3</v>
      </c>
      <c r="K21" s="707">
        <v>-0.43642343979918635</v>
      </c>
    </row>
    <row r="22" spans="2:11" s="710" customFormat="1" ht="9" x14ac:dyDescent="0.15">
      <c r="B22" s="1186" t="s">
        <v>624</v>
      </c>
      <c r="C22" s="1186"/>
      <c r="D22" s="715">
        <v>11481</v>
      </c>
      <c r="E22" s="715">
        <v>72</v>
      </c>
      <c r="F22" s="715">
        <v>11553</v>
      </c>
      <c r="G22" s="715">
        <v>6474</v>
      </c>
      <c r="H22" s="715">
        <v>37</v>
      </c>
      <c r="I22" s="715">
        <v>6511</v>
      </c>
      <c r="J22" s="716">
        <v>4.747876180406169E-3</v>
      </c>
      <c r="K22" s="716">
        <v>-0.43642343979918635</v>
      </c>
    </row>
    <row r="23" spans="2:11" s="710" customFormat="1" ht="9" x14ac:dyDescent="0.15">
      <c r="B23" s="717" t="s">
        <v>607</v>
      </c>
      <c r="C23" s="718" t="s">
        <v>241</v>
      </c>
      <c r="D23" s="704">
        <v>212007</v>
      </c>
      <c r="E23" s="704">
        <v>12432</v>
      </c>
      <c r="F23" s="704">
        <v>224439</v>
      </c>
      <c r="G23" s="705">
        <v>158502</v>
      </c>
      <c r="H23" s="705">
        <v>10438</v>
      </c>
      <c r="I23" s="705">
        <v>168940</v>
      </c>
      <c r="J23" s="707">
        <v>0.1231924745688555</v>
      </c>
      <c r="K23" s="707">
        <v>-0.24727877062364384</v>
      </c>
    </row>
    <row r="24" spans="2:11" s="710" customFormat="1" ht="9" x14ac:dyDescent="0.15">
      <c r="B24" s="1186" t="s">
        <v>625</v>
      </c>
      <c r="C24" s="1186"/>
      <c r="D24" s="715">
        <v>212007</v>
      </c>
      <c r="E24" s="715">
        <v>12432</v>
      </c>
      <c r="F24" s="715">
        <v>224439</v>
      </c>
      <c r="G24" s="715">
        <v>158502</v>
      </c>
      <c r="H24" s="715">
        <v>10438</v>
      </c>
      <c r="I24" s="715">
        <v>168940</v>
      </c>
      <c r="J24" s="716">
        <v>0.1231924745688555</v>
      </c>
      <c r="K24" s="716">
        <v>-0.24727877062364384</v>
      </c>
    </row>
    <row r="25" spans="2:11" s="710" customFormat="1" ht="9" x14ac:dyDescent="0.15">
      <c r="B25" s="1188" t="s">
        <v>251</v>
      </c>
      <c r="C25" s="718" t="s">
        <v>626</v>
      </c>
      <c r="D25" s="704">
        <v>727</v>
      </c>
      <c r="E25" s="704">
        <v>3</v>
      </c>
      <c r="F25" s="704">
        <v>730</v>
      </c>
      <c r="G25" s="705">
        <v>145</v>
      </c>
      <c r="H25" s="705" t="s">
        <v>206</v>
      </c>
      <c r="I25" s="705">
        <v>145</v>
      </c>
      <c r="J25" s="731">
        <v>1.0573522441389871E-4</v>
      </c>
      <c r="K25" s="707">
        <v>-0.80136986301369861</v>
      </c>
    </row>
    <row r="26" spans="2:11" s="710" customFormat="1" ht="9" x14ac:dyDescent="0.15">
      <c r="B26" s="1188"/>
      <c r="C26" s="718" t="s">
        <v>627</v>
      </c>
      <c r="D26" s="704">
        <v>12325</v>
      </c>
      <c r="E26" s="704">
        <v>79</v>
      </c>
      <c r="F26" s="704">
        <v>12404</v>
      </c>
      <c r="G26" s="705">
        <v>9723</v>
      </c>
      <c r="H26" s="705">
        <v>103</v>
      </c>
      <c r="I26" s="705">
        <v>9826</v>
      </c>
      <c r="J26" s="707">
        <v>7.1652021730411637E-3</v>
      </c>
      <c r="K26" s="707">
        <v>-0.20783618187681394</v>
      </c>
    </row>
    <row r="27" spans="2:11" s="710" customFormat="1" ht="9" x14ac:dyDescent="0.15">
      <c r="B27" s="1188"/>
      <c r="C27" s="718" t="s">
        <v>628</v>
      </c>
      <c r="D27" s="704">
        <v>1121</v>
      </c>
      <c r="E27" s="704">
        <v>16</v>
      </c>
      <c r="F27" s="704">
        <v>1137</v>
      </c>
      <c r="G27" s="705">
        <v>1018</v>
      </c>
      <c r="H27" s="705">
        <v>19</v>
      </c>
      <c r="I27" s="705">
        <v>1037</v>
      </c>
      <c r="J27" s="707">
        <v>7.5618915667043421E-4</v>
      </c>
      <c r="K27" s="707">
        <v>-8.7950747581354446E-2</v>
      </c>
    </row>
    <row r="28" spans="2:11" s="710" customFormat="1" ht="9" x14ac:dyDescent="0.15">
      <c r="B28" s="1188"/>
      <c r="C28" s="718" t="s">
        <v>629</v>
      </c>
      <c r="D28" s="704">
        <v>14453</v>
      </c>
      <c r="E28" s="704">
        <v>14</v>
      </c>
      <c r="F28" s="704">
        <v>14467</v>
      </c>
      <c r="G28" s="705">
        <v>13132</v>
      </c>
      <c r="H28" s="705">
        <v>15</v>
      </c>
      <c r="I28" s="705">
        <v>13147</v>
      </c>
      <c r="J28" s="707">
        <v>9.586903416341561E-3</v>
      </c>
      <c r="K28" s="707">
        <v>-9.1242137277942906E-2</v>
      </c>
    </row>
    <row r="29" spans="2:11" s="710" customFormat="1" ht="9" x14ac:dyDescent="0.15">
      <c r="B29" s="1188"/>
      <c r="C29" s="718" t="s">
        <v>255</v>
      </c>
      <c r="D29" s="704">
        <v>40340</v>
      </c>
      <c r="E29" s="704">
        <v>1389</v>
      </c>
      <c r="F29" s="704">
        <v>41729</v>
      </c>
      <c r="G29" s="705">
        <v>30277</v>
      </c>
      <c r="H29" s="705">
        <v>1175</v>
      </c>
      <c r="I29" s="705">
        <v>31452</v>
      </c>
      <c r="J29" s="707">
        <v>2.2935063988040981E-2</v>
      </c>
      <c r="K29" s="707">
        <v>-0.24627956576960866</v>
      </c>
    </row>
    <row r="30" spans="2:11" s="710" customFormat="1" ht="9" x14ac:dyDescent="0.15">
      <c r="B30" s="1188"/>
      <c r="C30" s="718" t="s">
        <v>256</v>
      </c>
      <c r="D30" s="704">
        <v>51991</v>
      </c>
      <c r="E30" s="704">
        <v>1326</v>
      </c>
      <c r="F30" s="704">
        <v>53317</v>
      </c>
      <c r="G30" s="705">
        <v>47363</v>
      </c>
      <c r="H30" s="705">
        <v>1222</v>
      </c>
      <c r="I30" s="705">
        <v>48585</v>
      </c>
      <c r="J30" s="707">
        <v>3.5428592263098406E-2</v>
      </c>
      <c r="K30" s="707">
        <v>-8.8752180355233787E-2</v>
      </c>
    </row>
    <row r="31" spans="2:11" s="710" customFormat="1" ht="9" x14ac:dyDescent="0.15">
      <c r="B31" s="1186" t="s">
        <v>630</v>
      </c>
      <c r="C31" s="1186"/>
      <c r="D31" s="715">
        <v>120957</v>
      </c>
      <c r="E31" s="715">
        <v>2827</v>
      </c>
      <c r="F31" s="715">
        <v>123784</v>
      </c>
      <c r="G31" s="715">
        <v>101658</v>
      </c>
      <c r="H31" s="715">
        <v>2534</v>
      </c>
      <c r="I31" s="715">
        <v>104192</v>
      </c>
      <c r="J31" s="716">
        <v>7.5977686221606444E-2</v>
      </c>
      <c r="K31" s="716">
        <v>-0.1582757060686357</v>
      </c>
    </row>
    <row r="32" spans="2:11" s="710" customFormat="1" ht="9" x14ac:dyDescent="0.15">
      <c r="B32" s="1192" t="s">
        <v>608</v>
      </c>
      <c r="C32" s="718" t="s">
        <v>631</v>
      </c>
      <c r="D32" s="704">
        <v>738</v>
      </c>
      <c r="E32" s="704" t="s">
        <v>206</v>
      </c>
      <c r="F32" s="704">
        <v>738</v>
      </c>
      <c r="G32" s="705">
        <v>605</v>
      </c>
      <c r="H32" s="705" t="s">
        <v>206</v>
      </c>
      <c r="I32" s="705">
        <v>605</v>
      </c>
      <c r="J32" s="731">
        <v>4.4117110876143944E-4</v>
      </c>
      <c r="K32" s="707">
        <v>-0.18021680216802169</v>
      </c>
    </row>
    <row r="33" spans="2:11" s="710" customFormat="1" ht="9" x14ac:dyDescent="0.15">
      <c r="B33" s="1193"/>
      <c r="C33" s="718" t="s">
        <v>654</v>
      </c>
      <c r="D33" s="704">
        <v>7707</v>
      </c>
      <c r="E33" s="704">
        <v>160</v>
      </c>
      <c r="F33" s="704">
        <v>7867</v>
      </c>
      <c r="G33" s="705">
        <v>8331</v>
      </c>
      <c r="H33" s="705">
        <v>188</v>
      </c>
      <c r="I33" s="705">
        <v>8519</v>
      </c>
      <c r="J33" s="707">
        <v>6.2121267364276082E-3</v>
      </c>
      <c r="K33" s="707">
        <v>8.28778441591458E-2</v>
      </c>
    </row>
    <row r="34" spans="2:11" s="710" customFormat="1" ht="9" x14ac:dyDescent="0.15">
      <c r="B34" s="1194"/>
      <c r="C34" s="718" t="s">
        <v>263</v>
      </c>
      <c r="D34" s="704">
        <v>118772</v>
      </c>
      <c r="E34" s="704">
        <v>3971</v>
      </c>
      <c r="F34" s="704">
        <v>122743</v>
      </c>
      <c r="G34" s="705">
        <v>87389</v>
      </c>
      <c r="H34" s="705">
        <v>3144</v>
      </c>
      <c r="I34" s="705">
        <v>90533</v>
      </c>
      <c r="J34" s="707">
        <v>6.6017428081817181E-2</v>
      </c>
      <c r="K34" s="707">
        <v>-0.26241822344247739</v>
      </c>
    </row>
    <row r="35" spans="2:11" s="710" customFormat="1" ht="9" x14ac:dyDescent="0.15">
      <c r="B35" s="1186" t="s">
        <v>633</v>
      </c>
      <c r="C35" s="1186"/>
      <c r="D35" s="715">
        <v>127217</v>
      </c>
      <c r="E35" s="715">
        <v>4131</v>
      </c>
      <c r="F35" s="715">
        <v>131348</v>
      </c>
      <c r="G35" s="715">
        <v>96325</v>
      </c>
      <c r="H35" s="715">
        <v>3332</v>
      </c>
      <c r="I35" s="715">
        <v>99657</v>
      </c>
      <c r="J35" s="716">
        <v>7.2670725927006241E-2</v>
      </c>
      <c r="K35" s="716">
        <v>-0.24127508603100162</v>
      </c>
    </row>
    <row r="36" spans="2:11" s="710" customFormat="1" ht="9" x14ac:dyDescent="0.15">
      <c r="B36" s="1188" t="s">
        <v>262</v>
      </c>
      <c r="C36" s="718" t="s">
        <v>634</v>
      </c>
      <c r="D36" s="704">
        <v>3</v>
      </c>
      <c r="E36" s="704">
        <v>1051</v>
      </c>
      <c r="F36" s="704">
        <v>1054</v>
      </c>
      <c r="G36" s="705">
        <v>9</v>
      </c>
      <c r="H36" s="705">
        <v>1058</v>
      </c>
      <c r="I36" s="705">
        <v>1067</v>
      </c>
      <c r="J36" s="707">
        <v>7.7806540999744776E-4</v>
      </c>
      <c r="K36" s="707">
        <v>1.2333965844402278E-2</v>
      </c>
    </row>
    <row r="37" spans="2:11" s="710" customFormat="1" ht="9" x14ac:dyDescent="0.15">
      <c r="B37" s="1188"/>
      <c r="C37" s="718" t="s">
        <v>451</v>
      </c>
      <c r="D37" s="704">
        <v>25762</v>
      </c>
      <c r="E37" s="704">
        <v>409</v>
      </c>
      <c r="F37" s="704">
        <v>26171</v>
      </c>
      <c r="G37" s="705">
        <v>24272</v>
      </c>
      <c r="H37" s="705">
        <v>304</v>
      </c>
      <c r="I37" s="705">
        <v>24576</v>
      </c>
      <c r="J37" s="707">
        <v>1.7921026725489481E-2</v>
      </c>
      <c r="K37" s="707">
        <v>-6.094532115700585E-2</v>
      </c>
    </row>
    <row r="38" spans="2:11" s="710" customFormat="1" ht="9" x14ac:dyDescent="0.15">
      <c r="B38" s="1188"/>
      <c r="C38" s="718" t="s">
        <v>635</v>
      </c>
      <c r="D38" s="704">
        <v>7090</v>
      </c>
      <c r="E38" s="704">
        <v>55</v>
      </c>
      <c r="F38" s="704">
        <v>7145</v>
      </c>
      <c r="G38" s="705">
        <v>6375</v>
      </c>
      <c r="H38" s="705" t="s">
        <v>206</v>
      </c>
      <c r="I38" s="705">
        <v>6375</v>
      </c>
      <c r="J38" s="707">
        <v>4.6487038319903747E-3</v>
      </c>
      <c r="K38" s="707">
        <v>-0.10776766969909027</v>
      </c>
    </row>
    <row r="39" spans="2:11" s="710" customFormat="1" ht="9" x14ac:dyDescent="0.15">
      <c r="B39" s="1188"/>
      <c r="C39" s="718" t="s">
        <v>636</v>
      </c>
      <c r="D39" s="704">
        <v>473</v>
      </c>
      <c r="E39" s="704">
        <v>20</v>
      </c>
      <c r="F39" s="704">
        <v>493</v>
      </c>
      <c r="G39" s="705">
        <v>522</v>
      </c>
      <c r="H39" s="705">
        <v>16</v>
      </c>
      <c r="I39" s="705">
        <v>538</v>
      </c>
      <c r="J39" s="731">
        <v>3.9231414299777589E-4</v>
      </c>
      <c r="K39" s="707">
        <v>9.1277890466531439E-2</v>
      </c>
    </row>
    <row r="40" spans="2:11" s="710" customFormat="1" ht="9" x14ac:dyDescent="0.15">
      <c r="B40" s="1186" t="s">
        <v>637</v>
      </c>
      <c r="C40" s="1186"/>
      <c r="D40" s="715">
        <v>33328</v>
      </c>
      <c r="E40" s="715">
        <v>1535</v>
      </c>
      <c r="F40" s="715">
        <v>34863</v>
      </c>
      <c r="G40" s="715">
        <v>31178</v>
      </c>
      <c r="H40" s="715">
        <v>1378</v>
      </c>
      <c r="I40" s="715">
        <v>32556</v>
      </c>
      <c r="J40" s="716">
        <v>2.3740110110475079E-2</v>
      </c>
      <c r="K40" s="716">
        <v>-6.6173306944324925E-2</v>
      </c>
    </row>
    <row r="41" spans="2:11" s="710" customFormat="1" ht="9" x14ac:dyDescent="0.15">
      <c r="B41" s="1188" t="s">
        <v>609</v>
      </c>
      <c r="C41" s="718" t="s">
        <v>268</v>
      </c>
      <c r="D41" s="704">
        <v>6265</v>
      </c>
      <c r="E41" s="704">
        <v>177</v>
      </c>
      <c r="F41" s="704">
        <v>6442</v>
      </c>
      <c r="G41" s="705">
        <v>4324</v>
      </c>
      <c r="H41" s="705">
        <v>121</v>
      </c>
      <c r="I41" s="705">
        <v>4445</v>
      </c>
      <c r="J41" s="707">
        <v>3.2413315346191711E-3</v>
      </c>
      <c r="K41" s="707">
        <v>-0.30999689537410741</v>
      </c>
    </row>
    <row r="42" spans="2:11" s="710" customFormat="1" ht="9" x14ac:dyDescent="0.15">
      <c r="B42" s="1188"/>
      <c r="C42" s="718" t="s">
        <v>638</v>
      </c>
      <c r="D42" s="704">
        <v>43613</v>
      </c>
      <c r="E42" s="704">
        <v>333</v>
      </c>
      <c r="F42" s="704">
        <v>43946</v>
      </c>
      <c r="G42" s="705">
        <v>41124</v>
      </c>
      <c r="H42" s="705">
        <v>1339</v>
      </c>
      <c r="I42" s="705">
        <v>42463</v>
      </c>
      <c r="J42" s="707">
        <v>3.0964378167499178E-2</v>
      </c>
      <c r="K42" s="707">
        <v>-3.3745960952077547E-2</v>
      </c>
    </row>
    <row r="43" spans="2:11" s="710" customFormat="1" ht="9" x14ac:dyDescent="0.15">
      <c r="B43" s="1188"/>
      <c r="C43" s="718" t="s">
        <v>266</v>
      </c>
      <c r="D43" s="704">
        <v>8376</v>
      </c>
      <c r="E43" s="704">
        <v>38</v>
      </c>
      <c r="F43" s="704">
        <v>8414</v>
      </c>
      <c r="G43" s="705">
        <v>7274</v>
      </c>
      <c r="H43" s="705">
        <v>23</v>
      </c>
      <c r="I43" s="705">
        <v>7297</v>
      </c>
      <c r="J43" s="707">
        <v>5.3210340175739237E-3</v>
      </c>
      <c r="K43" s="707">
        <v>-0.13275493225576421</v>
      </c>
    </row>
    <row r="44" spans="2:11" s="710" customFormat="1" ht="9" x14ac:dyDescent="0.15">
      <c r="B44" s="1188"/>
      <c r="C44" s="718" t="s">
        <v>639</v>
      </c>
      <c r="D44" s="704">
        <v>143</v>
      </c>
      <c r="E44" s="704" t="s">
        <v>206</v>
      </c>
      <c r="F44" s="704">
        <v>143</v>
      </c>
      <c r="G44" s="705">
        <v>113</v>
      </c>
      <c r="H44" s="705" t="s">
        <v>206</v>
      </c>
      <c r="I44" s="705">
        <v>113</v>
      </c>
      <c r="J44" s="731">
        <v>8.2400554198417623E-5</v>
      </c>
      <c r="K44" s="707">
        <v>-0.20979020979020979</v>
      </c>
    </row>
    <row r="45" spans="2:11" s="710" customFormat="1" ht="9" x14ac:dyDescent="0.15">
      <c r="B45" s="1188"/>
      <c r="C45" s="718" t="s">
        <v>640</v>
      </c>
      <c r="D45" s="704">
        <v>100</v>
      </c>
      <c r="E45" s="704" t="s">
        <v>206</v>
      </c>
      <c r="F45" s="704">
        <v>100</v>
      </c>
      <c r="G45" s="705">
        <v>92</v>
      </c>
      <c r="H45" s="705" t="s">
        <v>206</v>
      </c>
      <c r="I45" s="705">
        <v>92</v>
      </c>
      <c r="J45" s="731">
        <v>6.7087176869508151E-5</v>
      </c>
      <c r="K45" s="707">
        <v>-0.08</v>
      </c>
    </row>
    <row r="46" spans="2:11" s="710" customFormat="1" ht="9" x14ac:dyDescent="0.15">
      <c r="B46" s="1188"/>
      <c r="C46" s="718" t="s">
        <v>641</v>
      </c>
      <c r="D46" s="704">
        <v>1623</v>
      </c>
      <c r="E46" s="704">
        <v>9</v>
      </c>
      <c r="F46" s="704">
        <v>1632</v>
      </c>
      <c r="G46" s="705">
        <v>1403</v>
      </c>
      <c r="H46" s="705">
        <v>4</v>
      </c>
      <c r="I46" s="705">
        <v>1407</v>
      </c>
      <c r="J46" s="707">
        <v>1.0259962810369343E-3</v>
      </c>
      <c r="K46" s="707">
        <v>-0.13786764705882354</v>
      </c>
    </row>
    <row r="47" spans="2:11" s="710" customFormat="1" ht="9" x14ac:dyDescent="0.15">
      <c r="B47" s="1188"/>
      <c r="C47" s="718" t="s">
        <v>642</v>
      </c>
      <c r="D47" s="704">
        <v>1093</v>
      </c>
      <c r="E47" s="704">
        <v>7</v>
      </c>
      <c r="F47" s="704">
        <v>1100</v>
      </c>
      <c r="G47" s="705">
        <v>1180</v>
      </c>
      <c r="H47" s="705">
        <v>9</v>
      </c>
      <c r="I47" s="705">
        <v>1189</v>
      </c>
      <c r="J47" s="707">
        <v>8.6702884019396946E-4</v>
      </c>
      <c r="K47" s="707">
        <v>8.0909090909090903E-2</v>
      </c>
    </row>
    <row r="48" spans="2:11" s="710" customFormat="1" ht="9" x14ac:dyDescent="0.15">
      <c r="B48" s="1188"/>
      <c r="C48" s="718" t="s">
        <v>643</v>
      </c>
      <c r="D48" s="704">
        <v>1294</v>
      </c>
      <c r="E48" s="704" t="s">
        <v>206</v>
      </c>
      <c r="F48" s="704">
        <v>1294</v>
      </c>
      <c r="G48" s="705">
        <v>649</v>
      </c>
      <c r="H48" s="705" t="s">
        <v>206</v>
      </c>
      <c r="I48" s="705">
        <v>649</v>
      </c>
      <c r="J48" s="731">
        <v>4.7325628030772595E-4</v>
      </c>
      <c r="K48" s="707">
        <v>-0.49845440494590415</v>
      </c>
    </row>
    <row r="49" spans="2:13" s="710" customFormat="1" ht="9" x14ac:dyDescent="0.15">
      <c r="B49" s="1188"/>
      <c r="C49" s="718" t="s">
        <v>644</v>
      </c>
      <c r="D49" s="704">
        <v>965</v>
      </c>
      <c r="E49" s="704" t="s">
        <v>206</v>
      </c>
      <c r="F49" s="704">
        <v>965</v>
      </c>
      <c r="G49" s="705">
        <v>751</v>
      </c>
      <c r="H49" s="705">
        <v>1</v>
      </c>
      <c r="I49" s="705">
        <v>752</v>
      </c>
      <c r="J49" s="707">
        <v>5.4836475006380574E-4</v>
      </c>
      <c r="K49" s="707">
        <v>-0.22072538860103627</v>
      </c>
    </row>
    <row r="50" spans="2:13" s="710" customFormat="1" ht="9" x14ac:dyDescent="0.15">
      <c r="B50" s="1186" t="s">
        <v>645</v>
      </c>
      <c r="C50" s="1186"/>
      <c r="D50" s="715">
        <v>63472</v>
      </c>
      <c r="E50" s="715">
        <v>564</v>
      </c>
      <c r="F50" s="715">
        <v>64036</v>
      </c>
      <c r="G50" s="715">
        <v>56910</v>
      </c>
      <c r="H50" s="715">
        <v>1497</v>
      </c>
      <c r="I50" s="715">
        <v>58407</v>
      </c>
      <c r="J50" s="716">
        <v>4.2590877602362638E-2</v>
      </c>
      <c r="K50" s="716">
        <v>-8.7903679180460992E-2</v>
      </c>
    </row>
    <row r="51" spans="2:13" s="710" customFormat="1" ht="9" x14ac:dyDescent="0.15">
      <c r="B51" s="1188" t="s">
        <v>274</v>
      </c>
      <c r="C51" s="718" t="s">
        <v>646</v>
      </c>
      <c r="D51" s="704">
        <v>56598</v>
      </c>
      <c r="E51" s="704">
        <v>754</v>
      </c>
      <c r="F51" s="704">
        <v>57352</v>
      </c>
      <c r="G51" s="705">
        <v>55946</v>
      </c>
      <c r="H51" s="705">
        <v>563</v>
      </c>
      <c r="I51" s="705">
        <v>56509</v>
      </c>
      <c r="J51" s="707">
        <v>4.120683997520691E-2</v>
      </c>
      <c r="K51" s="707">
        <v>-1.469870274794253E-2</v>
      </c>
    </row>
    <row r="52" spans="2:13" s="710" customFormat="1" ht="9" x14ac:dyDescent="0.15">
      <c r="B52" s="1188"/>
      <c r="C52" s="718" t="s">
        <v>273</v>
      </c>
      <c r="D52" s="704">
        <v>77531</v>
      </c>
      <c r="E52" s="704">
        <v>1904</v>
      </c>
      <c r="F52" s="704">
        <v>79435</v>
      </c>
      <c r="G52" s="705">
        <v>66595</v>
      </c>
      <c r="H52" s="705">
        <v>1941</v>
      </c>
      <c r="I52" s="705">
        <v>68536</v>
      </c>
      <c r="J52" s="707">
        <v>4.9977029934006635E-2</v>
      </c>
      <c r="K52" s="707">
        <v>-0.1372065210549506</v>
      </c>
      <c r="M52" s="720"/>
    </row>
    <row r="53" spans="2:13" s="710" customFormat="1" ht="9" x14ac:dyDescent="0.15">
      <c r="B53" s="1188"/>
      <c r="C53" s="718" t="s">
        <v>276</v>
      </c>
      <c r="D53" s="704">
        <v>51342</v>
      </c>
      <c r="E53" s="704">
        <v>1607</v>
      </c>
      <c r="F53" s="704">
        <v>52949</v>
      </c>
      <c r="G53" s="705">
        <v>42550</v>
      </c>
      <c r="H53" s="705">
        <v>1687</v>
      </c>
      <c r="I53" s="705">
        <v>44237</v>
      </c>
      <c r="J53" s="707">
        <v>3.225799394756991E-2</v>
      </c>
      <c r="K53" s="707">
        <v>-0.16453568528206386</v>
      </c>
    </row>
    <row r="54" spans="2:13" s="710" customFormat="1" ht="9" x14ac:dyDescent="0.15">
      <c r="B54" s="1188"/>
      <c r="C54" s="718" t="s">
        <v>647</v>
      </c>
      <c r="D54" s="704">
        <v>17557</v>
      </c>
      <c r="E54" s="704">
        <v>249</v>
      </c>
      <c r="F54" s="704">
        <v>17806</v>
      </c>
      <c r="G54" s="705">
        <v>14609</v>
      </c>
      <c r="H54" s="705">
        <v>546</v>
      </c>
      <c r="I54" s="705">
        <v>15155</v>
      </c>
      <c r="J54" s="707">
        <v>1.1051153972363E-2</v>
      </c>
      <c r="K54" s="707">
        <v>-0.14888239919128385</v>
      </c>
    </row>
    <row r="55" spans="2:13" s="710" customFormat="1" ht="9" x14ac:dyDescent="0.15">
      <c r="B55" s="1188"/>
      <c r="C55" s="718" t="s">
        <v>648</v>
      </c>
      <c r="D55" s="704">
        <v>1003</v>
      </c>
      <c r="E55" s="704">
        <v>3</v>
      </c>
      <c r="F55" s="704">
        <v>1006</v>
      </c>
      <c r="G55" s="705">
        <v>851</v>
      </c>
      <c r="H55" s="705" t="s">
        <v>206</v>
      </c>
      <c r="I55" s="705">
        <v>851</v>
      </c>
      <c r="J55" s="707">
        <v>6.205563860429504E-4</v>
      </c>
      <c r="K55" s="707">
        <v>-0.15407554671968191</v>
      </c>
    </row>
    <row r="56" spans="2:13" s="710" customFormat="1" ht="9" x14ac:dyDescent="0.15">
      <c r="B56" s="1188"/>
      <c r="C56" s="718" t="s">
        <v>649</v>
      </c>
      <c r="D56" s="704">
        <v>10340</v>
      </c>
      <c r="E56" s="704">
        <v>5599</v>
      </c>
      <c r="F56" s="704">
        <v>15939</v>
      </c>
      <c r="G56" s="705">
        <v>10718</v>
      </c>
      <c r="H56" s="705">
        <v>6399</v>
      </c>
      <c r="I56" s="705">
        <v>17117</v>
      </c>
      <c r="J56" s="707">
        <v>1.2481860939949685E-2</v>
      </c>
      <c r="K56" s="707">
        <v>7.3906769558943472E-2</v>
      </c>
    </row>
    <row r="57" spans="2:13" s="710" customFormat="1" ht="9" x14ac:dyDescent="0.15">
      <c r="B57" s="1186" t="s">
        <v>593</v>
      </c>
      <c r="C57" s="1186"/>
      <c r="D57" s="715">
        <v>214371</v>
      </c>
      <c r="E57" s="715">
        <v>10116</v>
      </c>
      <c r="F57" s="715">
        <v>224487</v>
      </c>
      <c r="G57" s="715">
        <v>191269</v>
      </c>
      <c r="H57" s="715">
        <v>11136</v>
      </c>
      <c r="I57" s="715">
        <v>202405</v>
      </c>
      <c r="J57" s="716">
        <v>0.14759543515513909</v>
      </c>
      <c r="K57" s="716">
        <v>-9.8366497837291247E-2</v>
      </c>
    </row>
    <row r="58" spans="2:13" s="710" customFormat="1" ht="9" x14ac:dyDescent="0.15">
      <c r="B58" s="1185" t="s">
        <v>104</v>
      </c>
      <c r="C58" s="1185"/>
      <c r="D58" s="708">
        <v>1227461</v>
      </c>
      <c r="E58" s="708">
        <v>288573</v>
      </c>
      <c r="F58" s="708">
        <v>1516034</v>
      </c>
      <c r="G58" s="708">
        <v>1097781</v>
      </c>
      <c r="H58" s="708">
        <v>273569</v>
      </c>
      <c r="I58" s="708">
        <v>1371350</v>
      </c>
      <c r="J58" s="709">
        <v>1</v>
      </c>
      <c r="K58" s="709">
        <v>-9.5435854340997633E-2</v>
      </c>
    </row>
    <row r="59" spans="2:13" s="710" customFormat="1" ht="9" x14ac:dyDescent="0.15">
      <c r="B59" s="1183" t="s">
        <v>610</v>
      </c>
      <c r="C59" s="1183"/>
      <c r="D59" s="1183"/>
      <c r="E59" s="1183"/>
      <c r="F59" s="1183"/>
      <c r="G59" s="1183"/>
      <c r="H59" s="1183"/>
      <c r="I59" s="1183"/>
      <c r="J59" s="1183"/>
      <c r="K59" s="1183"/>
    </row>
    <row r="60" spans="2:13" s="710" customFormat="1" ht="9" customHeight="1" x14ac:dyDescent="0.15">
      <c r="B60" s="1184" t="s">
        <v>650</v>
      </c>
      <c r="C60" s="1184"/>
      <c r="D60" s="1184"/>
      <c r="E60" s="1184"/>
      <c r="F60" s="1184"/>
      <c r="G60" s="1184"/>
      <c r="H60" s="1184"/>
      <c r="I60" s="1184"/>
      <c r="J60" s="1184"/>
      <c r="K60" s="1184"/>
    </row>
    <row r="61" spans="2:13" s="710" customFormat="1" ht="9" customHeight="1" x14ac:dyDescent="0.15">
      <c r="B61" s="1184" t="s">
        <v>651</v>
      </c>
      <c r="C61" s="1184"/>
      <c r="D61" s="1184"/>
      <c r="E61" s="1184"/>
      <c r="F61" s="1184"/>
      <c r="G61" s="1184"/>
      <c r="H61" s="1184"/>
      <c r="I61" s="1184"/>
      <c r="J61" s="1184"/>
      <c r="K61" s="1184"/>
    </row>
    <row r="62" spans="2:13" s="710" customFormat="1" ht="9" customHeight="1" x14ac:dyDescent="0.15">
      <c r="B62" s="1184" t="s">
        <v>652</v>
      </c>
      <c r="C62" s="1184"/>
      <c r="D62" s="1184"/>
      <c r="E62" s="1184"/>
      <c r="F62" s="1184"/>
      <c r="G62" s="1184"/>
      <c r="H62" s="1184"/>
      <c r="I62" s="1184"/>
      <c r="J62" s="1184"/>
      <c r="K62" s="1184"/>
    </row>
    <row r="63" spans="2:13" s="710" customFormat="1" ht="9" x14ac:dyDescent="0.15">
      <c r="B63" s="721"/>
      <c r="C63" s="721"/>
      <c r="D63" s="721"/>
      <c r="E63" s="721"/>
      <c r="F63" s="721"/>
      <c r="G63" s="721"/>
      <c r="H63" s="721"/>
      <c r="I63" s="721"/>
      <c r="J63" s="721"/>
      <c r="K63" s="721"/>
    </row>
    <row r="64" spans="2:13" s="710" customFormat="1" ht="9" x14ac:dyDescent="0.15">
      <c r="B64" s="721"/>
      <c r="C64" s="721"/>
      <c r="D64" s="721"/>
      <c r="E64" s="721"/>
      <c r="F64" s="721"/>
      <c r="G64" s="721"/>
      <c r="H64" s="721"/>
      <c r="I64" s="721"/>
      <c r="J64" s="721"/>
      <c r="K64" s="721"/>
    </row>
    <row r="65" spans="4:11" s="710" customFormat="1" ht="9" x14ac:dyDescent="0.15"/>
    <row r="66" spans="4:11" s="710" customFormat="1" ht="9" x14ac:dyDescent="0.15">
      <c r="D66" s="711"/>
      <c r="E66" s="711"/>
      <c r="F66" s="711"/>
      <c r="G66" s="711"/>
      <c r="H66" s="711"/>
      <c r="I66" s="711"/>
      <c r="K66" s="711"/>
    </row>
    <row r="67" spans="4:11" s="710" customFormat="1" ht="9" x14ac:dyDescent="0.15"/>
    <row r="68" spans="4:11" s="710" customFormat="1" ht="9" x14ac:dyDescent="0.15"/>
    <row r="69" spans="4:11" s="710" customFormat="1" ht="9" x14ac:dyDescent="0.15"/>
    <row r="70" spans="4:11" s="710" customFormat="1" ht="9" x14ac:dyDescent="0.15"/>
    <row r="71" spans="4:11" s="710" customFormat="1" ht="9" x14ac:dyDescent="0.15"/>
    <row r="72" spans="4:11" s="710" customFormat="1" ht="9" x14ac:dyDescent="0.15"/>
    <row r="73" spans="4:11" s="710" customFormat="1" ht="9" x14ac:dyDescent="0.15"/>
    <row r="74" spans="4:11" s="710" customFormat="1" ht="9" x14ac:dyDescent="0.15"/>
    <row r="75" spans="4:11" s="710" customFormat="1" ht="9" x14ac:dyDescent="0.15"/>
    <row r="76" spans="4:11" s="710" customFormat="1" ht="9" x14ac:dyDescent="0.15"/>
    <row r="77" spans="4:11" s="710" customFormat="1" ht="9" x14ac:dyDescent="0.15"/>
    <row r="78" spans="4:11" s="710" customFormat="1" ht="9" x14ac:dyDescent="0.15"/>
    <row r="79" spans="4:11" s="710" customFormat="1" ht="9" x14ac:dyDescent="0.15"/>
    <row r="80" spans="4:11" s="710" customFormat="1" ht="9" x14ac:dyDescent="0.15"/>
    <row r="81" s="710" customFormat="1" ht="9" x14ac:dyDescent="0.15"/>
    <row r="82" s="710" customFormat="1" ht="9" x14ac:dyDescent="0.15"/>
    <row r="83" s="710" customFormat="1" ht="9" x14ac:dyDescent="0.15"/>
    <row r="84" s="710" customFormat="1" ht="9" x14ac:dyDescent="0.15"/>
    <row r="85" s="710" customFormat="1" ht="9" x14ac:dyDescent="0.15"/>
    <row r="86" s="710" customFormat="1" ht="9" x14ac:dyDescent="0.15"/>
    <row r="87" s="710" customFormat="1" ht="9" x14ac:dyDescent="0.15"/>
    <row r="88" s="710" customFormat="1" ht="9" x14ac:dyDescent="0.15"/>
    <row r="89" s="710" customFormat="1" ht="9" x14ac:dyDescent="0.15"/>
    <row r="90" s="710" customFormat="1" ht="9" x14ac:dyDescent="0.15"/>
    <row r="91" s="710" customFormat="1" ht="9" x14ac:dyDescent="0.15"/>
    <row r="92" s="710" customFormat="1" ht="9" x14ac:dyDescent="0.15"/>
    <row r="93" s="710" customFormat="1" ht="9" x14ac:dyDescent="0.15"/>
    <row r="94" s="710" customFormat="1" ht="9" x14ac:dyDescent="0.15"/>
    <row r="95" s="710" customFormat="1" ht="9" x14ac:dyDescent="0.15"/>
    <row r="96" s="710" customFormat="1" ht="9" x14ac:dyDescent="0.15"/>
    <row r="97" s="710" customFormat="1" ht="9" x14ac:dyDescent="0.15"/>
    <row r="98" s="710" customFormat="1" ht="9" x14ac:dyDescent="0.15"/>
    <row r="99" s="710" customFormat="1" ht="9" x14ac:dyDescent="0.15"/>
    <row r="100" s="710" customFormat="1" ht="9" x14ac:dyDescent="0.15"/>
    <row r="101" s="710" customFormat="1" ht="9" x14ac:dyDescent="0.15"/>
    <row r="102" s="710" customFormat="1" ht="9" x14ac:dyDescent="0.15"/>
    <row r="103" s="710" customFormat="1" ht="9" x14ac:dyDescent="0.15"/>
    <row r="104" s="710" customFormat="1" ht="9" x14ac:dyDescent="0.15"/>
    <row r="105" s="710" customFormat="1" ht="9" x14ac:dyDescent="0.15"/>
    <row r="106" s="710" customFormat="1" ht="9" x14ac:dyDescent="0.15"/>
    <row r="107" s="710" customFormat="1" ht="9" x14ac:dyDescent="0.15"/>
    <row r="108" s="710" customFormat="1" ht="9" x14ac:dyDescent="0.15"/>
    <row r="109" s="710" customFormat="1" ht="9" x14ac:dyDescent="0.15"/>
    <row r="110" s="710" customFormat="1" ht="9" x14ac:dyDescent="0.15"/>
  </sheetData>
  <mergeCells count="38">
    <mergeCell ref="B59:K59"/>
    <mergeCell ref="B60:K60"/>
    <mergeCell ref="B61:K61"/>
    <mergeCell ref="B62:K62"/>
    <mergeCell ref="B40:C40"/>
    <mergeCell ref="B41:B49"/>
    <mergeCell ref="B50:C50"/>
    <mergeCell ref="B51:B56"/>
    <mergeCell ref="B57:C57"/>
    <mergeCell ref="B58:C58"/>
    <mergeCell ref="B36:B39"/>
    <mergeCell ref="B12:C12"/>
    <mergeCell ref="B13:B16"/>
    <mergeCell ref="B17:C17"/>
    <mergeCell ref="B18:B19"/>
    <mergeCell ref="B20:C20"/>
    <mergeCell ref="B22:C22"/>
    <mergeCell ref="B24:C24"/>
    <mergeCell ref="B25:B30"/>
    <mergeCell ref="B31:C31"/>
    <mergeCell ref="B32:B34"/>
    <mergeCell ref="B35:C35"/>
    <mergeCell ref="B10:C10"/>
    <mergeCell ref="B3:B6"/>
    <mergeCell ref="C3:C6"/>
    <mergeCell ref="D3:F3"/>
    <mergeCell ref="G3:I3"/>
    <mergeCell ref="F5:F6"/>
    <mergeCell ref="G5:G6"/>
    <mergeCell ref="H5:H6"/>
    <mergeCell ref="I5:I6"/>
    <mergeCell ref="B7:B9"/>
    <mergeCell ref="J3:J6"/>
    <mergeCell ref="K3:K6"/>
    <mergeCell ref="D4:F4"/>
    <mergeCell ref="G4:I4"/>
    <mergeCell ref="D5:D6"/>
    <mergeCell ref="E5:E6"/>
  </mergeCells>
  <pageMargins left="0.7" right="0.7" top="0.75" bottom="0.75" header="0.3" footer="0.3"/>
  <pageSetup paperSize="183"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workbookViewId="0"/>
  </sheetViews>
  <sheetFormatPr baseColWidth="10" defaultRowHeight="15" x14ac:dyDescent="0.25"/>
  <cols>
    <col min="1" max="1" width="4.42578125" customWidth="1"/>
    <col min="2" max="2" width="13.5703125" customWidth="1"/>
  </cols>
  <sheetData>
    <row r="2" spans="2:10" x14ac:dyDescent="0.25">
      <c r="B2" s="712" t="s">
        <v>655</v>
      </c>
      <c r="C2" s="710"/>
      <c r="D2" s="710"/>
      <c r="E2" s="710"/>
      <c r="F2" s="710"/>
      <c r="G2" s="710"/>
      <c r="H2" s="710"/>
      <c r="I2" s="732"/>
      <c r="J2" s="710"/>
    </row>
    <row r="3" spans="2:10" ht="15" customHeight="1" x14ac:dyDescent="0.25">
      <c r="B3" s="1198" t="s">
        <v>596</v>
      </c>
      <c r="C3" s="1180">
        <v>2018</v>
      </c>
      <c r="D3" s="1180"/>
      <c r="E3" s="1159">
        <v>2019</v>
      </c>
      <c r="F3" s="1159"/>
      <c r="G3" s="1176" t="s">
        <v>656</v>
      </c>
      <c r="H3" s="1175" t="s">
        <v>657</v>
      </c>
      <c r="I3" s="1176" t="s">
        <v>658</v>
      </c>
      <c r="J3" s="1175" t="s">
        <v>659</v>
      </c>
    </row>
    <row r="4" spans="2:10" x14ac:dyDescent="0.25">
      <c r="B4" s="1198"/>
      <c r="C4" s="1196" t="s">
        <v>660</v>
      </c>
      <c r="D4" s="1196" t="s">
        <v>661</v>
      </c>
      <c r="E4" s="1197" t="s">
        <v>660</v>
      </c>
      <c r="F4" s="1197" t="s">
        <v>661</v>
      </c>
      <c r="G4" s="1177"/>
      <c r="H4" s="1175"/>
      <c r="I4" s="1177"/>
      <c r="J4" s="1175"/>
    </row>
    <row r="5" spans="2:10" x14ac:dyDescent="0.25">
      <c r="B5" s="1198"/>
      <c r="C5" s="1196"/>
      <c r="D5" s="1196"/>
      <c r="E5" s="1197"/>
      <c r="F5" s="1197"/>
      <c r="G5" s="1178"/>
      <c r="H5" s="1175"/>
      <c r="I5" s="1178"/>
      <c r="J5" s="1175"/>
    </row>
    <row r="6" spans="2:10" x14ac:dyDescent="0.25">
      <c r="B6" s="733" t="s">
        <v>202</v>
      </c>
      <c r="C6" s="704">
        <v>249740</v>
      </c>
      <c r="D6" s="704">
        <v>3464282.6940099997</v>
      </c>
      <c r="E6" s="705">
        <v>241562</v>
      </c>
      <c r="F6" s="705">
        <v>3303799.0001800004</v>
      </c>
      <c r="G6" s="734">
        <v>0.27581175170297162</v>
      </c>
      <c r="H6" s="735">
        <v>-3.2746055898134056E-2</v>
      </c>
      <c r="I6" s="734">
        <v>0.26643224754888539</v>
      </c>
      <c r="J6" s="735">
        <v>-4.6325230359372069E-2</v>
      </c>
    </row>
    <row r="7" spans="2:10" x14ac:dyDescent="0.25">
      <c r="B7" s="733" t="s">
        <v>212</v>
      </c>
      <c r="C7" s="704">
        <v>49037</v>
      </c>
      <c r="D7" s="704">
        <v>626798.50783999998</v>
      </c>
      <c r="E7" s="705">
        <v>64393</v>
      </c>
      <c r="F7" s="705">
        <v>867777.7251299998</v>
      </c>
      <c r="G7" s="734">
        <v>7.3522930458472149E-2</v>
      </c>
      <c r="H7" s="735">
        <v>0.31315129392091684</v>
      </c>
      <c r="I7" s="734">
        <v>6.9981245731549666E-2</v>
      </c>
      <c r="J7" s="735">
        <v>0.38446041953806548</v>
      </c>
    </row>
    <row r="8" spans="2:10" ht="15" customHeight="1" x14ac:dyDescent="0.25">
      <c r="B8" s="733" t="s">
        <v>187</v>
      </c>
      <c r="C8" s="704">
        <v>49154</v>
      </c>
      <c r="D8" s="704">
        <v>628199.83544000005</v>
      </c>
      <c r="E8" s="705">
        <v>45082</v>
      </c>
      <c r="F8" s="705">
        <v>594277.28307999996</v>
      </c>
      <c r="G8" s="734">
        <v>5.1473929634103736E-2</v>
      </c>
      <c r="H8" s="735">
        <v>-8.2841681246694068E-2</v>
      </c>
      <c r="I8" s="734">
        <v>4.79250197090147E-2</v>
      </c>
      <c r="J8" s="735">
        <v>-5.3999619939792333E-2</v>
      </c>
    </row>
    <row r="9" spans="2:10" ht="15" customHeight="1" x14ac:dyDescent="0.25">
      <c r="B9" s="733" t="s">
        <v>607</v>
      </c>
      <c r="C9" s="704">
        <v>303251</v>
      </c>
      <c r="D9" s="704">
        <v>4614573.2306900006</v>
      </c>
      <c r="E9" s="705">
        <v>303717</v>
      </c>
      <c r="F9" s="705">
        <v>4538083.6045799991</v>
      </c>
      <c r="G9" s="734">
        <v>0.34677936841047607</v>
      </c>
      <c r="H9" s="735">
        <v>1.5366808353476163E-3</v>
      </c>
      <c r="I9" s="734">
        <v>0.36597014959660729</v>
      </c>
      <c r="J9" s="735">
        <v>-1.6575666326258353E-2</v>
      </c>
    </row>
    <row r="10" spans="2:10" ht="15" customHeight="1" x14ac:dyDescent="0.25">
      <c r="B10" s="733" t="s">
        <v>251</v>
      </c>
      <c r="C10" s="704">
        <v>35393</v>
      </c>
      <c r="D10" s="704">
        <v>560284.95010999998</v>
      </c>
      <c r="E10" s="705">
        <v>38398</v>
      </c>
      <c r="F10" s="705">
        <v>608646.19230999984</v>
      </c>
      <c r="G10" s="734">
        <v>4.3842241916736503E-2</v>
      </c>
      <c r="H10" s="735">
        <v>8.4903794535642646E-2</v>
      </c>
      <c r="I10" s="734">
        <v>4.9083788986675418E-2</v>
      </c>
      <c r="J10" s="735">
        <v>8.6315440367450827E-2</v>
      </c>
    </row>
    <row r="11" spans="2:10" x14ac:dyDescent="0.25">
      <c r="B11" s="733" t="s">
        <v>608</v>
      </c>
      <c r="C11" s="704">
        <v>32275</v>
      </c>
      <c r="D11" s="704">
        <v>343316.89387000003</v>
      </c>
      <c r="E11" s="705">
        <v>30883</v>
      </c>
      <c r="F11" s="705">
        <v>340130.42801000009</v>
      </c>
      <c r="G11" s="734">
        <v>3.526173126502874E-2</v>
      </c>
      <c r="H11" s="735">
        <v>-4.3129357087529047E-2</v>
      </c>
      <c r="I11" s="734">
        <v>2.7429548344052212E-2</v>
      </c>
      <c r="J11" s="735">
        <v>-9.2814129362551023E-3</v>
      </c>
    </row>
    <row r="12" spans="2:10" ht="15" customHeight="1" x14ac:dyDescent="0.25">
      <c r="B12" s="733" t="s">
        <v>262</v>
      </c>
      <c r="C12" s="704">
        <v>492</v>
      </c>
      <c r="D12" s="704">
        <v>4222.45759</v>
      </c>
      <c r="E12" s="705">
        <v>177</v>
      </c>
      <c r="F12" s="705">
        <v>1454.6890000000001</v>
      </c>
      <c r="G12" s="734">
        <v>2.0209585966098135E-4</v>
      </c>
      <c r="H12" s="735">
        <v>-0.6402439024390244</v>
      </c>
      <c r="I12" s="734">
        <v>1.1731223955619705E-4</v>
      </c>
      <c r="J12" s="735">
        <v>-0.65548759958060343</v>
      </c>
    </row>
    <row r="13" spans="2:10" ht="15" customHeight="1" x14ac:dyDescent="0.25">
      <c r="B13" s="733" t="s">
        <v>609</v>
      </c>
      <c r="C13" s="704">
        <v>11970</v>
      </c>
      <c r="D13" s="704">
        <v>127797.76458</v>
      </c>
      <c r="E13" s="705">
        <v>12830</v>
      </c>
      <c r="F13" s="705">
        <v>142505.24646999998</v>
      </c>
      <c r="G13" s="734">
        <v>1.4649095364126501E-2</v>
      </c>
      <c r="H13" s="735">
        <v>7.1846282372598158E-2</v>
      </c>
      <c r="I13" s="734">
        <v>1.1492222469478728E-2</v>
      </c>
      <c r="J13" s="735">
        <v>0.11508403091662263</v>
      </c>
    </row>
    <row r="14" spans="2:10" ht="15" customHeight="1" x14ac:dyDescent="0.25">
      <c r="B14" s="733" t="s">
        <v>274</v>
      </c>
      <c r="C14" s="704">
        <v>159975</v>
      </c>
      <c r="D14" s="704">
        <v>2122734.676</v>
      </c>
      <c r="E14" s="705">
        <v>138778</v>
      </c>
      <c r="F14" s="705">
        <v>2003472.7000000002</v>
      </c>
      <c r="G14" s="734">
        <v>0.15845457181938796</v>
      </c>
      <c r="H14" s="735">
        <v>-0.13250195343022347</v>
      </c>
      <c r="I14" s="734">
        <v>0.16156846537418026</v>
      </c>
      <c r="J14" s="735">
        <v>-5.6183176045690501E-2</v>
      </c>
    </row>
    <row r="15" spans="2:10" x14ac:dyDescent="0.25">
      <c r="B15" s="736" t="s">
        <v>104</v>
      </c>
      <c r="C15" s="708">
        <v>891288</v>
      </c>
      <c r="D15" s="708">
        <v>12492211.010129999</v>
      </c>
      <c r="E15" s="708">
        <v>875822</v>
      </c>
      <c r="F15" s="708">
        <v>12400146.868760001</v>
      </c>
      <c r="G15" s="737">
        <v>1</v>
      </c>
      <c r="H15" s="738">
        <v>-1.7352415829675706E-2</v>
      </c>
      <c r="I15" s="737">
        <v>1</v>
      </c>
      <c r="J15" s="738">
        <v>-7.3697235257508186E-3</v>
      </c>
    </row>
    <row r="16" spans="2:10" x14ac:dyDescent="0.25">
      <c r="B16" s="1183" t="s">
        <v>662</v>
      </c>
      <c r="C16" s="1183"/>
      <c r="D16" s="1183"/>
      <c r="E16" s="1183"/>
      <c r="F16" s="1183"/>
      <c r="G16" s="1183"/>
      <c r="H16" s="1183"/>
      <c r="I16" s="1183"/>
      <c r="J16" s="1183"/>
    </row>
    <row r="17" spans="2:13" x14ac:dyDescent="0.25">
      <c r="B17" s="1195" t="s">
        <v>663</v>
      </c>
      <c r="C17" s="1195"/>
      <c r="D17" s="1195"/>
      <c r="E17" s="1195"/>
      <c r="F17" s="1195"/>
      <c r="G17" s="1195"/>
      <c r="H17" s="1195"/>
      <c r="I17" s="1195"/>
      <c r="J17" s="1195"/>
    </row>
    <row r="18" spans="2:13" x14ac:dyDescent="0.25">
      <c r="B18" s="1184" t="s">
        <v>664</v>
      </c>
      <c r="C18" s="1184"/>
      <c r="D18" s="1184"/>
      <c r="E18" s="1184"/>
      <c r="F18" s="1184"/>
      <c r="G18" s="1184"/>
      <c r="H18" s="1184"/>
      <c r="I18" s="1184"/>
      <c r="J18" s="1184"/>
      <c r="K18" s="1184"/>
      <c r="L18" s="1184"/>
      <c r="M18" s="1184"/>
    </row>
  </sheetData>
  <mergeCells count="14">
    <mergeCell ref="B17:J17"/>
    <mergeCell ref="B18:M18"/>
    <mergeCell ref="J3:J5"/>
    <mergeCell ref="C4:C5"/>
    <mergeCell ref="D4:D5"/>
    <mergeCell ref="E4:E5"/>
    <mergeCell ref="F4:F5"/>
    <mergeCell ref="B16:J16"/>
    <mergeCell ref="B3:B5"/>
    <mergeCell ref="C3:D3"/>
    <mergeCell ref="E3:F3"/>
    <mergeCell ref="G3:G5"/>
    <mergeCell ref="H3:H5"/>
    <mergeCell ref="I3:I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34"/>
  <sheetViews>
    <sheetView zoomScaleNormal="100" workbookViewId="0"/>
  </sheetViews>
  <sheetFormatPr baseColWidth="10" defaultRowHeight="15" x14ac:dyDescent="0.25"/>
  <cols>
    <col min="1" max="1" width="3.7109375" style="732" customWidth="1"/>
    <col min="2" max="2" width="11.42578125" style="752"/>
    <col min="3" max="3" width="25.42578125" style="752" bestFit="1" customWidth="1"/>
    <col min="4" max="9" width="11.28515625" style="752" customWidth="1"/>
    <col min="10" max="10" width="10.85546875" style="732" customWidth="1"/>
    <col min="11" max="11" width="9.85546875" style="752" customWidth="1"/>
    <col min="13" max="48" width="11.42578125" style="732"/>
    <col min="49" max="16384" width="11.42578125" style="752"/>
  </cols>
  <sheetData>
    <row r="1" spans="2:11" s="732" customFormat="1" ht="11.25" x14ac:dyDescent="0.2"/>
    <row r="2" spans="2:11" s="732" customFormat="1" x14ac:dyDescent="0.25">
      <c r="B2" s="712" t="s">
        <v>665</v>
      </c>
      <c r="C2" s="710"/>
      <c r="D2" s="710"/>
      <c r="E2" s="710"/>
      <c r="F2" s="710"/>
      <c r="G2" s="710"/>
      <c r="H2" s="710"/>
      <c r="I2" s="710"/>
      <c r="K2" s="710"/>
    </row>
    <row r="3" spans="2:11" x14ac:dyDescent="0.25">
      <c r="B3" s="1198" t="s">
        <v>596</v>
      </c>
      <c r="C3" s="1198" t="s">
        <v>615</v>
      </c>
      <c r="D3" s="1180">
        <v>2018</v>
      </c>
      <c r="E3" s="1180"/>
      <c r="F3" s="1159">
        <v>2019</v>
      </c>
      <c r="G3" s="1159"/>
      <c r="H3" s="1176" t="s">
        <v>656</v>
      </c>
      <c r="I3" s="1175" t="s">
        <v>657</v>
      </c>
      <c r="J3" s="1175" t="s">
        <v>658</v>
      </c>
      <c r="K3" s="1175" t="s">
        <v>659</v>
      </c>
    </row>
    <row r="4" spans="2:11" x14ac:dyDescent="0.25">
      <c r="B4" s="1198"/>
      <c r="C4" s="1198"/>
      <c r="D4" s="1196" t="s">
        <v>660</v>
      </c>
      <c r="E4" s="1196" t="s">
        <v>661</v>
      </c>
      <c r="F4" s="1197" t="s">
        <v>660</v>
      </c>
      <c r="G4" s="1197" t="s">
        <v>661</v>
      </c>
      <c r="H4" s="1177"/>
      <c r="I4" s="1175"/>
      <c r="J4" s="1175"/>
      <c r="K4" s="1175"/>
    </row>
    <row r="5" spans="2:11" x14ac:dyDescent="0.25">
      <c r="B5" s="1198"/>
      <c r="C5" s="1198"/>
      <c r="D5" s="1196"/>
      <c r="E5" s="1196"/>
      <c r="F5" s="1197"/>
      <c r="G5" s="1197"/>
      <c r="H5" s="1178"/>
      <c r="I5" s="1175"/>
      <c r="J5" s="1175"/>
      <c r="K5" s="1175"/>
    </row>
    <row r="6" spans="2:11" x14ac:dyDescent="0.25">
      <c r="B6" s="1199" t="s">
        <v>202</v>
      </c>
      <c r="C6" s="739" t="s">
        <v>205</v>
      </c>
      <c r="D6" s="704">
        <v>187</v>
      </c>
      <c r="E6" s="704">
        <v>72.739999999999995</v>
      </c>
      <c r="F6" s="705">
        <v>185</v>
      </c>
      <c r="G6" s="705">
        <v>95.57</v>
      </c>
      <c r="H6" s="740">
        <v>4.1819344950822711E-4</v>
      </c>
      <c r="I6" s="735">
        <v>-1.06951871657754E-2</v>
      </c>
      <c r="J6" s="741">
        <v>1.3360292196372893E-5</v>
      </c>
      <c r="K6" s="735">
        <v>0.31385757492438821</v>
      </c>
    </row>
    <row r="7" spans="2:11" x14ac:dyDescent="0.25">
      <c r="B7" s="1199"/>
      <c r="C7" s="739" t="s">
        <v>203</v>
      </c>
      <c r="D7" s="704">
        <v>29870</v>
      </c>
      <c r="E7" s="704">
        <v>297088.00813999999</v>
      </c>
      <c r="F7" s="705">
        <v>32895</v>
      </c>
      <c r="G7" s="705">
        <v>359083.89635000017</v>
      </c>
      <c r="H7" s="734">
        <v>7.4359316332827732E-2</v>
      </c>
      <c r="I7" s="735">
        <v>0.10127217944425845</v>
      </c>
      <c r="J7" s="734">
        <v>5.019844907657299E-2</v>
      </c>
      <c r="K7" s="735">
        <v>0.20867852794914962</v>
      </c>
    </row>
    <row r="8" spans="2:11" ht="14.25" customHeight="1" x14ac:dyDescent="0.25">
      <c r="B8" s="1199"/>
      <c r="C8" s="739" t="s">
        <v>204</v>
      </c>
      <c r="D8" s="704">
        <v>95018</v>
      </c>
      <c r="E8" s="704">
        <v>1118945.99355</v>
      </c>
      <c r="F8" s="705">
        <v>90883</v>
      </c>
      <c r="G8" s="705">
        <v>1096640.3978000002</v>
      </c>
      <c r="H8" s="734">
        <v>0.20544148795489839</v>
      </c>
      <c r="I8" s="735">
        <v>-4.3518070260371716E-2</v>
      </c>
      <c r="J8" s="734">
        <v>0.15330580882028469</v>
      </c>
      <c r="K8" s="735">
        <v>-1.9934470366377997E-2</v>
      </c>
    </row>
    <row r="9" spans="2:11" x14ac:dyDescent="0.25">
      <c r="B9" s="1200" t="s">
        <v>591</v>
      </c>
      <c r="C9" s="1200"/>
      <c r="D9" s="715">
        <v>125075</v>
      </c>
      <c r="E9" s="715">
        <v>1416106.7416900001</v>
      </c>
      <c r="F9" s="715">
        <v>123963</v>
      </c>
      <c r="G9" s="715">
        <v>1455819.8641500003</v>
      </c>
      <c r="H9" s="742">
        <v>0.28021899773723435</v>
      </c>
      <c r="I9" s="743">
        <v>-8.8906656006396169E-3</v>
      </c>
      <c r="J9" s="742">
        <v>0.20351761818905406</v>
      </c>
      <c r="K9" s="743">
        <v>2.8043876418952757E-2</v>
      </c>
    </row>
    <row r="10" spans="2:11" x14ac:dyDescent="0.25">
      <c r="B10" s="744" t="s">
        <v>212</v>
      </c>
      <c r="C10" s="739" t="s">
        <v>213</v>
      </c>
      <c r="D10" s="704">
        <v>23697</v>
      </c>
      <c r="E10" s="704">
        <v>211699.17197</v>
      </c>
      <c r="F10" s="705">
        <v>27861</v>
      </c>
      <c r="G10" s="705">
        <v>233720.14401000005</v>
      </c>
      <c r="H10" s="745">
        <v>6.2979933495939E-2</v>
      </c>
      <c r="I10" s="746">
        <v>0.17571844537283202</v>
      </c>
      <c r="J10" s="745">
        <v>3.2673113070544657E-2</v>
      </c>
      <c r="K10" s="746">
        <v>0.10402011417938213</v>
      </c>
    </row>
    <row r="11" spans="2:11" x14ac:dyDescent="0.25">
      <c r="B11" s="1200" t="s">
        <v>592</v>
      </c>
      <c r="C11" s="1200"/>
      <c r="D11" s="715">
        <v>23697</v>
      </c>
      <c r="E11" s="715">
        <v>211699.17197</v>
      </c>
      <c r="F11" s="715">
        <v>27861</v>
      </c>
      <c r="G11" s="715">
        <v>233720.14401000005</v>
      </c>
      <c r="H11" s="742">
        <v>6.2979933495939E-2</v>
      </c>
      <c r="I11" s="743">
        <v>0.17571844537283202</v>
      </c>
      <c r="J11" s="742">
        <v>3.2673113070544657E-2</v>
      </c>
      <c r="K11" s="743">
        <v>0.10402011417938213</v>
      </c>
    </row>
    <row r="12" spans="2:11" x14ac:dyDescent="0.25">
      <c r="B12" s="1201" t="s">
        <v>187</v>
      </c>
      <c r="C12" s="739" t="s">
        <v>221</v>
      </c>
      <c r="D12" s="704">
        <v>8236</v>
      </c>
      <c r="E12" s="704">
        <v>151344.70587000001</v>
      </c>
      <c r="F12" s="705">
        <v>9638</v>
      </c>
      <c r="G12" s="705">
        <v>146874.69831000001</v>
      </c>
      <c r="H12" s="734">
        <v>2.1786748466812392E-2</v>
      </c>
      <c r="I12" s="735">
        <v>0.17022826614861583</v>
      </c>
      <c r="J12" s="734">
        <v>2.0532477615106376E-2</v>
      </c>
      <c r="K12" s="735">
        <v>-2.9535275345802872E-2</v>
      </c>
    </row>
    <row r="13" spans="2:11" ht="14.25" customHeight="1" x14ac:dyDescent="0.25">
      <c r="B13" s="1202"/>
      <c r="C13" s="739" t="s">
        <v>223</v>
      </c>
      <c r="D13" s="704">
        <v>1008</v>
      </c>
      <c r="E13" s="704">
        <v>15893.956900000001</v>
      </c>
      <c r="F13" s="705">
        <v>118</v>
      </c>
      <c r="G13" s="705">
        <v>1830.0967000000001</v>
      </c>
      <c r="H13" s="747">
        <v>2.6673960563227458E-4</v>
      </c>
      <c r="I13" s="735">
        <v>-0.88293650793650791</v>
      </c>
      <c r="J13" s="747">
        <v>2.5583997760403668E-4</v>
      </c>
      <c r="K13" s="735">
        <v>-0.88485581586042927</v>
      </c>
    </row>
    <row r="14" spans="2:11" x14ac:dyDescent="0.25">
      <c r="B14" s="1202"/>
      <c r="C14" s="739" t="s">
        <v>618</v>
      </c>
      <c r="D14" s="704">
        <v>16656</v>
      </c>
      <c r="E14" s="704">
        <v>126557.18949999999</v>
      </c>
      <c r="F14" s="705">
        <v>13863</v>
      </c>
      <c r="G14" s="705">
        <v>126206.76360000002</v>
      </c>
      <c r="H14" s="734">
        <v>3.1337382651527308E-2</v>
      </c>
      <c r="I14" s="735">
        <v>-0.16768731988472624</v>
      </c>
      <c r="J14" s="734">
        <v>1.7643185506482775E-2</v>
      </c>
      <c r="K14" s="735">
        <v>-2.7689134168072918E-3</v>
      </c>
    </row>
    <row r="15" spans="2:11" x14ac:dyDescent="0.25">
      <c r="B15" s="1203"/>
      <c r="C15" s="739" t="s">
        <v>619</v>
      </c>
      <c r="D15" s="704">
        <v>179</v>
      </c>
      <c r="E15" s="704">
        <v>4465.7197999999999</v>
      </c>
      <c r="F15" s="705">
        <v>311</v>
      </c>
      <c r="G15" s="705">
        <v>5510.24496</v>
      </c>
      <c r="H15" s="734">
        <v>7.0301709620031693E-4</v>
      </c>
      <c r="I15" s="735">
        <v>0.73743016759776536</v>
      </c>
      <c r="J15" s="734">
        <v>7.7030954001455548E-4</v>
      </c>
      <c r="K15" s="735">
        <v>0.23389849940876276</v>
      </c>
    </row>
    <row r="16" spans="2:11" x14ac:dyDescent="0.25">
      <c r="B16" s="1200" t="s">
        <v>620</v>
      </c>
      <c r="C16" s="1200"/>
      <c r="D16" s="715">
        <v>26079</v>
      </c>
      <c r="E16" s="715">
        <v>298261.57206999999</v>
      </c>
      <c r="F16" s="715">
        <v>23930</v>
      </c>
      <c r="G16" s="715">
        <v>280421.80356999999</v>
      </c>
      <c r="H16" s="742">
        <v>5.4093887820172298E-2</v>
      </c>
      <c r="I16" s="743">
        <v>-8.2403466390582464E-2</v>
      </c>
      <c r="J16" s="742">
        <v>3.9201812639207738E-2</v>
      </c>
      <c r="K16" s="743">
        <v>-5.9812494033972069E-2</v>
      </c>
    </row>
    <row r="17" spans="2:11" ht="14.25" customHeight="1" x14ac:dyDescent="0.25">
      <c r="B17" s="744" t="s">
        <v>607</v>
      </c>
      <c r="C17" s="739" t="s">
        <v>241</v>
      </c>
      <c r="D17" s="704">
        <v>157193</v>
      </c>
      <c r="E17" s="704">
        <v>3390846.7949800002</v>
      </c>
      <c r="F17" s="705">
        <v>156575</v>
      </c>
      <c r="G17" s="705">
        <v>3427257.9664099989</v>
      </c>
      <c r="H17" s="745">
        <v>0.35393859111757114</v>
      </c>
      <c r="I17" s="746">
        <v>-3.9314727755052703E-3</v>
      </c>
      <c r="J17" s="745">
        <v>0.47911654142078419</v>
      </c>
      <c r="K17" s="746">
        <v>1.0738076248064008E-2</v>
      </c>
    </row>
    <row r="18" spans="2:11" x14ac:dyDescent="0.25">
      <c r="B18" s="1200" t="s">
        <v>625</v>
      </c>
      <c r="C18" s="1200"/>
      <c r="D18" s="715">
        <v>157193</v>
      </c>
      <c r="E18" s="715">
        <v>3390846.7949800002</v>
      </c>
      <c r="F18" s="715">
        <v>156575</v>
      </c>
      <c r="G18" s="715">
        <v>3427257.9664099989</v>
      </c>
      <c r="H18" s="742">
        <v>0.35393859111757114</v>
      </c>
      <c r="I18" s="743">
        <v>-3.9314727755052703E-3</v>
      </c>
      <c r="J18" s="742">
        <v>0.47911654142078419</v>
      </c>
      <c r="K18" s="743">
        <v>1.0738076248064008E-2</v>
      </c>
    </row>
    <row r="19" spans="2:11" ht="15" customHeight="1" x14ac:dyDescent="0.25">
      <c r="B19" s="1201" t="s">
        <v>251</v>
      </c>
      <c r="C19" s="739" t="s">
        <v>666</v>
      </c>
      <c r="D19" s="704" t="s">
        <v>206</v>
      </c>
      <c r="E19" s="704" t="s">
        <v>206</v>
      </c>
      <c r="F19" s="705">
        <v>69</v>
      </c>
      <c r="G19" s="705">
        <v>1289.97</v>
      </c>
      <c r="H19" s="748">
        <v>1.5597485414090633E-4</v>
      </c>
      <c r="I19" s="749" t="s">
        <v>206</v>
      </c>
      <c r="J19" s="748">
        <v>1.8033249057816409E-4</v>
      </c>
      <c r="K19" s="749" t="s">
        <v>206</v>
      </c>
    </row>
    <row r="20" spans="2:11" ht="14.25" customHeight="1" x14ac:dyDescent="0.25">
      <c r="B20" s="1202"/>
      <c r="C20" s="739" t="s">
        <v>255</v>
      </c>
      <c r="D20" s="704">
        <v>17271</v>
      </c>
      <c r="E20" s="704">
        <v>411381.49561000004</v>
      </c>
      <c r="F20" s="705">
        <v>18643</v>
      </c>
      <c r="G20" s="705">
        <v>433810.19177999994</v>
      </c>
      <c r="H20" s="734">
        <v>4.2142597184766907E-2</v>
      </c>
      <c r="I20" s="735">
        <v>7.9439522899658388E-2</v>
      </c>
      <c r="J20" s="734">
        <v>6.0644877262167642E-2</v>
      </c>
      <c r="K20" s="735">
        <v>5.4520430328890777E-2</v>
      </c>
    </row>
    <row r="21" spans="2:11" ht="14.25" customHeight="1" x14ac:dyDescent="0.25">
      <c r="B21" s="1203"/>
      <c r="C21" s="739" t="s">
        <v>667</v>
      </c>
      <c r="D21" s="704" t="s">
        <v>206</v>
      </c>
      <c r="E21" s="704" t="s">
        <v>206</v>
      </c>
      <c r="F21" s="705">
        <v>1</v>
      </c>
      <c r="G21" s="705" t="s">
        <v>206</v>
      </c>
      <c r="H21" s="734">
        <v>2.2605051324769035E-6</v>
      </c>
      <c r="I21" s="734" t="s">
        <v>206</v>
      </c>
      <c r="J21" s="734">
        <v>0</v>
      </c>
      <c r="K21" s="734" t="s">
        <v>206</v>
      </c>
    </row>
    <row r="22" spans="2:11" x14ac:dyDescent="0.25">
      <c r="B22" s="1200" t="s">
        <v>630</v>
      </c>
      <c r="C22" s="1200"/>
      <c r="D22" s="715">
        <v>17271</v>
      </c>
      <c r="E22" s="715">
        <v>411381.49561000004</v>
      </c>
      <c r="F22" s="715">
        <v>18713</v>
      </c>
      <c r="G22" s="715">
        <v>435100.16177999991</v>
      </c>
      <c r="H22" s="742">
        <v>4.2300832544040289E-2</v>
      </c>
      <c r="I22" s="743">
        <v>8.3492559782294015E-2</v>
      </c>
      <c r="J22" s="742">
        <v>6.0825209752745801E-2</v>
      </c>
      <c r="K22" s="743">
        <v>5.7656132867205466E-2</v>
      </c>
    </row>
    <row r="23" spans="2:11" ht="14.25" customHeight="1" x14ac:dyDescent="0.25">
      <c r="B23" s="750" t="s">
        <v>608</v>
      </c>
      <c r="C23" s="739" t="s">
        <v>263</v>
      </c>
      <c r="D23" s="704">
        <v>13932</v>
      </c>
      <c r="E23" s="704">
        <v>93404.88063</v>
      </c>
      <c r="F23" s="705">
        <v>13483</v>
      </c>
      <c r="G23" s="705">
        <v>106611.78549000002</v>
      </c>
      <c r="H23" s="734">
        <v>3.0478390701186086E-2</v>
      </c>
      <c r="I23" s="735">
        <v>-3.2227964398507031E-2</v>
      </c>
      <c r="J23" s="734">
        <v>1.4903888309337953E-2</v>
      </c>
      <c r="K23" s="735">
        <v>0.14139416239196176</v>
      </c>
    </row>
    <row r="24" spans="2:11" x14ac:dyDescent="0.25">
      <c r="B24" s="1200" t="s">
        <v>633</v>
      </c>
      <c r="C24" s="1200"/>
      <c r="D24" s="715">
        <v>13932</v>
      </c>
      <c r="E24" s="715">
        <v>93404.88063</v>
      </c>
      <c r="F24" s="715">
        <v>13483</v>
      </c>
      <c r="G24" s="715">
        <v>106611.78549000002</v>
      </c>
      <c r="H24" s="742">
        <v>3.0478390701186086E-2</v>
      </c>
      <c r="I24" s="743">
        <v>-3.2227964398507031E-2</v>
      </c>
      <c r="J24" s="742">
        <v>1.4903888309337953E-2</v>
      </c>
      <c r="K24" s="743">
        <v>0.14139416239196176</v>
      </c>
    </row>
    <row r="25" spans="2:11" x14ac:dyDescent="0.25">
      <c r="B25" s="1199" t="s">
        <v>262</v>
      </c>
      <c r="C25" s="739" t="s">
        <v>451</v>
      </c>
      <c r="D25" s="704">
        <v>205</v>
      </c>
      <c r="E25" s="704">
        <v>3469.3475899999999</v>
      </c>
      <c r="F25" s="705">
        <v>55</v>
      </c>
      <c r="G25" s="705">
        <v>339.70100000000002</v>
      </c>
      <c r="H25" s="747">
        <v>1.2432778228622967E-4</v>
      </c>
      <c r="I25" s="735">
        <v>-0.73170731707317072</v>
      </c>
      <c r="J25" s="734">
        <v>4.7488800035576737E-5</v>
      </c>
      <c r="K25" s="735">
        <v>-0.90208504879155105</v>
      </c>
    </row>
    <row r="26" spans="2:11" x14ac:dyDescent="0.25">
      <c r="B26" s="1199"/>
      <c r="C26" s="739" t="s">
        <v>635</v>
      </c>
      <c r="D26" s="704">
        <v>17</v>
      </c>
      <c r="E26" s="704">
        <v>133.55000000000001</v>
      </c>
      <c r="F26" s="705">
        <v>4</v>
      </c>
      <c r="G26" s="705">
        <v>6.7</v>
      </c>
      <c r="H26" s="734">
        <v>9.0420205299076138E-6</v>
      </c>
      <c r="I26" s="735">
        <v>-0.76470588235294112</v>
      </c>
      <c r="J26" s="734">
        <v>9.3663239212826613E-7</v>
      </c>
      <c r="K26" s="735">
        <v>-0.94983152377386748</v>
      </c>
    </row>
    <row r="27" spans="2:11" x14ac:dyDescent="0.25">
      <c r="B27" s="1199"/>
      <c r="C27" s="739" t="s">
        <v>636</v>
      </c>
      <c r="D27" s="704">
        <v>6</v>
      </c>
      <c r="E27" s="704">
        <v>10.16</v>
      </c>
      <c r="F27" s="705">
        <v>6</v>
      </c>
      <c r="G27" s="705">
        <v>32.354999999999997</v>
      </c>
      <c r="H27" s="734">
        <v>1.3563030794861419E-5</v>
      </c>
      <c r="I27" s="735">
        <v>0</v>
      </c>
      <c r="J27" s="734">
        <v>4.5230956787029922E-6</v>
      </c>
      <c r="K27" s="735">
        <v>2.184547244094488</v>
      </c>
    </row>
    <row r="28" spans="2:11" x14ac:dyDescent="0.25">
      <c r="B28" s="1200" t="s">
        <v>637</v>
      </c>
      <c r="C28" s="1200"/>
      <c r="D28" s="715">
        <v>228</v>
      </c>
      <c r="E28" s="715">
        <v>3613.0575899999999</v>
      </c>
      <c r="F28" s="715">
        <v>65</v>
      </c>
      <c r="G28" s="715">
        <v>378.75600000000003</v>
      </c>
      <c r="H28" s="751">
        <v>1.4693283361099871E-4</v>
      </c>
      <c r="I28" s="743">
        <v>-0.71491228070175439</v>
      </c>
      <c r="J28" s="742">
        <v>5.2948528106407999E-5</v>
      </c>
      <c r="K28" s="743">
        <v>-0.8951702289362069</v>
      </c>
    </row>
    <row r="29" spans="2:11" ht="15" customHeight="1" x14ac:dyDescent="0.25">
      <c r="B29" s="1199" t="s">
        <v>609</v>
      </c>
      <c r="C29" s="739" t="s">
        <v>268</v>
      </c>
      <c r="D29" s="704">
        <v>234</v>
      </c>
      <c r="E29" s="704">
        <v>2741.5050000000001</v>
      </c>
      <c r="F29" s="705">
        <v>113</v>
      </c>
      <c r="G29" s="705">
        <v>1198.2560000000001</v>
      </c>
      <c r="H29" s="747">
        <v>2.5543707996989005E-4</v>
      </c>
      <c r="I29" s="735">
        <v>-0.51709401709401714</v>
      </c>
      <c r="J29" s="747">
        <v>1.6751125129284294E-4</v>
      </c>
      <c r="K29" s="735">
        <v>-0.56292036673287116</v>
      </c>
    </row>
    <row r="30" spans="2:11" ht="15" customHeight="1" x14ac:dyDescent="0.25">
      <c r="B30" s="1199"/>
      <c r="C30" s="714" t="s">
        <v>638</v>
      </c>
      <c r="D30" s="704">
        <v>273</v>
      </c>
      <c r="E30" s="704">
        <v>3744.3343199999999</v>
      </c>
      <c r="F30" s="705">
        <v>228</v>
      </c>
      <c r="G30" s="705">
        <v>3102.0566899999999</v>
      </c>
      <c r="H30" s="734">
        <v>5.1539517020473397E-4</v>
      </c>
      <c r="I30" s="735">
        <v>-0.16483516483516483</v>
      </c>
      <c r="J30" s="747">
        <v>4.3365474299584942E-4</v>
      </c>
      <c r="K30" s="735">
        <v>-0.17153319525164623</v>
      </c>
    </row>
    <row r="31" spans="2:11" x14ac:dyDescent="0.25">
      <c r="B31" s="1199"/>
      <c r="C31" s="714" t="s">
        <v>266</v>
      </c>
      <c r="D31" s="704">
        <v>5521</v>
      </c>
      <c r="E31" s="704">
        <v>85552.856620000006</v>
      </c>
      <c r="F31" s="705">
        <v>6197</v>
      </c>
      <c r="G31" s="705">
        <v>97567.226239999989</v>
      </c>
      <c r="H31" s="734">
        <v>1.400835030595937E-2</v>
      </c>
      <c r="I31" s="735">
        <v>0.12244158666908168</v>
      </c>
      <c r="J31" s="734">
        <v>1.3639496194998645E-2</v>
      </c>
      <c r="K31" s="735">
        <v>0.14043212692901874</v>
      </c>
    </row>
    <row r="32" spans="2:11" x14ac:dyDescent="0.25">
      <c r="B32" s="1199"/>
      <c r="C32" s="714" t="s">
        <v>668</v>
      </c>
      <c r="D32" s="704">
        <v>1</v>
      </c>
      <c r="E32" s="704">
        <v>15</v>
      </c>
      <c r="F32" s="705" t="s">
        <v>206</v>
      </c>
      <c r="G32" s="705" t="s">
        <v>206</v>
      </c>
      <c r="H32" s="734">
        <v>0</v>
      </c>
      <c r="I32" s="734">
        <v>-1</v>
      </c>
      <c r="J32" s="734">
        <v>0</v>
      </c>
      <c r="K32" s="734">
        <v>-1</v>
      </c>
    </row>
    <row r="33" spans="2:11" x14ac:dyDescent="0.25">
      <c r="B33" s="1200" t="s">
        <v>645</v>
      </c>
      <c r="C33" s="1200"/>
      <c r="D33" s="715">
        <v>6029</v>
      </c>
      <c r="E33" s="715">
        <v>92053.695940000005</v>
      </c>
      <c r="F33" s="715">
        <v>6538</v>
      </c>
      <c r="G33" s="715">
        <v>101867.53893</v>
      </c>
      <c r="H33" s="742">
        <v>1.4779182556133993E-2</v>
      </c>
      <c r="I33" s="743">
        <v>8.4425277823851383E-2</v>
      </c>
      <c r="J33" s="742">
        <v>1.4240662189287339E-2</v>
      </c>
      <c r="K33" s="743">
        <v>0.10660998333403787</v>
      </c>
    </row>
    <row r="34" spans="2:11" x14ac:dyDescent="0.25">
      <c r="B34" s="1199" t="s">
        <v>274</v>
      </c>
      <c r="C34" s="739" t="s">
        <v>646</v>
      </c>
      <c r="D34" s="704">
        <v>194</v>
      </c>
      <c r="E34" s="704">
        <v>3563.2269999999999</v>
      </c>
      <c r="F34" s="705">
        <v>266</v>
      </c>
      <c r="G34" s="705">
        <v>3757.0740000000001</v>
      </c>
      <c r="H34" s="734">
        <v>6.0129436523885624E-4</v>
      </c>
      <c r="I34" s="735">
        <v>0.37113402061855671</v>
      </c>
      <c r="J34" s="734">
        <v>5.2522346388401693E-4</v>
      </c>
      <c r="K34" s="735">
        <v>5.440209113817341E-2</v>
      </c>
    </row>
    <row r="35" spans="2:11" ht="15" customHeight="1" x14ac:dyDescent="0.25">
      <c r="B35" s="1199"/>
      <c r="C35" s="739" t="s">
        <v>273</v>
      </c>
      <c r="D35" s="704">
        <v>47586</v>
      </c>
      <c r="E35" s="704">
        <v>754728.04700000002</v>
      </c>
      <c r="F35" s="705">
        <v>42219</v>
      </c>
      <c r="G35" s="705">
        <v>707394.00600000005</v>
      </c>
      <c r="H35" s="734">
        <v>9.5436266188042379E-2</v>
      </c>
      <c r="I35" s="735">
        <v>-0.11278527297944774</v>
      </c>
      <c r="J35" s="734">
        <v>9.8890767166712995E-2</v>
      </c>
      <c r="K35" s="735">
        <v>-6.2716684755720981E-2</v>
      </c>
    </row>
    <row r="36" spans="2:11" ht="14.25" customHeight="1" x14ac:dyDescent="0.25">
      <c r="B36" s="1199"/>
      <c r="C36" s="739" t="s">
        <v>276</v>
      </c>
      <c r="D36" s="704">
        <v>32479</v>
      </c>
      <c r="E36" s="704">
        <v>395952.72600000002</v>
      </c>
      <c r="F36" s="705">
        <v>28433</v>
      </c>
      <c r="G36" s="705">
        <v>392420.53100000002</v>
      </c>
      <c r="H36" s="734">
        <v>6.4272942431715788E-2</v>
      </c>
      <c r="I36" s="735">
        <v>-0.12457280088672681</v>
      </c>
      <c r="J36" s="734">
        <v>5.4858773234443943E-2</v>
      </c>
      <c r="K36" s="735">
        <v>-8.9207492916717705E-3</v>
      </c>
    </row>
    <row r="37" spans="2:11" ht="14.25" customHeight="1" x14ac:dyDescent="0.25">
      <c r="B37" s="1199"/>
      <c r="C37" s="739" t="s">
        <v>647</v>
      </c>
      <c r="D37" s="704">
        <v>8</v>
      </c>
      <c r="E37" s="704">
        <v>76.125</v>
      </c>
      <c r="F37" s="705">
        <v>333</v>
      </c>
      <c r="G37" s="705">
        <v>8537.0329999999994</v>
      </c>
      <c r="H37" s="734">
        <v>7.5274820911480883E-4</v>
      </c>
      <c r="I37" s="735">
        <v>40.625</v>
      </c>
      <c r="J37" s="734">
        <v>1.1934420358907384E-3</v>
      </c>
      <c r="K37" s="735">
        <v>111.14493267651888</v>
      </c>
    </row>
    <row r="38" spans="2:11" x14ac:dyDescent="0.25">
      <c r="B38" s="1200" t="s">
        <v>593</v>
      </c>
      <c r="C38" s="1200"/>
      <c r="D38" s="715">
        <v>80267</v>
      </c>
      <c r="E38" s="715">
        <v>1154320.125</v>
      </c>
      <c r="F38" s="715">
        <v>71251</v>
      </c>
      <c r="G38" s="715">
        <v>1112108.6440000001</v>
      </c>
      <c r="H38" s="742">
        <v>0.16106325119411183</v>
      </c>
      <c r="I38" s="743">
        <v>-0.11232511492892472</v>
      </c>
      <c r="J38" s="742">
        <v>0.15546820590093169</v>
      </c>
      <c r="K38" s="743">
        <v>-3.6568262205425826E-2</v>
      </c>
    </row>
    <row r="39" spans="2:11" x14ac:dyDescent="0.25">
      <c r="B39" s="1204" t="s">
        <v>104</v>
      </c>
      <c r="C39" s="1204"/>
      <c r="D39" s="708">
        <v>449771</v>
      </c>
      <c r="E39" s="708">
        <v>7071687.5354800001</v>
      </c>
      <c r="F39" s="708">
        <v>442379</v>
      </c>
      <c r="G39" s="708">
        <v>7153286.6643400006</v>
      </c>
      <c r="H39" s="737">
        <v>1</v>
      </c>
      <c r="I39" s="738">
        <v>-1.6435030270960112E-2</v>
      </c>
      <c r="J39" s="737">
        <v>1</v>
      </c>
      <c r="K39" s="738">
        <v>1.1538848181654264E-2</v>
      </c>
    </row>
    <row r="40" spans="2:11" s="732" customFormat="1" ht="11.25" x14ac:dyDescent="0.2">
      <c r="B40" s="1183" t="s">
        <v>662</v>
      </c>
      <c r="C40" s="1183"/>
      <c r="D40" s="1183"/>
      <c r="E40" s="1183"/>
      <c r="F40" s="1183"/>
      <c r="G40" s="1183"/>
      <c r="H40" s="1183"/>
      <c r="I40" s="1183"/>
      <c r="J40" s="1183"/>
      <c r="K40" s="1183"/>
    </row>
    <row r="41" spans="2:11" s="732" customFormat="1" ht="11.25" customHeight="1" x14ac:dyDescent="0.2">
      <c r="B41" s="1184" t="s">
        <v>650</v>
      </c>
      <c r="C41" s="1184"/>
      <c r="D41" s="1184"/>
      <c r="E41" s="1184"/>
      <c r="F41" s="1184"/>
      <c r="G41" s="1184"/>
      <c r="H41" s="1184"/>
      <c r="I41" s="1184"/>
      <c r="J41" s="1184"/>
      <c r="K41" s="1184"/>
    </row>
    <row r="42" spans="2:11" s="732" customFormat="1" ht="11.25" x14ac:dyDescent="0.2">
      <c r="B42" s="1195" t="s">
        <v>663</v>
      </c>
      <c r="C42" s="1195"/>
      <c r="D42" s="1195"/>
      <c r="E42" s="1195"/>
      <c r="F42" s="1195"/>
      <c r="G42" s="1195"/>
      <c r="H42" s="1195"/>
      <c r="I42" s="1195"/>
      <c r="J42" s="1195"/>
      <c r="K42" s="1195"/>
    </row>
    <row r="43" spans="2:11" s="732" customFormat="1" ht="11.25" x14ac:dyDescent="0.2">
      <c r="B43" s="721"/>
      <c r="C43" s="721"/>
      <c r="D43" s="721"/>
      <c r="E43" s="721"/>
      <c r="F43" s="721"/>
      <c r="G43" s="721"/>
      <c r="H43" s="721"/>
      <c r="I43" s="721"/>
    </row>
    <row r="44" spans="2:11" s="732" customFormat="1" ht="11.25" x14ac:dyDescent="0.2"/>
    <row r="45" spans="2:11" s="732" customFormat="1" ht="11.25" x14ac:dyDescent="0.2"/>
    <row r="46" spans="2:11" s="732" customFormat="1" ht="11.25" x14ac:dyDescent="0.2"/>
    <row r="47" spans="2:11" s="732" customFormat="1" ht="11.25" x14ac:dyDescent="0.2"/>
    <row r="48" spans="2:11" s="732" customFormat="1" ht="11.25" x14ac:dyDescent="0.2"/>
    <row r="49" s="732" customFormat="1" ht="11.25" x14ac:dyDescent="0.2"/>
    <row r="50" s="732" customFormat="1" ht="11.25" x14ac:dyDescent="0.2"/>
    <row r="51" s="732" customFormat="1" ht="11.25" x14ac:dyDescent="0.2"/>
    <row r="52" s="732" customFormat="1" ht="11.25" x14ac:dyDescent="0.2"/>
    <row r="53" s="732" customFormat="1" ht="11.25" x14ac:dyDescent="0.2"/>
    <row r="54" s="732" customFormat="1" ht="11.25" x14ac:dyDescent="0.2"/>
    <row r="55" s="732" customFormat="1" ht="11.25" x14ac:dyDescent="0.2"/>
    <row r="56" s="732" customFormat="1" ht="11.25" x14ac:dyDescent="0.2"/>
    <row r="57" s="732" customFormat="1" ht="11.25" x14ac:dyDescent="0.2"/>
    <row r="58" s="732" customFormat="1" ht="11.25" x14ac:dyDescent="0.2"/>
    <row r="59" s="732" customFormat="1" ht="11.25" x14ac:dyDescent="0.2"/>
    <row r="60" s="732" customFormat="1" ht="11.25" x14ac:dyDescent="0.2"/>
    <row r="61" s="732" customFormat="1" ht="11.25" x14ac:dyDescent="0.2"/>
    <row r="62" s="732" customFormat="1" ht="11.25" x14ac:dyDescent="0.2"/>
    <row r="63" s="732" customFormat="1" ht="11.25" x14ac:dyDescent="0.2"/>
    <row r="64" s="732" customFormat="1" ht="11.25" x14ac:dyDescent="0.2"/>
    <row r="65" s="732" customFormat="1" ht="11.25" x14ac:dyDescent="0.2"/>
    <row r="66" s="732" customFormat="1" ht="11.25" x14ac:dyDescent="0.2"/>
    <row r="67" s="732" customFormat="1" ht="11.25" x14ac:dyDescent="0.2"/>
    <row r="68" s="732" customFormat="1" ht="11.25" x14ac:dyDescent="0.2"/>
    <row r="69" s="732" customFormat="1" ht="11.25" x14ac:dyDescent="0.2"/>
    <row r="70" s="732" customFormat="1" ht="11.25" x14ac:dyDescent="0.2"/>
    <row r="71" s="732" customFormat="1" ht="11.25" x14ac:dyDescent="0.2"/>
    <row r="72" s="732" customFormat="1" ht="11.25" x14ac:dyDescent="0.2"/>
    <row r="73" s="732" customFormat="1" ht="11.25" x14ac:dyDescent="0.2"/>
    <row r="74" s="732" customFormat="1" ht="11.25" x14ac:dyDescent="0.2"/>
    <row r="75" s="732" customFormat="1" ht="11.25" x14ac:dyDescent="0.2"/>
    <row r="76" s="732" customFormat="1" ht="11.25" x14ac:dyDescent="0.2"/>
    <row r="77" s="732" customFormat="1" ht="11.25" x14ac:dyDescent="0.2"/>
    <row r="78" s="732" customFormat="1" ht="11.25" x14ac:dyDescent="0.2"/>
    <row r="79" s="732" customFormat="1" ht="11.25" x14ac:dyDescent="0.2"/>
    <row r="80" s="732" customFormat="1" ht="11.25" x14ac:dyDescent="0.2"/>
    <row r="81" s="732" customFormat="1" ht="11.25" x14ac:dyDescent="0.2"/>
    <row r="82" s="732" customFormat="1" ht="11.25" x14ac:dyDescent="0.2"/>
    <row r="83" s="732" customFormat="1" ht="11.25" x14ac:dyDescent="0.2"/>
    <row r="84" s="732" customFormat="1" ht="11.25" x14ac:dyDescent="0.2"/>
    <row r="85" s="732" customFormat="1" ht="11.25" x14ac:dyDescent="0.2"/>
    <row r="86" s="732" customFormat="1" ht="11.25" x14ac:dyDescent="0.2"/>
    <row r="87" s="732" customFormat="1" ht="11.25" x14ac:dyDescent="0.2"/>
    <row r="88" s="732" customFormat="1" ht="11.25" x14ac:dyDescent="0.2"/>
    <row r="89" s="732" customFormat="1" ht="11.25" x14ac:dyDescent="0.2"/>
    <row r="90" s="732" customFormat="1" ht="11.25" x14ac:dyDescent="0.2"/>
    <row r="91" s="732" customFormat="1" ht="11.25" x14ac:dyDescent="0.2"/>
    <row r="92" s="732" customFormat="1" ht="11.25" x14ac:dyDescent="0.2"/>
    <row r="93" s="732" customFormat="1" ht="11.25" x14ac:dyDescent="0.2"/>
    <row r="94" s="732" customFormat="1" ht="11.25" x14ac:dyDescent="0.2"/>
    <row r="95" s="732" customFormat="1" ht="11.25" x14ac:dyDescent="0.2"/>
    <row r="96" s="732" customFormat="1" ht="11.25" x14ac:dyDescent="0.2"/>
    <row r="97" s="732" customFormat="1" ht="11.25" x14ac:dyDescent="0.2"/>
    <row r="98" s="732" customFormat="1" ht="11.25" x14ac:dyDescent="0.2"/>
    <row r="99" s="732" customFormat="1" ht="11.25" x14ac:dyDescent="0.2"/>
    <row r="100" s="732" customFormat="1" ht="11.25" x14ac:dyDescent="0.2"/>
    <row r="101" s="732" customFormat="1" ht="11.25" x14ac:dyDescent="0.2"/>
    <row r="102" s="732" customFormat="1" ht="11.25" x14ac:dyDescent="0.2"/>
    <row r="103" s="732" customFormat="1" ht="11.25" x14ac:dyDescent="0.2"/>
    <row r="104" s="732" customFormat="1" ht="11.25" x14ac:dyDescent="0.2"/>
    <row r="105" s="732" customFormat="1" ht="11.25" x14ac:dyDescent="0.2"/>
    <row r="106" s="732" customFormat="1" ht="11.25" x14ac:dyDescent="0.2"/>
    <row r="107" s="732" customFormat="1" ht="11.25" x14ac:dyDescent="0.2"/>
    <row r="108" s="732" customFormat="1" ht="11.25" x14ac:dyDescent="0.2"/>
    <row r="109" s="732" customFormat="1" ht="11.25" x14ac:dyDescent="0.2"/>
    <row r="110" s="732" customFormat="1" ht="11.25" x14ac:dyDescent="0.2"/>
    <row r="111" s="732" customFormat="1" ht="11.25" x14ac:dyDescent="0.2"/>
    <row r="112" s="732" customFormat="1" ht="11.25" x14ac:dyDescent="0.2"/>
    <row r="113" s="732" customFormat="1" ht="11.25" x14ac:dyDescent="0.2"/>
    <row r="114" s="732" customFormat="1" ht="11.25" x14ac:dyDescent="0.2"/>
    <row r="115" s="732" customFormat="1" ht="11.25" x14ac:dyDescent="0.2"/>
    <row r="116" s="732" customFormat="1" ht="11.25" x14ac:dyDescent="0.2"/>
    <row r="117" s="732" customFormat="1" ht="11.25" x14ac:dyDescent="0.2"/>
    <row r="118" s="732" customFormat="1" ht="11.25" x14ac:dyDescent="0.2"/>
    <row r="119" s="732" customFormat="1" ht="11.25" x14ac:dyDescent="0.2"/>
    <row r="120" s="732" customFormat="1" ht="11.25" x14ac:dyDescent="0.2"/>
    <row r="121" s="732" customFormat="1" ht="11.25" x14ac:dyDescent="0.2"/>
    <row r="122" s="732" customFormat="1" ht="11.25" x14ac:dyDescent="0.2"/>
    <row r="123" s="732" customFormat="1" ht="11.25" x14ac:dyDescent="0.2"/>
    <row r="124" s="732" customFormat="1" ht="11.25" x14ac:dyDescent="0.2"/>
    <row r="125" s="732" customFormat="1" ht="11.25" x14ac:dyDescent="0.2"/>
    <row r="126" s="732" customFormat="1" ht="11.25" x14ac:dyDescent="0.2"/>
    <row r="127" s="732" customFormat="1" ht="11.25" x14ac:dyDescent="0.2"/>
    <row r="128" s="732" customFormat="1" ht="11.25" x14ac:dyDescent="0.2"/>
    <row r="129" s="732" customFormat="1" ht="11.25" x14ac:dyDescent="0.2"/>
    <row r="130" s="732" customFormat="1" ht="11.25" x14ac:dyDescent="0.2"/>
    <row r="131" s="732" customFormat="1" ht="11.25" x14ac:dyDescent="0.2"/>
    <row r="132" s="732" customFormat="1" ht="11.25" x14ac:dyDescent="0.2"/>
    <row r="133" s="732" customFormat="1" ht="11.25" x14ac:dyDescent="0.2"/>
    <row r="134" s="732" customFormat="1" ht="11.25" x14ac:dyDescent="0.2"/>
    <row r="135" s="732" customFormat="1" ht="11.25" x14ac:dyDescent="0.2"/>
    <row r="136" s="732" customFormat="1" ht="11.25" x14ac:dyDescent="0.2"/>
    <row r="137" s="732" customFormat="1" ht="11.25" x14ac:dyDescent="0.2"/>
    <row r="138" s="732" customFormat="1" ht="11.25" x14ac:dyDescent="0.2"/>
    <row r="139" s="732" customFormat="1" ht="11.25" x14ac:dyDescent="0.2"/>
    <row r="140" s="732" customFormat="1" ht="11.25" x14ac:dyDescent="0.2"/>
    <row r="141" s="732" customFormat="1" ht="11.25" x14ac:dyDescent="0.2"/>
    <row r="142" s="732" customFormat="1" ht="11.25" x14ac:dyDescent="0.2"/>
    <row r="143" s="732" customFormat="1" ht="11.25" x14ac:dyDescent="0.2"/>
    <row r="144" s="732" customFormat="1" ht="11.25" x14ac:dyDescent="0.2"/>
    <row r="145" s="732" customFormat="1" ht="11.25" x14ac:dyDescent="0.2"/>
    <row r="146" s="732" customFormat="1" ht="11.25" x14ac:dyDescent="0.2"/>
    <row r="147" s="732" customFormat="1" ht="11.25" x14ac:dyDescent="0.2"/>
    <row r="148" s="732" customFormat="1" ht="11.25" x14ac:dyDescent="0.2"/>
    <row r="149" s="732" customFormat="1" ht="11.25" x14ac:dyDescent="0.2"/>
    <row r="150" s="732" customFormat="1" ht="11.25" x14ac:dyDescent="0.2"/>
    <row r="151" s="732" customFormat="1" ht="11.25" x14ac:dyDescent="0.2"/>
    <row r="152" s="732" customFormat="1" ht="11.25" x14ac:dyDescent="0.2"/>
    <row r="153" s="732" customFormat="1" ht="11.25" x14ac:dyDescent="0.2"/>
    <row r="154" s="732" customFormat="1" ht="11.25" x14ac:dyDescent="0.2"/>
    <row r="155" s="732" customFormat="1" ht="11.25" x14ac:dyDescent="0.2"/>
    <row r="156" s="732" customFormat="1" ht="11.25" x14ac:dyDescent="0.2"/>
    <row r="157" s="732" customFormat="1" ht="11.25" x14ac:dyDescent="0.2"/>
    <row r="158" s="732" customFormat="1" ht="11.25" x14ac:dyDescent="0.2"/>
    <row r="159" s="732" customFormat="1" ht="11.25" x14ac:dyDescent="0.2"/>
    <row r="160" s="732" customFormat="1" ht="11.25" x14ac:dyDescent="0.2"/>
    <row r="161" s="732" customFormat="1" ht="11.25" x14ac:dyDescent="0.2"/>
    <row r="162" s="732" customFormat="1" ht="11.25" x14ac:dyDescent="0.2"/>
    <row r="163" s="732" customFormat="1" ht="11.25" x14ac:dyDescent="0.2"/>
    <row r="164" s="732" customFormat="1" ht="11.25" x14ac:dyDescent="0.2"/>
    <row r="165" s="732" customFormat="1" ht="11.25" x14ac:dyDescent="0.2"/>
    <row r="166" s="732" customFormat="1" ht="11.25" x14ac:dyDescent="0.2"/>
    <row r="167" s="732" customFormat="1" ht="11.25" x14ac:dyDescent="0.2"/>
    <row r="168" s="732" customFormat="1" ht="11.25" x14ac:dyDescent="0.2"/>
    <row r="169" s="732" customFormat="1" ht="11.25" x14ac:dyDescent="0.2"/>
    <row r="170" s="732" customFormat="1" ht="11.25" x14ac:dyDescent="0.2"/>
    <row r="171" s="732" customFormat="1" ht="11.25" x14ac:dyDescent="0.2"/>
    <row r="172" s="732" customFormat="1" ht="11.25" x14ac:dyDescent="0.2"/>
    <row r="173" s="732" customFormat="1" ht="11.25" x14ac:dyDescent="0.2"/>
    <row r="174" s="732" customFormat="1" ht="11.25" x14ac:dyDescent="0.2"/>
    <row r="175" s="732" customFormat="1" ht="11.25" x14ac:dyDescent="0.2"/>
    <row r="176" s="732" customFormat="1" ht="11.25" x14ac:dyDescent="0.2"/>
    <row r="177" s="732" customFormat="1" ht="11.25" x14ac:dyDescent="0.2"/>
    <row r="178" s="732" customFormat="1" ht="11.25" x14ac:dyDescent="0.2"/>
    <row r="179" s="732" customFormat="1" ht="11.25" x14ac:dyDescent="0.2"/>
    <row r="180" s="732" customFormat="1" ht="11.25" x14ac:dyDescent="0.2"/>
    <row r="181" s="732" customFormat="1" ht="11.25" x14ac:dyDescent="0.2"/>
    <row r="182" s="732" customFormat="1" ht="11.25" x14ac:dyDescent="0.2"/>
    <row r="183" s="732" customFormat="1" ht="11.25" x14ac:dyDescent="0.2"/>
    <row r="184" s="732" customFormat="1" ht="11.25" x14ac:dyDescent="0.2"/>
    <row r="185" s="732" customFormat="1" ht="11.25" x14ac:dyDescent="0.2"/>
    <row r="186" s="732" customFormat="1" ht="11.25" x14ac:dyDescent="0.2"/>
    <row r="187" s="732" customFormat="1" ht="11.25" x14ac:dyDescent="0.2"/>
    <row r="188" s="732" customFormat="1" ht="11.25" x14ac:dyDescent="0.2"/>
    <row r="189" s="732" customFormat="1" ht="11.25" x14ac:dyDescent="0.2"/>
    <row r="190" s="732" customFormat="1" ht="11.25" x14ac:dyDescent="0.2"/>
    <row r="191" s="732" customFormat="1" ht="11.25" x14ac:dyDescent="0.2"/>
    <row r="192" s="732" customFormat="1" ht="11.25" x14ac:dyDescent="0.2"/>
    <row r="193" s="732" customFormat="1" ht="11.25" x14ac:dyDescent="0.2"/>
    <row r="194" s="732" customFormat="1" ht="11.25" x14ac:dyDescent="0.2"/>
    <row r="195" s="732" customFormat="1" ht="11.25" x14ac:dyDescent="0.2"/>
    <row r="196" s="732" customFormat="1" ht="11.25" x14ac:dyDescent="0.2"/>
    <row r="197" s="732" customFormat="1" ht="11.25" x14ac:dyDescent="0.2"/>
    <row r="198" s="732" customFormat="1" ht="11.25" x14ac:dyDescent="0.2"/>
    <row r="199" s="732" customFormat="1" ht="11.25" x14ac:dyDescent="0.2"/>
    <row r="200" s="732" customFormat="1" ht="11.25" x14ac:dyDescent="0.2"/>
    <row r="201" s="732" customFormat="1" ht="11.25" x14ac:dyDescent="0.2"/>
    <row r="202" s="732" customFormat="1" ht="11.25" x14ac:dyDescent="0.2"/>
    <row r="203" s="732" customFormat="1" ht="11.25" x14ac:dyDescent="0.2"/>
    <row r="204" s="732" customFormat="1" ht="11.25" x14ac:dyDescent="0.2"/>
    <row r="205" s="732" customFormat="1" ht="11.25" x14ac:dyDescent="0.2"/>
    <row r="206" s="732" customFormat="1" ht="11.25" x14ac:dyDescent="0.2"/>
    <row r="207" s="732" customFormat="1" ht="11.25" x14ac:dyDescent="0.2"/>
    <row r="208" s="732" customFormat="1" ht="11.25" x14ac:dyDescent="0.2"/>
    <row r="209" s="732" customFormat="1" ht="11.25" x14ac:dyDescent="0.2"/>
    <row r="210" s="732" customFormat="1" ht="11.25" x14ac:dyDescent="0.2"/>
    <row r="211" s="732" customFormat="1" ht="11.25" x14ac:dyDescent="0.2"/>
    <row r="212" s="732" customFormat="1" ht="11.25" x14ac:dyDescent="0.2"/>
    <row r="213" s="732" customFormat="1" ht="11.25" x14ac:dyDescent="0.2"/>
    <row r="214" s="732" customFormat="1" ht="11.25" x14ac:dyDescent="0.2"/>
    <row r="215" s="732" customFormat="1" ht="11.25" x14ac:dyDescent="0.2"/>
    <row r="216" s="732" customFormat="1" ht="11.25" x14ac:dyDescent="0.2"/>
    <row r="217" s="732" customFormat="1" ht="11.25" x14ac:dyDescent="0.2"/>
    <row r="218" s="732" customFormat="1" ht="11.25" x14ac:dyDescent="0.2"/>
    <row r="219" s="732" customFormat="1" ht="11.25" x14ac:dyDescent="0.2"/>
    <row r="220" s="732" customFormat="1" ht="11.25" x14ac:dyDescent="0.2"/>
    <row r="221" s="732" customFormat="1" ht="11.25" x14ac:dyDescent="0.2"/>
    <row r="222" s="732" customFormat="1" ht="11.25" x14ac:dyDescent="0.2"/>
    <row r="223" s="732" customFormat="1" ht="11.25" x14ac:dyDescent="0.2"/>
    <row r="224" s="732" customFormat="1" ht="11.25" x14ac:dyDescent="0.2"/>
    <row r="225" s="732" customFormat="1" ht="11.25" x14ac:dyDescent="0.2"/>
    <row r="226" s="732" customFormat="1" ht="11.25" x14ac:dyDescent="0.2"/>
    <row r="227" s="732" customFormat="1" ht="11.25" x14ac:dyDescent="0.2"/>
    <row r="228" s="732" customFormat="1" ht="11.25" x14ac:dyDescent="0.2"/>
    <row r="229" s="732" customFormat="1" ht="11.25" x14ac:dyDescent="0.2"/>
    <row r="230" s="732" customFormat="1" ht="11.25" x14ac:dyDescent="0.2"/>
    <row r="231" s="732" customFormat="1" ht="11.25" x14ac:dyDescent="0.2"/>
    <row r="232" s="732" customFormat="1" ht="11.25" x14ac:dyDescent="0.2"/>
    <row r="233" s="732" customFormat="1" ht="11.25" x14ac:dyDescent="0.2"/>
    <row r="234" s="732" customFormat="1" ht="11.25" x14ac:dyDescent="0.2"/>
    <row r="235" s="732" customFormat="1" ht="11.25" x14ac:dyDescent="0.2"/>
    <row r="236" s="732" customFormat="1" ht="11.25" x14ac:dyDescent="0.2"/>
    <row r="237" s="732" customFormat="1" ht="11.25" x14ac:dyDescent="0.2"/>
    <row r="238" s="732" customFormat="1" ht="11.25" x14ac:dyDescent="0.2"/>
    <row r="239" s="732" customFormat="1" ht="11.25" x14ac:dyDescent="0.2"/>
    <row r="240" s="732" customFormat="1" ht="11.25" x14ac:dyDescent="0.2"/>
    <row r="241" s="732" customFormat="1" ht="11.25" x14ac:dyDescent="0.2"/>
    <row r="242" s="732" customFormat="1" ht="11.25" x14ac:dyDescent="0.2"/>
    <row r="243" s="732" customFormat="1" ht="11.25" x14ac:dyDescent="0.2"/>
    <row r="244" s="732" customFormat="1" ht="11.25" x14ac:dyDescent="0.2"/>
    <row r="245" s="732" customFormat="1" ht="11.25" x14ac:dyDescent="0.2"/>
    <row r="246" s="732" customFormat="1" ht="11.25" x14ac:dyDescent="0.2"/>
    <row r="247" s="732" customFormat="1" ht="11.25" x14ac:dyDescent="0.2"/>
    <row r="248" s="732" customFormat="1" ht="11.25" x14ac:dyDescent="0.2"/>
    <row r="249" s="732" customFormat="1" ht="11.25" x14ac:dyDescent="0.2"/>
    <row r="250" s="732" customFormat="1" ht="11.25" x14ac:dyDescent="0.2"/>
    <row r="251" s="732" customFormat="1" ht="11.25" x14ac:dyDescent="0.2"/>
    <row r="252" s="732" customFormat="1" ht="11.25" x14ac:dyDescent="0.2"/>
    <row r="253" s="732" customFormat="1" ht="11.25" x14ac:dyDescent="0.2"/>
    <row r="254" s="732" customFormat="1" ht="11.25" x14ac:dyDescent="0.2"/>
    <row r="255" s="732" customFormat="1" ht="11.25" x14ac:dyDescent="0.2"/>
    <row r="256" s="732" customFormat="1" ht="11.25" x14ac:dyDescent="0.2"/>
    <row r="257" s="732" customFormat="1" ht="11.25" x14ac:dyDescent="0.2"/>
    <row r="258" s="732" customFormat="1" ht="11.25" x14ac:dyDescent="0.2"/>
    <row r="259" s="732" customFormat="1" ht="11.25" x14ac:dyDescent="0.2"/>
    <row r="260" s="732" customFormat="1" ht="11.25" x14ac:dyDescent="0.2"/>
    <row r="261" s="732" customFormat="1" ht="11.25" x14ac:dyDescent="0.2"/>
    <row r="262" s="732" customFormat="1" ht="11.25" x14ac:dyDescent="0.2"/>
    <row r="263" s="732" customFormat="1" ht="11.25" x14ac:dyDescent="0.2"/>
    <row r="264" s="732" customFormat="1" ht="11.25" x14ac:dyDescent="0.2"/>
    <row r="265" s="732" customFormat="1" ht="11.25" x14ac:dyDescent="0.2"/>
    <row r="266" s="732" customFormat="1" ht="11.25" x14ac:dyDescent="0.2"/>
    <row r="267" s="732" customFormat="1" ht="11.25" x14ac:dyDescent="0.2"/>
    <row r="268" s="732" customFormat="1" ht="11.25" x14ac:dyDescent="0.2"/>
    <row r="269" s="732" customFormat="1" ht="11.25" x14ac:dyDescent="0.2"/>
    <row r="270" s="732" customFormat="1" ht="11.25" x14ac:dyDescent="0.2"/>
    <row r="271" s="732" customFormat="1" ht="11.25" x14ac:dyDescent="0.2"/>
    <row r="272" s="732" customFormat="1" ht="11.25" x14ac:dyDescent="0.2"/>
    <row r="273" s="732" customFormat="1" ht="11.25" x14ac:dyDescent="0.2"/>
    <row r="274" s="732" customFormat="1" ht="11.25" x14ac:dyDescent="0.2"/>
    <row r="275" s="732" customFormat="1" ht="11.25" x14ac:dyDescent="0.2"/>
    <row r="276" s="732" customFormat="1" ht="11.25" x14ac:dyDescent="0.2"/>
    <row r="277" s="732" customFormat="1" ht="11.25" x14ac:dyDescent="0.2"/>
    <row r="278" s="732" customFormat="1" ht="11.25" x14ac:dyDescent="0.2"/>
    <row r="279" s="732" customFormat="1" ht="11.25" x14ac:dyDescent="0.2"/>
    <row r="280" s="732" customFormat="1" ht="11.25" x14ac:dyDescent="0.2"/>
    <row r="281" s="732" customFormat="1" ht="11.25" x14ac:dyDescent="0.2"/>
    <row r="282" s="732" customFormat="1" ht="11.25" x14ac:dyDescent="0.2"/>
    <row r="283" s="732" customFormat="1" ht="11.25" x14ac:dyDescent="0.2"/>
    <row r="284" s="732" customFormat="1" ht="11.25" x14ac:dyDescent="0.2"/>
    <row r="285" s="732" customFormat="1" ht="11.25" x14ac:dyDescent="0.2"/>
    <row r="286" s="732" customFormat="1" ht="11.25" x14ac:dyDescent="0.2"/>
    <row r="287" s="732" customFormat="1" ht="11.25" x14ac:dyDescent="0.2"/>
    <row r="288" s="732" customFormat="1" ht="11.25" x14ac:dyDescent="0.2"/>
    <row r="289" s="732" customFormat="1" ht="11.25" x14ac:dyDescent="0.2"/>
    <row r="290" s="732" customFormat="1" ht="11.25" x14ac:dyDescent="0.2"/>
    <row r="291" s="732" customFormat="1" ht="11.25" x14ac:dyDescent="0.2"/>
    <row r="292" s="732" customFormat="1" ht="11.25" x14ac:dyDescent="0.2"/>
    <row r="293" s="732" customFormat="1" ht="11.25" x14ac:dyDescent="0.2"/>
    <row r="294" s="732" customFormat="1" ht="11.25" x14ac:dyDescent="0.2"/>
    <row r="295" s="732" customFormat="1" ht="11.25" x14ac:dyDescent="0.2"/>
    <row r="296" s="732" customFormat="1" ht="11.25" x14ac:dyDescent="0.2"/>
    <row r="297" s="732" customFormat="1" ht="11.25" x14ac:dyDescent="0.2"/>
    <row r="298" s="732" customFormat="1" ht="11.25" x14ac:dyDescent="0.2"/>
    <row r="299" s="732" customFormat="1" ht="11.25" x14ac:dyDescent="0.2"/>
    <row r="300" s="732" customFormat="1" ht="11.25" x14ac:dyDescent="0.2"/>
    <row r="301" s="732" customFormat="1" ht="11.25" x14ac:dyDescent="0.2"/>
    <row r="302" s="732" customFormat="1" ht="11.25" x14ac:dyDescent="0.2"/>
    <row r="303" s="732" customFormat="1" ht="11.25" x14ac:dyDescent="0.2"/>
    <row r="304" s="732" customFormat="1" ht="11.25" x14ac:dyDescent="0.2"/>
    <row r="305" s="732" customFormat="1" ht="11.25" x14ac:dyDescent="0.2"/>
    <row r="306" s="732" customFormat="1" ht="11.25" x14ac:dyDescent="0.2"/>
    <row r="307" s="732" customFormat="1" ht="11.25" x14ac:dyDescent="0.2"/>
    <row r="308" s="732" customFormat="1" ht="11.25" x14ac:dyDescent="0.2"/>
    <row r="309" s="732" customFormat="1" ht="11.25" x14ac:dyDescent="0.2"/>
    <row r="310" s="732" customFormat="1" ht="11.25" x14ac:dyDescent="0.2"/>
    <row r="311" s="732" customFormat="1" ht="11.25" x14ac:dyDescent="0.2"/>
    <row r="312" s="732" customFormat="1" ht="11.25" x14ac:dyDescent="0.2"/>
    <row r="313" s="732" customFormat="1" ht="11.25" x14ac:dyDescent="0.2"/>
    <row r="314" s="732" customFormat="1" ht="11.25" x14ac:dyDescent="0.2"/>
    <row r="315" s="732" customFormat="1" ht="11.25" x14ac:dyDescent="0.2"/>
    <row r="316" s="732" customFormat="1" ht="11.25" x14ac:dyDescent="0.2"/>
    <row r="317" s="732" customFormat="1" ht="11.25" x14ac:dyDescent="0.2"/>
    <row r="318" s="732" customFormat="1" ht="11.25" x14ac:dyDescent="0.2"/>
    <row r="319" s="732" customFormat="1" ht="11.25" x14ac:dyDescent="0.2"/>
    <row r="320" s="732" customFormat="1" ht="11.25" x14ac:dyDescent="0.2"/>
    <row r="321" s="732" customFormat="1" ht="11.25" x14ac:dyDescent="0.2"/>
    <row r="322" s="732" customFormat="1" ht="11.25" x14ac:dyDescent="0.2"/>
    <row r="323" s="732" customFormat="1" ht="11.25" x14ac:dyDescent="0.2"/>
    <row r="324" s="732" customFormat="1" ht="11.25" x14ac:dyDescent="0.2"/>
    <row r="325" s="732" customFormat="1" ht="11.25" x14ac:dyDescent="0.2"/>
    <row r="326" s="732" customFormat="1" ht="11.25" x14ac:dyDescent="0.2"/>
    <row r="327" s="732" customFormat="1" ht="11.25" x14ac:dyDescent="0.2"/>
    <row r="328" s="732" customFormat="1" ht="11.25" x14ac:dyDescent="0.2"/>
    <row r="329" s="732" customFormat="1" ht="11.25" x14ac:dyDescent="0.2"/>
    <row r="330" s="732" customFormat="1" ht="11.25" x14ac:dyDescent="0.2"/>
    <row r="331" s="732" customFormat="1" ht="11.25" x14ac:dyDescent="0.2"/>
    <row r="332" s="732" customFormat="1" ht="11.25" x14ac:dyDescent="0.2"/>
    <row r="333" s="732" customFormat="1" ht="11.25" x14ac:dyDescent="0.2"/>
    <row r="334" s="732" customFormat="1" ht="11.25" x14ac:dyDescent="0.2"/>
    <row r="335" s="732" customFormat="1" ht="11.25" x14ac:dyDescent="0.2"/>
    <row r="336" s="732" customFormat="1" ht="11.25" x14ac:dyDescent="0.2"/>
    <row r="337" s="732" customFormat="1" ht="11.25" x14ac:dyDescent="0.2"/>
    <row r="338" s="732" customFormat="1" ht="11.25" x14ac:dyDescent="0.2"/>
    <row r="339" s="732" customFormat="1" ht="11.25" x14ac:dyDescent="0.2"/>
    <row r="340" s="732" customFormat="1" ht="11.25" x14ac:dyDescent="0.2"/>
    <row r="341" s="732" customFormat="1" ht="11.25" x14ac:dyDescent="0.2"/>
    <row r="342" s="732" customFormat="1" ht="11.25" x14ac:dyDescent="0.2"/>
    <row r="343" s="732" customFormat="1" ht="11.25" x14ac:dyDescent="0.2"/>
    <row r="344" s="732" customFormat="1" ht="11.25" x14ac:dyDescent="0.2"/>
    <row r="345" s="732" customFormat="1" ht="11.25" x14ac:dyDescent="0.2"/>
    <row r="346" s="732" customFormat="1" ht="11.25" x14ac:dyDescent="0.2"/>
    <row r="347" s="732" customFormat="1" ht="11.25" x14ac:dyDescent="0.2"/>
    <row r="348" s="732" customFormat="1" ht="11.25" x14ac:dyDescent="0.2"/>
    <row r="349" s="732" customFormat="1" ht="11.25" x14ac:dyDescent="0.2"/>
    <row r="350" s="732" customFormat="1" ht="11.25" x14ac:dyDescent="0.2"/>
    <row r="351" s="732" customFormat="1" ht="11.25" x14ac:dyDescent="0.2"/>
    <row r="352" s="732" customFormat="1" ht="11.25" x14ac:dyDescent="0.2"/>
    <row r="353" s="732" customFormat="1" ht="11.25" x14ac:dyDescent="0.2"/>
    <row r="354" s="732" customFormat="1" ht="11.25" x14ac:dyDescent="0.2"/>
    <row r="355" s="732" customFormat="1" ht="11.25" x14ac:dyDescent="0.2"/>
    <row r="356" s="732" customFormat="1" ht="11.25" x14ac:dyDescent="0.2"/>
    <row r="357" s="732" customFormat="1" ht="11.25" x14ac:dyDescent="0.2"/>
    <row r="358" s="732" customFormat="1" ht="11.25" x14ac:dyDescent="0.2"/>
    <row r="359" s="732" customFormat="1" ht="11.25" x14ac:dyDescent="0.2"/>
    <row r="360" s="732" customFormat="1" ht="11.25" x14ac:dyDescent="0.2"/>
    <row r="361" s="732" customFormat="1" ht="11.25" x14ac:dyDescent="0.2"/>
    <row r="362" s="732" customFormat="1" ht="11.25" x14ac:dyDescent="0.2"/>
    <row r="363" s="732" customFormat="1" ht="11.25" x14ac:dyDescent="0.2"/>
    <row r="364" s="732" customFormat="1" ht="11.25" x14ac:dyDescent="0.2"/>
    <row r="365" s="732" customFormat="1" ht="11.25" x14ac:dyDescent="0.2"/>
    <row r="366" s="732" customFormat="1" ht="11.25" x14ac:dyDescent="0.2"/>
    <row r="367" s="732" customFormat="1" ht="11.25" x14ac:dyDescent="0.2"/>
    <row r="368" s="732" customFormat="1" ht="11.25" x14ac:dyDescent="0.2"/>
    <row r="369" s="732" customFormat="1" ht="11.25" x14ac:dyDescent="0.2"/>
    <row r="370" s="732" customFormat="1" ht="11.25" x14ac:dyDescent="0.2"/>
    <row r="371" s="732" customFormat="1" ht="11.25" x14ac:dyDescent="0.2"/>
    <row r="372" s="732" customFormat="1" ht="11.25" x14ac:dyDescent="0.2"/>
    <row r="373" s="732" customFormat="1" ht="11.25" x14ac:dyDescent="0.2"/>
    <row r="374" s="732" customFormat="1" ht="11.25" x14ac:dyDescent="0.2"/>
    <row r="375" s="732" customFormat="1" ht="11.25" x14ac:dyDescent="0.2"/>
    <row r="376" s="732" customFormat="1" ht="11.25" x14ac:dyDescent="0.2"/>
    <row r="377" s="732" customFormat="1" ht="11.25" x14ac:dyDescent="0.2"/>
    <row r="378" s="732" customFormat="1" ht="11.25" x14ac:dyDescent="0.2"/>
    <row r="379" s="732" customFormat="1" ht="11.25" x14ac:dyDescent="0.2"/>
    <row r="380" s="732" customFormat="1" ht="11.25" x14ac:dyDescent="0.2"/>
    <row r="381" s="732" customFormat="1" ht="11.25" x14ac:dyDescent="0.2"/>
    <row r="382" s="732" customFormat="1" ht="11.25" x14ac:dyDescent="0.2"/>
    <row r="383" s="732" customFormat="1" ht="11.25" x14ac:dyDescent="0.2"/>
    <row r="384" s="732" customFormat="1" ht="11.25" x14ac:dyDescent="0.2"/>
    <row r="385" s="732" customFormat="1" ht="11.25" x14ac:dyDescent="0.2"/>
    <row r="386" s="732" customFormat="1" ht="11.25" x14ac:dyDescent="0.2"/>
    <row r="387" s="732" customFormat="1" ht="11.25" x14ac:dyDescent="0.2"/>
    <row r="388" s="732" customFormat="1" ht="11.25" x14ac:dyDescent="0.2"/>
    <row r="389" s="732" customFormat="1" ht="11.25" x14ac:dyDescent="0.2"/>
    <row r="390" s="732" customFormat="1" ht="11.25" x14ac:dyDescent="0.2"/>
    <row r="391" s="732" customFormat="1" ht="11.25" x14ac:dyDescent="0.2"/>
    <row r="392" s="732" customFormat="1" ht="11.25" x14ac:dyDescent="0.2"/>
    <row r="393" s="732" customFormat="1" ht="11.25" x14ac:dyDescent="0.2"/>
    <row r="394" s="732" customFormat="1" ht="11.25" x14ac:dyDescent="0.2"/>
    <row r="395" s="732" customFormat="1" ht="11.25" x14ac:dyDescent="0.2"/>
    <row r="396" s="732" customFormat="1" ht="11.25" x14ac:dyDescent="0.2"/>
    <row r="397" s="732" customFormat="1" ht="11.25" x14ac:dyDescent="0.2"/>
    <row r="398" s="732" customFormat="1" ht="11.25" x14ac:dyDescent="0.2"/>
    <row r="399" s="732" customFormat="1" ht="11.25" x14ac:dyDescent="0.2"/>
    <row r="400" s="732" customFormat="1" ht="11.25" x14ac:dyDescent="0.2"/>
    <row r="401" s="732" customFormat="1" ht="11.25" x14ac:dyDescent="0.2"/>
    <row r="402" s="732" customFormat="1" ht="11.25" x14ac:dyDescent="0.2"/>
    <row r="403" s="732" customFormat="1" ht="11.25" x14ac:dyDescent="0.2"/>
    <row r="404" s="732" customFormat="1" ht="11.25" x14ac:dyDescent="0.2"/>
    <row r="405" s="732" customFormat="1" ht="11.25" x14ac:dyDescent="0.2"/>
    <row r="406" s="732" customFormat="1" ht="11.25" x14ac:dyDescent="0.2"/>
    <row r="407" s="732" customFormat="1" ht="11.25" x14ac:dyDescent="0.2"/>
    <row r="408" s="732" customFormat="1" ht="11.25" x14ac:dyDescent="0.2"/>
    <row r="409" s="732" customFormat="1" ht="11.25" x14ac:dyDescent="0.2"/>
    <row r="410" s="732" customFormat="1" ht="11.25" x14ac:dyDescent="0.2"/>
    <row r="411" s="732" customFormat="1" ht="11.25" x14ac:dyDescent="0.2"/>
    <row r="412" s="732" customFormat="1" ht="11.25" x14ac:dyDescent="0.2"/>
    <row r="413" s="732" customFormat="1" ht="11.25" x14ac:dyDescent="0.2"/>
    <row r="414" s="732" customFormat="1" ht="11.25" x14ac:dyDescent="0.2"/>
    <row r="415" s="732" customFormat="1" ht="11.25" x14ac:dyDescent="0.2"/>
    <row r="416" s="732" customFormat="1" ht="11.25" x14ac:dyDescent="0.2"/>
    <row r="417" s="732" customFormat="1" ht="11.25" x14ac:dyDescent="0.2"/>
    <row r="418" s="732" customFormat="1" ht="11.25" x14ac:dyDescent="0.2"/>
    <row r="419" s="732" customFormat="1" ht="11.25" x14ac:dyDescent="0.2"/>
    <row r="420" s="732" customFormat="1" ht="11.25" x14ac:dyDescent="0.2"/>
    <row r="421" s="732" customFormat="1" ht="11.25" x14ac:dyDescent="0.2"/>
    <row r="422" s="732" customFormat="1" ht="11.25" x14ac:dyDescent="0.2"/>
    <row r="423" s="732" customFormat="1" ht="11.25" x14ac:dyDescent="0.2"/>
    <row r="424" s="732" customFormat="1" ht="11.25" x14ac:dyDescent="0.2"/>
    <row r="425" s="732" customFormat="1" ht="11.25" x14ac:dyDescent="0.2"/>
    <row r="426" s="732" customFormat="1" ht="11.25" x14ac:dyDescent="0.2"/>
    <row r="427" s="732" customFormat="1" ht="11.25" x14ac:dyDescent="0.2"/>
    <row r="428" s="732" customFormat="1" ht="11.25" x14ac:dyDescent="0.2"/>
    <row r="429" s="732" customFormat="1" ht="11.25" x14ac:dyDescent="0.2"/>
    <row r="430" s="732" customFormat="1" ht="11.25" x14ac:dyDescent="0.2"/>
    <row r="431" s="732" customFormat="1" ht="11.25" x14ac:dyDescent="0.2"/>
    <row r="432" s="732" customFormat="1" ht="11.25" x14ac:dyDescent="0.2"/>
    <row r="433" s="732" customFormat="1" ht="11.25" x14ac:dyDescent="0.2"/>
    <row r="434" s="732" customFormat="1" ht="11.25" x14ac:dyDescent="0.2"/>
  </sheetData>
  <mergeCells count="31">
    <mergeCell ref="B42:K42"/>
    <mergeCell ref="B33:C33"/>
    <mergeCell ref="B34:B37"/>
    <mergeCell ref="B38:C38"/>
    <mergeCell ref="B39:C39"/>
    <mergeCell ref="B40:K40"/>
    <mergeCell ref="B41:K41"/>
    <mergeCell ref="B29:B32"/>
    <mergeCell ref="B6:B8"/>
    <mergeCell ref="B9:C9"/>
    <mergeCell ref="B11:C11"/>
    <mergeCell ref="B12:B15"/>
    <mergeCell ref="B16:C16"/>
    <mergeCell ref="B18:C18"/>
    <mergeCell ref="B19:B21"/>
    <mergeCell ref="B22:C22"/>
    <mergeCell ref="B24:C24"/>
    <mergeCell ref="B25:B27"/>
    <mergeCell ref="B28:C28"/>
    <mergeCell ref="J3:J5"/>
    <mergeCell ref="K3:K5"/>
    <mergeCell ref="D4:D5"/>
    <mergeCell ref="E4:E5"/>
    <mergeCell ref="F4:F5"/>
    <mergeCell ref="G4:G5"/>
    <mergeCell ref="I3:I5"/>
    <mergeCell ref="B3:B5"/>
    <mergeCell ref="C3:C5"/>
    <mergeCell ref="D3:E3"/>
    <mergeCell ref="F3:G3"/>
    <mergeCell ref="H3:H5"/>
  </mergeCells>
  <pageMargins left="0.7" right="0.7" top="0.75" bottom="0.75" header="0.3" footer="0.3"/>
  <pageSetup paperSize="183" scale="6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87"/>
  <sheetViews>
    <sheetView zoomScaleNormal="100" workbookViewId="0"/>
  </sheetViews>
  <sheetFormatPr baseColWidth="10" defaultRowHeight="15" x14ac:dyDescent="0.25"/>
  <cols>
    <col min="1" max="1" width="3.7109375" style="710" customWidth="1"/>
    <col min="2" max="2" width="11.42578125" style="728"/>
    <col min="3" max="3" width="25.42578125" style="728" bestFit="1" customWidth="1"/>
    <col min="4" max="4" width="7.5703125" style="728" bestFit="1" customWidth="1"/>
    <col min="5" max="5" width="8.5703125" style="728" bestFit="1" customWidth="1"/>
    <col min="6" max="6" width="7.7109375" style="728" bestFit="1" customWidth="1"/>
    <col min="7" max="7" width="9.28515625" style="728" bestFit="1" customWidth="1"/>
    <col min="8" max="9" width="11.5703125" style="728" customWidth="1"/>
    <col min="10" max="10" width="11.42578125" style="710"/>
    <col min="11" max="11" width="9.7109375" style="728" customWidth="1"/>
    <col min="13" max="40" width="11.42578125" style="710"/>
    <col min="41" max="16384" width="11.42578125" style="728"/>
  </cols>
  <sheetData>
    <row r="1" spans="2:11" s="710" customFormat="1" ht="13.5" customHeight="1" x14ac:dyDescent="0.15"/>
    <row r="2" spans="2:11" s="710" customFormat="1" x14ac:dyDescent="0.25">
      <c r="B2" s="712" t="s">
        <v>669</v>
      </c>
      <c r="C2" s="753"/>
    </row>
    <row r="3" spans="2:11" ht="15" customHeight="1" x14ac:dyDescent="0.25">
      <c r="B3" s="1187" t="s">
        <v>596</v>
      </c>
      <c r="C3" s="1187" t="s">
        <v>615</v>
      </c>
      <c r="D3" s="1205">
        <v>2018</v>
      </c>
      <c r="E3" s="1205"/>
      <c r="F3" s="1206">
        <v>2019</v>
      </c>
      <c r="G3" s="1206"/>
      <c r="H3" s="1176" t="s">
        <v>656</v>
      </c>
      <c r="I3" s="1175" t="s">
        <v>657</v>
      </c>
      <c r="J3" s="1175" t="s">
        <v>658</v>
      </c>
      <c r="K3" s="1175" t="s">
        <v>659</v>
      </c>
    </row>
    <row r="4" spans="2:11" x14ac:dyDescent="0.25">
      <c r="B4" s="1187"/>
      <c r="C4" s="1187"/>
      <c r="D4" s="1207" t="s">
        <v>660</v>
      </c>
      <c r="E4" s="1207" t="s">
        <v>661</v>
      </c>
      <c r="F4" s="1208" t="s">
        <v>660</v>
      </c>
      <c r="G4" s="1208" t="s">
        <v>661</v>
      </c>
      <c r="H4" s="1177"/>
      <c r="I4" s="1175"/>
      <c r="J4" s="1175"/>
      <c r="K4" s="1175"/>
    </row>
    <row r="5" spans="2:11" x14ac:dyDescent="0.25">
      <c r="B5" s="1187"/>
      <c r="C5" s="1187"/>
      <c r="D5" s="1207"/>
      <c r="E5" s="1207"/>
      <c r="F5" s="1208"/>
      <c r="G5" s="1208"/>
      <c r="H5" s="1178"/>
      <c r="I5" s="1175"/>
      <c r="J5" s="1175"/>
      <c r="K5" s="1175"/>
    </row>
    <row r="6" spans="2:11" ht="12.75" customHeight="1" x14ac:dyDescent="0.25">
      <c r="B6" s="1209" t="s">
        <v>202</v>
      </c>
      <c r="C6" s="754" t="s">
        <v>205</v>
      </c>
      <c r="D6" s="704">
        <v>244</v>
      </c>
      <c r="E6" s="704">
        <v>4183.5180200000004</v>
      </c>
      <c r="F6" s="705">
        <v>140</v>
      </c>
      <c r="G6" s="705">
        <v>2294.8349199999998</v>
      </c>
      <c r="H6" s="755">
        <v>3.2299518045048601E-4</v>
      </c>
      <c r="I6" s="755">
        <v>-0.42622950819672129</v>
      </c>
      <c r="J6" s="706">
        <v>4.3737298700407743E-4</v>
      </c>
      <c r="K6" s="755">
        <v>-0.45145810080674648</v>
      </c>
    </row>
    <row r="7" spans="2:11" ht="12.75" customHeight="1" x14ac:dyDescent="0.25">
      <c r="B7" s="1209"/>
      <c r="C7" s="739" t="s">
        <v>203</v>
      </c>
      <c r="D7" s="704">
        <v>28657</v>
      </c>
      <c r="E7" s="704">
        <v>236531.65069000001</v>
      </c>
      <c r="F7" s="705">
        <v>32044</v>
      </c>
      <c r="G7" s="705">
        <v>273239.24190000002</v>
      </c>
      <c r="H7" s="755">
        <v>7.3928982588252659E-2</v>
      </c>
      <c r="I7" s="755">
        <v>0.11819101790138535</v>
      </c>
      <c r="J7" s="707">
        <v>5.2076714693069376E-2</v>
      </c>
      <c r="K7" s="755">
        <v>0.15519103300940149</v>
      </c>
    </row>
    <row r="8" spans="2:11" ht="12.75" customHeight="1" x14ac:dyDescent="0.25">
      <c r="B8" s="1209"/>
      <c r="C8" s="739" t="s">
        <v>204</v>
      </c>
      <c r="D8" s="704">
        <v>95764</v>
      </c>
      <c r="E8" s="704">
        <v>1807460.7836099998</v>
      </c>
      <c r="F8" s="705">
        <v>85415</v>
      </c>
      <c r="G8" s="705">
        <v>1572445.0592099999</v>
      </c>
      <c r="H8" s="755">
        <v>0.19706166670127329</v>
      </c>
      <c r="I8" s="755">
        <v>-0.10806774988513429</v>
      </c>
      <c r="J8" s="707">
        <v>0.29969257764583829</v>
      </c>
      <c r="K8" s="755">
        <v>-0.13002535188100095</v>
      </c>
    </row>
    <row r="9" spans="2:11" ht="12.75" customHeight="1" x14ac:dyDescent="0.25">
      <c r="B9" s="1186" t="s">
        <v>591</v>
      </c>
      <c r="C9" s="1186"/>
      <c r="D9" s="715">
        <v>124665</v>
      </c>
      <c r="E9" s="715">
        <v>2048175.9523199999</v>
      </c>
      <c r="F9" s="715">
        <v>117599</v>
      </c>
      <c r="G9" s="715">
        <v>1847979.1360299999</v>
      </c>
      <c r="H9" s="716">
        <v>0.27131364446997647</v>
      </c>
      <c r="I9" s="716">
        <v>-5.6679902137729117E-2</v>
      </c>
      <c r="J9" s="716">
        <v>0.35220666532591177</v>
      </c>
      <c r="K9" s="716">
        <v>-9.774395410864678E-2</v>
      </c>
    </row>
    <row r="10" spans="2:11" ht="12.75" customHeight="1" x14ac:dyDescent="0.25">
      <c r="B10" s="756" t="s">
        <v>212</v>
      </c>
      <c r="C10" s="754" t="s">
        <v>213</v>
      </c>
      <c r="D10" s="704">
        <v>25340</v>
      </c>
      <c r="E10" s="704">
        <v>415099.33587000001</v>
      </c>
      <c r="F10" s="705">
        <v>36532</v>
      </c>
      <c r="G10" s="705">
        <v>634057.58111999976</v>
      </c>
      <c r="H10" s="755">
        <v>8.4283285230122532E-2</v>
      </c>
      <c r="I10" s="755">
        <v>0.44167324388318863</v>
      </c>
      <c r="J10" s="755">
        <v>0.12084514479456955</v>
      </c>
      <c r="K10" s="755">
        <v>0.52748396908679385</v>
      </c>
    </row>
    <row r="11" spans="2:11" ht="12.75" customHeight="1" x14ac:dyDescent="0.25">
      <c r="B11" s="1186" t="s">
        <v>592</v>
      </c>
      <c r="C11" s="1186"/>
      <c r="D11" s="715">
        <v>25340</v>
      </c>
      <c r="E11" s="715">
        <v>415099.33587000001</v>
      </c>
      <c r="F11" s="715">
        <v>36532</v>
      </c>
      <c r="G11" s="715">
        <v>634057.58111999976</v>
      </c>
      <c r="H11" s="716">
        <v>8.4283285230122532E-2</v>
      </c>
      <c r="I11" s="716">
        <v>0.44167324388318863</v>
      </c>
      <c r="J11" s="716">
        <v>0.12084514479456955</v>
      </c>
      <c r="K11" s="716">
        <v>0.52748396908679385</v>
      </c>
    </row>
    <row r="12" spans="2:11" ht="12.75" customHeight="1" x14ac:dyDescent="0.25">
      <c r="B12" s="1209" t="s">
        <v>187</v>
      </c>
      <c r="C12" s="754" t="s">
        <v>221</v>
      </c>
      <c r="D12" s="704">
        <v>7150</v>
      </c>
      <c r="E12" s="704">
        <v>73048.679140000007</v>
      </c>
      <c r="F12" s="705">
        <v>8764</v>
      </c>
      <c r="G12" s="705">
        <v>119525.40373000001</v>
      </c>
      <c r="H12" s="755">
        <v>2.0219498296200424E-2</v>
      </c>
      <c r="I12" s="755">
        <v>0.22573426573426572</v>
      </c>
      <c r="J12" s="707">
        <v>2.2780367509946383E-2</v>
      </c>
      <c r="K12" s="755">
        <v>0.63624318929745394</v>
      </c>
    </row>
    <row r="13" spans="2:11" ht="12.75" customHeight="1" x14ac:dyDescent="0.25">
      <c r="B13" s="1209"/>
      <c r="C13" s="754" t="s">
        <v>223</v>
      </c>
      <c r="D13" s="704">
        <v>994</v>
      </c>
      <c r="E13" s="704">
        <v>11987.392949999999</v>
      </c>
      <c r="F13" s="705">
        <v>101</v>
      </c>
      <c r="G13" s="705">
        <v>1334.03738</v>
      </c>
      <c r="H13" s="707">
        <v>2.3301795161070776E-4</v>
      </c>
      <c r="I13" s="707">
        <v>-0.89839034205231383</v>
      </c>
      <c r="J13" s="707">
        <v>2.5425441655110143E-4</v>
      </c>
      <c r="K13" s="707">
        <v>-0.88871330191941356</v>
      </c>
    </row>
    <row r="14" spans="2:11" ht="12.75" customHeight="1" x14ac:dyDescent="0.25">
      <c r="B14" s="1209"/>
      <c r="C14" s="718" t="s">
        <v>618</v>
      </c>
      <c r="D14" s="704">
        <v>14805</v>
      </c>
      <c r="E14" s="704">
        <v>241617.96028</v>
      </c>
      <c r="F14" s="705">
        <v>11827</v>
      </c>
      <c r="G14" s="705">
        <v>185393.86438000001</v>
      </c>
      <c r="H14" s="707">
        <v>2.7286171422770698E-2</v>
      </c>
      <c r="I14" s="707">
        <v>-0.20114826072272882</v>
      </c>
      <c r="J14" s="707">
        <v>3.5334248894952951E-2</v>
      </c>
      <c r="K14" s="707">
        <v>-0.23269833018557251</v>
      </c>
    </row>
    <row r="15" spans="2:11" ht="12.75" customHeight="1" x14ac:dyDescent="0.25">
      <c r="B15" s="1209"/>
      <c r="C15" s="718" t="s">
        <v>619</v>
      </c>
      <c r="D15" s="704">
        <v>126</v>
      </c>
      <c r="E15" s="704">
        <v>3284.2310000000002</v>
      </c>
      <c r="F15" s="705">
        <v>460</v>
      </c>
      <c r="G15" s="705">
        <v>7602.1740199999995</v>
      </c>
      <c r="H15" s="707">
        <v>1.0612698786230253E-3</v>
      </c>
      <c r="I15" s="707">
        <v>2.6507936507936507</v>
      </c>
      <c r="J15" s="707">
        <v>1.4488996702439036E-3</v>
      </c>
      <c r="K15" s="707">
        <v>1.3147500952277713</v>
      </c>
    </row>
    <row r="16" spans="2:11" ht="12.75" customHeight="1" x14ac:dyDescent="0.25">
      <c r="B16" s="1186" t="s">
        <v>620</v>
      </c>
      <c r="C16" s="1186"/>
      <c r="D16" s="715">
        <v>23075</v>
      </c>
      <c r="E16" s="715">
        <v>329938.26337000006</v>
      </c>
      <c r="F16" s="715">
        <v>21152</v>
      </c>
      <c r="G16" s="715">
        <v>313855.47950999998</v>
      </c>
      <c r="H16" s="716">
        <v>4.8799957549204853E-2</v>
      </c>
      <c r="I16" s="716">
        <v>-8.333694474539545E-2</v>
      </c>
      <c r="J16" s="716">
        <v>5.981777049169433E-2</v>
      </c>
      <c r="K16" s="716">
        <v>-4.8744827883040937E-2</v>
      </c>
    </row>
    <row r="17" spans="2:11" ht="12.75" customHeight="1" x14ac:dyDescent="0.25">
      <c r="B17" s="756" t="s">
        <v>189</v>
      </c>
      <c r="C17" s="754" t="s">
        <v>670</v>
      </c>
      <c r="D17" s="704">
        <v>1</v>
      </c>
      <c r="E17" s="704" t="s">
        <v>206</v>
      </c>
      <c r="F17" s="705">
        <v>2</v>
      </c>
      <c r="G17" s="705" t="s">
        <v>206</v>
      </c>
      <c r="H17" s="755">
        <v>4.6142168635783716E-6</v>
      </c>
      <c r="I17" s="755">
        <v>1</v>
      </c>
      <c r="J17" s="755">
        <v>0</v>
      </c>
      <c r="K17" s="755" t="s">
        <v>206</v>
      </c>
    </row>
    <row r="18" spans="2:11" ht="12.75" customHeight="1" x14ac:dyDescent="0.25">
      <c r="B18" s="1186" t="s">
        <v>624</v>
      </c>
      <c r="C18" s="1186"/>
      <c r="D18" s="715">
        <v>1</v>
      </c>
      <c r="E18" s="715" t="s">
        <v>206</v>
      </c>
      <c r="F18" s="715">
        <v>2</v>
      </c>
      <c r="G18" s="715" t="s">
        <v>206</v>
      </c>
      <c r="H18" s="716">
        <v>4.6142168635783716E-6</v>
      </c>
      <c r="I18" s="716">
        <v>1</v>
      </c>
      <c r="J18" s="716">
        <v>0</v>
      </c>
      <c r="K18" s="716" t="s">
        <v>206</v>
      </c>
    </row>
    <row r="19" spans="2:11" ht="12.75" customHeight="1" x14ac:dyDescent="0.25">
      <c r="B19" s="756" t="s">
        <v>607</v>
      </c>
      <c r="C19" s="754" t="s">
        <v>241</v>
      </c>
      <c r="D19" s="704">
        <v>146058</v>
      </c>
      <c r="E19" s="704">
        <v>1223726.4357100001</v>
      </c>
      <c r="F19" s="705">
        <v>147142</v>
      </c>
      <c r="G19" s="705">
        <v>1110825.6381700002</v>
      </c>
      <c r="H19" s="755">
        <v>0.33947254887032435</v>
      </c>
      <c r="I19" s="755">
        <v>7.4217091840227851E-3</v>
      </c>
      <c r="J19" s="755">
        <v>0.21171245180769846</v>
      </c>
      <c r="K19" s="755">
        <v>-9.2259833771177344E-2</v>
      </c>
    </row>
    <row r="20" spans="2:11" ht="12.75" customHeight="1" x14ac:dyDescent="0.25">
      <c r="B20" s="1186" t="s">
        <v>625</v>
      </c>
      <c r="C20" s="1186"/>
      <c r="D20" s="715">
        <v>146058</v>
      </c>
      <c r="E20" s="715">
        <v>1223726.4357100001</v>
      </c>
      <c r="F20" s="715">
        <v>147142</v>
      </c>
      <c r="G20" s="715">
        <v>1110825.6381700002</v>
      </c>
      <c r="H20" s="716">
        <v>0.33947254887032435</v>
      </c>
      <c r="I20" s="716">
        <v>7.4217091840227851E-3</v>
      </c>
      <c r="J20" s="716">
        <v>0.21171245180769846</v>
      </c>
      <c r="K20" s="716">
        <v>-9.2259833771177344E-2</v>
      </c>
    </row>
    <row r="21" spans="2:11" ht="12.75" customHeight="1" x14ac:dyDescent="0.25">
      <c r="B21" s="1210" t="s">
        <v>251</v>
      </c>
      <c r="C21" s="757" t="s">
        <v>666</v>
      </c>
      <c r="D21" s="704" t="s">
        <v>206</v>
      </c>
      <c r="E21" s="704" t="s">
        <v>206</v>
      </c>
      <c r="F21" s="705">
        <v>336</v>
      </c>
      <c r="G21" s="705" t="s">
        <v>206</v>
      </c>
      <c r="H21" s="755">
        <v>7.7518843308116642E-4</v>
      </c>
      <c r="I21" s="758" t="s">
        <v>206</v>
      </c>
      <c r="J21" s="707">
        <v>0</v>
      </c>
      <c r="K21" s="758" t="s">
        <v>206</v>
      </c>
    </row>
    <row r="22" spans="2:11" ht="12.75" customHeight="1" x14ac:dyDescent="0.25">
      <c r="B22" s="1211"/>
      <c r="C22" s="754" t="s">
        <v>628</v>
      </c>
      <c r="D22" s="704">
        <v>11</v>
      </c>
      <c r="E22" s="704">
        <v>162.3723</v>
      </c>
      <c r="F22" s="705" t="s">
        <v>206</v>
      </c>
      <c r="G22" s="705" t="s">
        <v>206</v>
      </c>
      <c r="H22" s="755">
        <v>0</v>
      </c>
      <c r="I22" s="755">
        <v>-1</v>
      </c>
      <c r="J22" s="759">
        <v>0</v>
      </c>
      <c r="K22" s="755">
        <v>-1</v>
      </c>
    </row>
    <row r="23" spans="2:11" ht="12.75" customHeight="1" x14ac:dyDescent="0.25">
      <c r="B23" s="1211"/>
      <c r="C23" s="754" t="s">
        <v>629</v>
      </c>
      <c r="D23" s="704" t="s">
        <v>206</v>
      </c>
      <c r="E23" s="704" t="s">
        <v>206</v>
      </c>
      <c r="F23" s="705">
        <v>1</v>
      </c>
      <c r="G23" s="705" t="s">
        <v>206</v>
      </c>
      <c r="H23" s="755">
        <v>2.3071084317891858E-6</v>
      </c>
      <c r="I23" s="755" t="s">
        <v>206</v>
      </c>
      <c r="J23" s="759">
        <v>0</v>
      </c>
      <c r="K23" s="758" t="s">
        <v>206</v>
      </c>
    </row>
    <row r="24" spans="2:11" ht="12.75" customHeight="1" x14ac:dyDescent="0.25">
      <c r="B24" s="1212"/>
      <c r="C24" s="754" t="s">
        <v>255</v>
      </c>
      <c r="D24" s="704">
        <v>18111</v>
      </c>
      <c r="E24" s="704">
        <v>148741.08219999998</v>
      </c>
      <c r="F24" s="705">
        <v>19348</v>
      </c>
      <c r="G24" s="705">
        <v>173546.03052999999</v>
      </c>
      <c r="H24" s="755">
        <v>4.4637933938257164E-2</v>
      </c>
      <c r="I24" s="755">
        <v>6.8301032521671912E-2</v>
      </c>
      <c r="J24" s="759">
        <v>3.3076168178409505E-2</v>
      </c>
      <c r="K24" s="755">
        <v>0.16676595304481398</v>
      </c>
    </row>
    <row r="25" spans="2:11" ht="12.75" customHeight="1" x14ac:dyDescent="0.25">
      <c r="B25" s="1186" t="s">
        <v>630</v>
      </c>
      <c r="C25" s="1186"/>
      <c r="D25" s="715">
        <v>18122</v>
      </c>
      <c r="E25" s="715">
        <v>148903.45449999996</v>
      </c>
      <c r="F25" s="715">
        <v>19685</v>
      </c>
      <c r="G25" s="715">
        <v>173546.03052999999</v>
      </c>
      <c r="H25" s="716">
        <v>4.541542947977012E-2</v>
      </c>
      <c r="I25" s="716">
        <v>8.6248758415185964E-2</v>
      </c>
      <c r="J25" s="716">
        <v>3.3076168178409505E-2</v>
      </c>
      <c r="K25" s="716">
        <v>0.16549364897373842</v>
      </c>
    </row>
    <row r="26" spans="2:11" ht="12.75" customHeight="1" x14ac:dyDescent="0.25">
      <c r="B26" s="756" t="s">
        <v>608</v>
      </c>
      <c r="C26" s="754" t="s">
        <v>263</v>
      </c>
      <c r="D26" s="704">
        <v>18343</v>
      </c>
      <c r="E26" s="704">
        <v>249912.01324</v>
      </c>
      <c r="F26" s="705">
        <v>17400</v>
      </c>
      <c r="G26" s="705">
        <v>233518.64252000005</v>
      </c>
      <c r="H26" s="755">
        <v>4.0143686713131829E-2</v>
      </c>
      <c r="I26" s="755">
        <v>-5.140925693725127E-2</v>
      </c>
      <c r="J26" s="707">
        <v>4.450635874065826E-2</v>
      </c>
      <c r="K26" s="755">
        <v>-6.5596569398433724E-2</v>
      </c>
    </row>
    <row r="27" spans="2:11" ht="12.75" customHeight="1" x14ac:dyDescent="0.25">
      <c r="B27" s="1186" t="s">
        <v>633</v>
      </c>
      <c r="C27" s="1186"/>
      <c r="D27" s="715">
        <v>18343</v>
      </c>
      <c r="E27" s="715">
        <v>249912.01324</v>
      </c>
      <c r="F27" s="715">
        <v>17400</v>
      </c>
      <c r="G27" s="715">
        <v>233518.64252000005</v>
      </c>
      <c r="H27" s="716">
        <v>4.0143686713131829E-2</v>
      </c>
      <c r="I27" s="716">
        <v>-5.140925693725127E-2</v>
      </c>
      <c r="J27" s="716">
        <v>4.450635874065826E-2</v>
      </c>
      <c r="K27" s="716">
        <v>-6.5596569398433724E-2</v>
      </c>
    </row>
    <row r="28" spans="2:11" ht="12.75" customHeight="1" x14ac:dyDescent="0.25">
      <c r="B28" s="1209" t="s">
        <v>262</v>
      </c>
      <c r="C28" s="754" t="s">
        <v>451</v>
      </c>
      <c r="D28" s="704">
        <v>238</v>
      </c>
      <c r="E28" s="704">
        <v>596.11</v>
      </c>
      <c r="F28" s="705">
        <v>100</v>
      </c>
      <c r="G28" s="705">
        <v>1070.933</v>
      </c>
      <c r="H28" s="755">
        <v>2.3071084317891858E-4</v>
      </c>
      <c r="I28" s="755">
        <v>-0.57983193277310929</v>
      </c>
      <c r="J28" s="707">
        <v>2.0410930695234395E-4</v>
      </c>
      <c r="K28" s="755">
        <v>0.79653587425139649</v>
      </c>
    </row>
    <row r="29" spans="2:11" ht="12.75" customHeight="1" x14ac:dyDescent="0.25">
      <c r="B29" s="1209"/>
      <c r="C29" s="754" t="s">
        <v>635</v>
      </c>
      <c r="D29" s="704">
        <v>12</v>
      </c>
      <c r="E29" s="704">
        <v>7.17</v>
      </c>
      <c r="F29" s="705">
        <v>2</v>
      </c>
      <c r="G29" s="705">
        <v>5</v>
      </c>
      <c r="H29" s="755">
        <v>4.6142168635783716E-6</v>
      </c>
      <c r="I29" s="755">
        <v>-0.83333333333333337</v>
      </c>
      <c r="J29" s="707">
        <v>9.5295087065364484E-7</v>
      </c>
      <c r="K29" s="755">
        <v>-0.30264993026499304</v>
      </c>
    </row>
    <row r="30" spans="2:11" ht="12.75" customHeight="1" x14ac:dyDescent="0.25">
      <c r="B30" s="1209"/>
      <c r="C30" s="754" t="s">
        <v>636</v>
      </c>
      <c r="D30" s="704">
        <v>14</v>
      </c>
      <c r="E30" s="704">
        <v>6.12</v>
      </c>
      <c r="F30" s="705">
        <v>10</v>
      </c>
      <c r="G30" s="705" t="s">
        <v>206</v>
      </c>
      <c r="H30" s="755">
        <v>2.3071084317891858E-5</v>
      </c>
      <c r="I30" s="755">
        <v>-0.2857142857142857</v>
      </c>
      <c r="J30" s="707">
        <v>0</v>
      </c>
      <c r="K30" s="755">
        <v>-1</v>
      </c>
    </row>
    <row r="31" spans="2:11" ht="12.75" customHeight="1" x14ac:dyDescent="0.25">
      <c r="B31" s="1186" t="s">
        <v>637</v>
      </c>
      <c r="C31" s="1186"/>
      <c r="D31" s="715">
        <v>264</v>
      </c>
      <c r="E31" s="715">
        <v>609.4</v>
      </c>
      <c r="F31" s="715">
        <v>112</v>
      </c>
      <c r="G31" s="715">
        <v>1075.933</v>
      </c>
      <c r="H31" s="716">
        <v>2.5839614436038881E-4</v>
      </c>
      <c r="I31" s="716">
        <v>-0.5757575757575758</v>
      </c>
      <c r="J31" s="716">
        <v>2.0506225782299759E-4</v>
      </c>
      <c r="K31" s="716">
        <v>0.76556120774532332</v>
      </c>
    </row>
    <row r="32" spans="2:11" ht="12.75" customHeight="1" x14ac:dyDescent="0.25">
      <c r="B32" s="1210" t="s">
        <v>609</v>
      </c>
      <c r="C32" s="754" t="s">
        <v>268</v>
      </c>
      <c r="D32" s="704">
        <v>409</v>
      </c>
      <c r="E32" s="704">
        <v>1083.5412900000001</v>
      </c>
      <c r="F32" s="705">
        <v>151</v>
      </c>
      <c r="G32" s="705">
        <v>330.87700000000001</v>
      </c>
      <c r="H32" s="755">
        <v>3.4837337320016702E-4</v>
      </c>
      <c r="I32" s="755">
        <v>-0.63080684596577019</v>
      </c>
      <c r="J32" s="707">
        <v>6.3061905045853201E-5</v>
      </c>
      <c r="K32" s="755">
        <v>-0.69463369503897732</v>
      </c>
    </row>
    <row r="33" spans="2:11" ht="12.75" customHeight="1" x14ac:dyDescent="0.25">
      <c r="B33" s="1211"/>
      <c r="C33" s="754" t="s">
        <v>638</v>
      </c>
      <c r="D33" s="704">
        <v>288</v>
      </c>
      <c r="E33" s="704">
        <v>1660.3526999999999</v>
      </c>
      <c r="F33" s="705">
        <v>219</v>
      </c>
      <c r="G33" s="705">
        <v>2017.1741</v>
      </c>
      <c r="H33" s="755">
        <v>5.0525674656183171E-4</v>
      </c>
      <c r="I33" s="755">
        <v>-0.23958333333333334</v>
      </c>
      <c r="J33" s="707">
        <v>3.8445356297099647E-4</v>
      </c>
      <c r="K33" s="755">
        <v>0.21490698934027697</v>
      </c>
    </row>
    <row r="34" spans="2:11" ht="12.75" customHeight="1" x14ac:dyDescent="0.25">
      <c r="B34" s="1211"/>
      <c r="C34" s="754" t="s">
        <v>266</v>
      </c>
      <c r="D34" s="704">
        <v>5239</v>
      </c>
      <c r="E34" s="704">
        <v>32995.034650000001</v>
      </c>
      <c r="F34" s="705">
        <v>5921</v>
      </c>
      <c r="G34" s="705">
        <v>38289.656439999992</v>
      </c>
      <c r="H34" s="755">
        <v>1.3660389024623769E-2</v>
      </c>
      <c r="I34" s="755">
        <v>0.13017751479289941</v>
      </c>
      <c r="J34" s="707">
        <v>7.2976322883053857E-3</v>
      </c>
      <c r="K34" s="755">
        <v>0.16046722927141979</v>
      </c>
    </row>
    <row r="35" spans="2:11" ht="12.75" customHeight="1" x14ac:dyDescent="0.25">
      <c r="B35" s="1211"/>
      <c r="C35" s="754" t="s">
        <v>640</v>
      </c>
      <c r="D35" s="704">
        <v>5</v>
      </c>
      <c r="E35" s="704">
        <v>5.14</v>
      </c>
      <c r="F35" s="705" t="s">
        <v>206</v>
      </c>
      <c r="G35" s="705" t="s">
        <v>206</v>
      </c>
      <c r="H35" s="755">
        <v>0</v>
      </c>
      <c r="I35" s="755">
        <v>-1</v>
      </c>
      <c r="J35" s="707">
        <v>0</v>
      </c>
      <c r="K35" s="755">
        <v>-1</v>
      </c>
    </row>
    <row r="36" spans="2:11" ht="12.75" customHeight="1" x14ac:dyDescent="0.25">
      <c r="B36" s="1212"/>
      <c r="C36" s="754" t="s">
        <v>671</v>
      </c>
      <c r="D36" s="704" t="s">
        <v>206</v>
      </c>
      <c r="E36" s="704" t="s">
        <v>206</v>
      </c>
      <c r="F36" s="705">
        <v>1</v>
      </c>
      <c r="G36" s="705" t="s">
        <v>206</v>
      </c>
      <c r="H36" s="755">
        <v>2.3071084317891858E-6</v>
      </c>
      <c r="I36" s="755" t="s">
        <v>206</v>
      </c>
      <c r="J36" s="760">
        <v>0</v>
      </c>
      <c r="K36" s="755" t="s">
        <v>206</v>
      </c>
    </row>
    <row r="37" spans="2:11" ht="12.75" customHeight="1" x14ac:dyDescent="0.25">
      <c r="B37" s="1186" t="s">
        <v>645</v>
      </c>
      <c r="C37" s="1186"/>
      <c r="D37" s="715">
        <v>5941</v>
      </c>
      <c r="E37" s="715">
        <v>35744.068639999998</v>
      </c>
      <c r="F37" s="715">
        <v>6292</v>
      </c>
      <c r="G37" s="715">
        <v>40637.707539999989</v>
      </c>
      <c r="H37" s="716">
        <v>1.4516326252817556E-2</v>
      </c>
      <c r="I37" s="716">
        <v>5.9080962800875277E-2</v>
      </c>
      <c r="J37" s="716">
        <v>7.7451477563222348E-3</v>
      </c>
      <c r="K37" s="716">
        <v>0.13690771885223169</v>
      </c>
    </row>
    <row r="38" spans="2:11" ht="12.75" customHeight="1" x14ac:dyDescent="0.25">
      <c r="B38" s="1209" t="s">
        <v>274</v>
      </c>
      <c r="C38" s="754" t="s">
        <v>646</v>
      </c>
      <c r="D38" s="704">
        <v>209</v>
      </c>
      <c r="E38" s="704">
        <v>608.75300000000004</v>
      </c>
      <c r="F38" s="705">
        <v>277</v>
      </c>
      <c r="G38" s="705">
        <v>450.178</v>
      </c>
      <c r="H38" s="755">
        <v>6.3906903560560443E-4</v>
      </c>
      <c r="I38" s="755">
        <v>0.32535885167464113</v>
      </c>
      <c r="J38" s="707">
        <v>8.5799503409823304E-5</v>
      </c>
      <c r="K38" s="755">
        <v>-0.26049152940519393</v>
      </c>
    </row>
    <row r="39" spans="2:11" ht="12.75" customHeight="1" x14ac:dyDescent="0.25">
      <c r="B39" s="1209"/>
      <c r="C39" s="754" t="s">
        <v>273</v>
      </c>
      <c r="D39" s="704">
        <v>46814</v>
      </c>
      <c r="E39" s="704">
        <v>488181.05499999999</v>
      </c>
      <c r="F39" s="705">
        <v>41171</v>
      </c>
      <c r="G39" s="705">
        <v>462590.65299999999</v>
      </c>
      <c r="H39" s="755">
        <v>9.4985961245192568E-2</v>
      </c>
      <c r="I39" s="755">
        <v>-0.12054086384414918</v>
      </c>
      <c r="J39" s="707">
        <v>8.816523310651761E-2</v>
      </c>
      <c r="K39" s="755">
        <v>-5.2419899825895545E-2</v>
      </c>
    </row>
    <row r="40" spans="2:11" ht="12.75" customHeight="1" x14ac:dyDescent="0.25">
      <c r="B40" s="1209"/>
      <c r="C40" s="754" t="s">
        <v>276</v>
      </c>
      <c r="D40" s="704">
        <v>32663</v>
      </c>
      <c r="E40" s="704">
        <v>479606.44300000003</v>
      </c>
      <c r="F40" s="705">
        <v>25844</v>
      </c>
      <c r="G40" s="705">
        <v>427865.92499999999</v>
      </c>
      <c r="H40" s="755">
        <v>5.9624910311159712E-2</v>
      </c>
      <c r="I40" s="755">
        <v>-0.20876833113920951</v>
      </c>
      <c r="J40" s="707">
        <v>8.1547041150355409E-2</v>
      </c>
      <c r="K40" s="755">
        <v>-0.10788119875195262</v>
      </c>
    </row>
    <row r="41" spans="2:11" ht="12.75" customHeight="1" x14ac:dyDescent="0.25">
      <c r="B41" s="1209"/>
      <c r="C41" s="754" t="s">
        <v>672</v>
      </c>
      <c r="D41" s="704">
        <v>22</v>
      </c>
      <c r="E41" s="704">
        <v>18.3</v>
      </c>
      <c r="F41" s="705">
        <v>235</v>
      </c>
      <c r="G41" s="705">
        <v>457.3</v>
      </c>
      <c r="H41" s="755">
        <v>5.4217048147045858E-4</v>
      </c>
      <c r="I41" s="755">
        <v>9.6818181818181817</v>
      </c>
      <c r="J41" s="707">
        <v>8.7156886629982354E-5</v>
      </c>
      <c r="K41" s="755">
        <v>23.989071038251364</v>
      </c>
    </row>
    <row r="42" spans="2:11" ht="12.75" customHeight="1" x14ac:dyDescent="0.25">
      <c r="B42" s="1186" t="s">
        <v>593</v>
      </c>
      <c r="C42" s="1186"/>
      <c r="D42" s="715">
        <v>79708</v>
      </c>
      <c r="E42" s="715">
        <v>968414.55100000009</v>
      </c>
      <c r="F42" s="715">
        <v>67527</v>
      </c>
      <c r="G42" s="715">
        <v>891364.0560000001</v>
      </c>
      <c r="H42" s="716">
        <v>0.15579211107342833</v>
      </c>
      <c r="I42" s="716">
        <v>-0.15282029407336778</v>
      </c>
      <c r="J42" s="716">
        <v>0.16988523064691285</v>
      </c>
      <c r="K42" s="716">
        <v>-7.9563545302408403E-2</v>
      </c>
    </row>
    <row r="43" spans="2:11" ht="12.75" customHeight="1" x14ac:dyDescent="0.25">
      <c r="B43" s="1185" t="s">
        <v>104</v>
      </c>
      <c r="C43" s="1185"/>
      <c r="D43" s="708">
        <v>441517</v>
      </c>
      <c r="E43" s="708">
        <v>5420523.4746500002</v>
      </c>
      <c r="F43" s="708">
        <v>433443</v>
      </c>
      <c r="G43" s="708">
        <v>5246860.2044200003</v>
      </c>
      <c r="H43" s="709">
        <v>1</v>
      </c>
      <c r="I43" s="709">
        <v>-1.8286951578308425E-2</v>
      </c>
      <c r="J43" s="709">
        <v>1</v>
      </c>
      <c r="K43" s="709">
        <v>-3.2038099464408873E-2</v>
      </c>
    </row>
    <row r="44" spans="2:11" s="710" customFormat="1" ht="10.5" customHeight="1" x14ac:dyDescent="0.15">
      <c r="B44" s="1183" t="s">
        <v>662</v>
      </c>
      <c r="C44" s="1183"/>
      <c r="D44" s="1183"/>
      <c r="E44" s="1183"/>
      <c r="F44" s="1183"/>
      <c r="G44" s="1183"/>
      <c r="H44" s="1183"/>
      <c r="I44" s="1183"/>
      <c r="J44" s="1183"/>
      <c r="K44" s="1183"/>
    </row>
    <row r="45" spans="2:11" s="710" customFormat="1" ht="9" customHeight="1" x14ac:dyDescent="0.15">
      <c r="B45" s="1184" t="s">
        <v>650</v>
      </c>
      <c r="C45" s="1184"/>
      <c r="D45" s="1184"/>
      <c r="E45" s="1184"/>
      <c r="F45" s="1184"/>
      <c r="G45" s="1184"/>
      <c r="H45" s="1184"/>
      <c r="I45" s="1184"/>
      <c r="J45" s="1184"/>
      <c r="K45" s="1184"/>
    </row>
    <row r="46" spans="2:11" s="710" customFormat="1" ht="9" x14ac:dyDescent="0.15">
      <c r="B46" s="1195" t="s">
        <v>663</v>
      </c>
      <c r="C46" s="1195"/>
      <c r="D46" s="1195"/>
      <c r="E46" s="1195"/>
      <c r="F46" s="1195"/>
      <c r="G46" s="1195"/>
      <c r="H46" s="1195"/>
      <c r="I46" s="1195"/>
      <c r="J46" s="1195"/>
      <c r="K46" s="1195"/>
    </row>
    <row r="47" spans="2:11" s="710" customFormat="1" ht="9" x14ac:dyDescent="0.15">
      <c r="B47" s="721"/>
      <c r="C47" s="721"/>
      <c r="D47" s="721"/>
      <c r="E47" s="721"/>
      <c r="F47" s="721"/>
      <c r="G47" s="721"/>
      <c r="H47" s="721"/>
      <c r="I47" s="721"/>
      <c r="K47" s="711"/>
    </row>
    <row r="48" spans="2:11" s="710" customFormat="1" ht="9" x14ac:dyDescent="0.15"/>
    <row r="49" s="710" customFormat="1" ht="9" x14ac:dyDescent="0.15"/>
    <row r="50" s="710" customFormat="1" ht="9" x14ac:dyDescent="0.15"/>
    <row r="51" s="710" customFormat="1" ht="9" x14ac:dyDescent="0.15"/>
    <row r="52" s="710" customFormat="1" ht="9" x14ac:dyDescent="0.15"/>
    <row r="53" s="710" customFormat="1" ht="9" x14ac:dyDescent="0.15"/>
    <row r="54" s="710" customFormat="1" ht="9" x14ac:dyDescent="0.15"/>
    <row r="55" s="710" customFormat="1" ht="9" x14ac:dyDescent="0.15"/>
    <row r="56" s="710" customFormat="1" ht="9" x14ac:dyDescent="0.15"/>
    <row r="57" s="710" customFormat="1" ht="9" x14ac:dyDescent="0.15"/>
    <row r="58" s="710" customFormat="1" ht="9" x14ac:dyDescent="0.15"/>
    <row r="59" s="710" customFormat="1" ht="9" x14ac:dyDescent="0.15"/>
    <row r="60" s="710" customFormat="1" ht="9" x14ac:dyDescent="0.15"/>
    <row r="61" s="710" customFormat="1" ht="9" x14ac:dyDescent="0.15"/>
    <row r="62" s="710" customFormat="1" ht="9" x14ac:dyDescent="0.15"/>
    <row r="63" s="710" customFormat="1" ht="9" x14ac:dyDescent="0.15"/>
    <row r="64" s="710" customFormat="1" ht="9" x14ac:dyDescent="0.15"/>
    <row r="65" s="710" customFormat="1" ht="9" x14ac:dyDescent="0.15"/>
    <row r="66" s="710" customFormat="1" ht="9" x14ac:dyDescent="0.15"/>
    <row r="67" s="710" customFormat="1" ht="9" x14ac:dyDescent="0.15"/>
    <row r="68" s="710" customFormat="1" ht="9" x14ac:dyDescent="0.15"/>
    <row r="69" s="710" customFormat="1" ht="9" x14ac:dyDescent="0.15"/>
    <row r="70" s="710" customFormat="1" ht="9" x14ac:dyDescent="0.15"/>
    <row r="71" s="710" customFormat="1" ht="9" x14ac:dyDescent="0.15"/>
    <row r="72" s="710" customFormat="1" ht="9" x14ac:dyDescent="0.15"/>
    <row r="73" s="710" customFormat="1" ht="9" x14ac:dyDescent="0.15"/>
    <row r="74" s="710" customFormat="1" ht="9" x14ac:dyDescent="0.15"/>
    <row r="75" s="710" customFormat="1" ht="9" x14ac:dyDescent="0.15"/>
    <row r="76" s="710" customFormat="1" ht="9" x14ac:dyDescent="0.15"/>
    <row r="77" s="710" customFormat="1" ht="9" x14ac:dyDescent="0.15"/>
    <row r="78" s="710" customFormat="1" ht="9" x14ac:dyDescent="0.15"/>
    <row r="79" s="710" customFormat="1" ht="9" x14ac:dyDescent="0.15"/>
    <row r="80" s="710" customFormat="1" ht="9" x14ac:dyDescent="0.15"/>
    <row r="81" s="710" customFormat="1" ht="9" x14ac:dyDescent="0.15"/>
    <row r="82" s="710" customFormat="1" ht="9" x14ac:dyDescent="0.15"/>
    <row r="83" s="710" customFormat="1" ht="9" x14ac:dyDescent="0.15"/>
    <row r="84" s="710" customFormat="1" ht="9" x14ac:dyDescent="0.15"/>
    <row r="85" s="710" customFormat="1" ht="9" x14ac:dyDescent="0.15"/>
    <row r="86" s="710" customFormat="1" ht="9" x14ac:dyDescent="0.15"/>
    <row r="87" s="710" customFormat="1" ht="9" x14ac:dyDescent="0.15"/>
    <row r="88" s="710" customFormat="1" ht="9" x14ac:dyDescent="0.15"/>
    <row r="89" s="710" customFormat="1" ht="9" x14ac:dyDescent="0.15"/>
    <row r="90" s="710" customFormat="1" ht="9" x14ac:dyDescent="0.15"/>
    <row r="91" s="710" customFormat="1" ht="9" x14ac:dyDescent="0.15"/>
    <row r="92" s="710" customFormat="1" ht="9" x14ac:dyDescent="0.15"/>
    <row r="93" s="710" customFormat="1" ht="9" x14ac:dyDescent="0.15"/>
    <row r="94" s="710" customFormat="1" ht="9" x14ac:dyDescent="0.15"/>
    <row r="95" s="710" customFormat="1" ht="9" x14ac:dyDescent="0.15"/>
    <row r="96" s="710" customFormat="1" ht="9" x14ac:dyDescent="0.15"/>
    <row r="97" s="710" customFormat="1" ht="9" x14ac:dyDescent="0.15"/>
    <row r="98" s="710" customFormat="1" ht="9" x14ac:dyDescent="0.15"/>
    <row r="99" s="710" customFormat="1" ht="9" x14ac:dyDescent="0.15"/>
    <row r="100" s="710" customFormat="1" ht="9" x14ac:dyDescent="0.15"/>
    <row r="101" s="710" customFormat="1" ht="9" x14ac:dyDescent="0.15"/>
    <row r="102" s="710" customFormat="1" ht="9" x14ac:dyDescent="0.15"/>
    <row r="103" s="710" customFormat="1" ht="9" x14ac:dyDescent="0.15"/>
    <row r="104" s="710" customFormat="1" ht="9" x14ac:dyDescent="0.15"/>
    <row r="105" s="710" customFormat="1" ht="9" x14ac:dyDescent="0.15"/>
    <row r="106" s="710" customFormat="1" ht="9" x14ac:dyDescent="0.15"/>
    <row r="107" s="710" customFormat="1" ht="9" x14ac:dyDescent="0.15"/>
    <row r="108" s="710" customFormat="1" ht="9" x14ac:dyDescent="0.15"/>
    <row r="109" s="710" customFormat="1" ht="9" x14ac:dyDescent="0.15"/>
    <row r="110" s="710" customFormat="1" ht="9" x14ac:dyDescent="0.15"/>
    <row r="111" s="710" customFormat="1" ht="9" x14ac:dyDescent="0.15"/>
    <row r="112" s="710" customFormat="1" ht="9" x14ac:dyDescent="0.15"/>
    <row r="113" s="710" customFormat="1" ht="9" x14ac:dyDescent="0.15"/>
    <row r="114" s="710" customFormat="1" ht="9" x14ac:dyDescent="0.15"/>
    <row r="115" s="710" customFormat="1" ht="9" x14ac:dyDescent="0.15"/>
    <row r="116" s="710" customFormat="1" ht="9" x14ac:dyDescent="0.15"/>
    <row r="117" s="710" customFormat="1" ht="9" x14ac:dyDescent="0.15"/>
    <row r="118" s="710" customFormat="1" ht="9" x14ac:dyDescent="0.15"/>
    <row r="119" s="710" customFormat="1" ht="9" x14ac:dyDescent="0.15"/>
    <row r="120" s="710" customFormat="1" ht="9" x14ac:dyDescent="0.15"/>
    <row r="121" s="710" customFormat="1" ht="9" x14ac:dyDescent="0.15"/>
    <row r="122" s="710" customFormat="1" ht="9" x14ac:dyDescent="0.15"/>
    <row r="123" s="710" customFormat="1" ht="9" x14ac:dyDescent="0.15"/>
    <row r="124" s="710" customFormat="1" ht="9" x14ac:dyDescent="0.15"/>
    <row r="125" s="710" customFormat="1" ht="9" x14ac:dyDescent="0.15"/>
    <row r="126" s="710" customFormat="1" ht="9" x14ac:dyDescent="0.15"/>
    <row r="127" s="710" customFormat="1" ht="9" x14ac:dyDescent="0.15"/>
    <row r="128" s="710" customFormat="1" ht="9" x14ac:dyDescent="0.15"/>
    <row r="129" s="710" customFormat="1" ht="9" x14ac:dyDescent="0.15"/>
    <row r="130" s="710" customFormat="1" ht="9" x14ac:dyDescent="0.15"/>
    <row r="131" s="710" customFormat="1" ht="9" x14ac:dyDescent="0.15"/>
    <row r="132" s="710" customFormat="1" ht="9" x14ac:dyDescent="0.15"/>
    <row r="133" s="710" customFormat="1" ht="9" x14ac:dyDescent="0.15"/>
    <row r="134" s="710" customFormat="1" ht="9" x14ac:dyDescent="0.15"/>
    <row r="135" s="710" customFormat="1" ht="9" x14ac:dyDescent="0.15"/>
    <row r="136" s="710" customFormat="1" ht="9" x14ac:dyDescent="0.15"/>
    <row r="137" s="710" customFormat="1" ht="9" x14ac:dyDescent="0.15"/>
    <row r="138" s="710" customFormat="1" ht="9" x14ac:dyDescent="0.15"/>
    <row r="139" s="710" customFormat="1" ht="9" x14ac:dyDescent="0.15"/>
    <row r="140" s="710" customFormat="1" ht="9" x14ac:dyDescent="0.15"/>
    <row r="141" s="710" customFormat="1" ht="9" x14ac:dyDescent="0.15"/>
    <row r="142" s="710" customFormat="1" ht="9" x14ac:dyDescent="0.15"/>
    <row r="143" s="710" customFormat="1" ht="9" x14ac:dyDescent="0.15"/>
    <row r="144" s="710" customFormat="1" ht="9" x14ac:dyDescent="0.15"/>
    <row r="145" s="710" customFormat="1" ht="9" x14ac:dyDescent="0.15"/>
    <row r="146" s="710" customFormat="1" ht="9" x14ac:dyDescent="0.15"/>
    <row r="147" s="710" customFormat="1" ht="9" x14ac:dyDescent="0.15"/>
    <row r="148" s="710" customFormat="1" ht="9" x14ac:dyDescent="0.15"/>
    <row r="149" s="710" customFormat="1" ht="9" x14ac:dyDescent="0.15"/>
    <row r="150" s="710" customFormat="1" ht="9" x14ac:dyDescent="0.15"/>
    <row r="151" s="710" customFormat="1" ht="9" x14ac:dyDescent="0.15"/>
    <row r="152" s="710" customFormat="1" ht="9" x14ac:dyDescent="0.15"/>
    <row r="153" s="710" customFormat="1" ht="9" x14ac:dyDescent="0.15"/>
    <row r="154" s="710" customFormat="1" ht="9" x14ac:dyDescent="0.15"/>
    <row r="155" s="710" customFormat="1" ht="9" x14ac:dyDescent="0.15"/>
    <row r="156" s="710" customFormat="1" ht="9" x14ac:dyDescent="0.15"/>
    <row r="157" s="710" customFormat="1" ht="9" x14ac:dyDescent="0.15"/>
    <row r="158" s="710" customFormat="1" ht="9" x14ac:dyDescent="0.15"/>
    <row r="159" s="710" customFormat="1" ht="9" x14ac:dyDescent="0.15"/>
    <row r="160" s="710" customFormat="1" ht="9" x14ac:dyDescent="0.15"/>
    <row r="161" s="710" customFormat="1" ht="9" x14ac:dyDescent="0.15"/>
    <row r="162" s="710" customFormat="1" ht="9" x14ac:dyDescent="0.15"/>
    <row r="163" s="710" customFormat="1" ht="9" x14ac:dyDescent="0.15"/>
    <row r="164" s="710" customFormat="1" ht="9" x14ac:dyDescent="0.15"/>
    <row r="165" s="710" customFormat="1" ht="9" x14ac:dyDescent="0.15"/>
    <row r="166" s="710" customFormat="1" ht="9" x14ac:dyDescent="0.15"/>
    <row r="167" s="710" customFormat="1" ht="9" x14ac:dyDescent="0.15"/>
    <row r="168" s="710" customFormat="1" ht="9" x14ac:dyDescent="0.15"/>
    <row r="169" s="710" customFormat="1" ht="9" x14ac:dyDescent="0.15"/>
    <row r="170" s="710" customFormat="1" ht="9" x14ac:dyDescent="0.15"/>
    <row r="171" s="710" customFormat="1" ht="9" x14ac:dyDescent="0.15"/>
    <row r="172" s="710" customFormat="1" ht="9" x14ac:dyDescent="0.15"/>
    <row r="173" s="710" customFormat="1" ht="9" x14ac:dyDescent="0.15"/>
    <row r="174" s="710" customFormat="1" ht="9" x14ac:dyDescent="0.15"/>
    <row r="175" s="710" customFormat="1" ht="9" x14ac:dyDescent="0.15"/>
    <row r="176" s="710" customFormat="1" ht="9" x14ac:dyDescent="0.15"/>
    <row r="177" s="710" customFormat="1" ht="9" x14ac:dyDescent="0.15"/>
    <row r="178" s="710" customFormat="1" ht="9" x14ac:dyDescent="0.15"/>
    <row r="179" s="710" customFormat="1" ht="9" x14ac:dyDescent="0.15"/>
    <row r="180" s="710" customFormat="1" ht="9" x14ac:dyDescent="0.15"/>
    <row r="181" s="710" customFormat="1" ht="9" x14ac:dyDescent="0.15"/>
    <row r="182" s="710" customFormat="1" ht="9" x14ac:dyDescent="0.15"/>
    <row r="183" s="710" customFormat="1" ht="9" x14ac:dyDescent="0.15"/>
    <row r="184" s="710" customFormat="1" ht="9" x14ac:dyDescent="0.15"/>
    <row r="185" s="710" customFormat="1" ht="9" x14ac:dyDescent="0.15"/>
    <row r="186" s="710" customFormat="1" ht="9" x14ac:dyDescent="0.15"/>
    <row r="187" s="710" customFormat="1" ht="9" x14ac:dyDescent="0.15"/>
    <row r="188" s="710" customFormat="1" ht="9" x14ac:dyDescent="0.15"/>
    <row r="189" s="710" customFormat="1" ht="9" x14ac:dyDescent="0.15"/>
    <row r="190" s="710" customFormat="1" ht="9" x14ac:dyDescent="0.15"/>
    <row r="191" s="710" customFormat="1" ht="9" x14ac:dyDescent="0.15"/>
    <row r="192" s="710" customFormat="1" ht="9" x14ac:dyDescent="0.15"/>
    <row r="193" s="710" customFormat="1" ht="9" x14ac:dyDescent="0.15"/>
    <row r="194" s="710" customFormat="1" ht="9" x14ac:dyDescent="0.15"/>
    <row r="195" s="710" customFormat="1" ht="9" x14ac:dyDescent="0.15"/>
    <row r="196" s="710" customFormat="1" ht="9" x14ac:dyDescent="0.15"/>
    <row r="197" s="710" customFormat="1" ht="9" x14ac:dyDescent="0.15"/>
    <row r="198" s="710" customFormat="1" ht="9" x14ac:dyDescent="0.15"/>
    <row r="199" s="710" customFormat="1" ht="9" x14ac:dyDescent="0.15"/>
    <row r="200" s="710" customFormat="1" ht="9" x14ac:dyDescent="0.15"/>
    <row r="201" s="710" customFormat="1" ht="9" x14ac:dyDescent="0.15"/>
    <row r="202" s="710" customFormat="1" ht="9" x14ac:dyDescent="0.15"/>
    <row r="203" s="710" customFormat="1" ht="9" x14ac:dyDescent="0.15"/>
    <row r="204" s="710" customFormat="1" ht="9" x14ac:dyDescent="0.15"/>
    <row r="205" s="710" customFormat="1" ht="9" x14ac:dyDescent="0.15"/>
    <row r="206" s="710" customFormat="1" ht="9" x14ac:dyDescent="0.15"/>
    <row r="207" s="710" customFormat="1" ht="9" x14ac:dyDescent="0.15"/>
    <row r="208" s="710" customFormat="1" ht="9" x14ac:dyDescent="0.15"/>
    <row r="209" s="710" customFormat="1" ht="9" x14ac:dyDescent="0.15"/>
    <row r="210" s="710" customFormat="1" ht="9" x14ac:dyDescent="0.15"/>
    <row r="211" s="710" customFormat="1" ht="9" x14ac:dyDescent="0.15"/>
    <row r="212" s="710" customFormat="1" ht="9" x14ac:dyDescent="0.15"/>
    <row r="213" s="710" customFormat="1" ht="9" x14ac:dyDescent="0.15"/>
    <row r="214" s="710" customFormat="1" ht="9" x14ac:dyDescent="0.15"/>
    <row r="215" s="710" customFormat="1" ht="9" x14ac:dyDescent="0.15"/>
    <row r="216" s="710" customFormat="1" ht="9" x14ac:dyDescent="0.15"/>
    <row r="217" s="710" customFormat="1" ht="9" x14ac:dyDescent="0.15"/>
    <row r="218" s="710" customFormat="1" ht="9" x14ac:dyDescent="0.15"/>
    <row r="219" s="710" customFormat="1" ht="9" x14ac:dyDescent="0.15"/>
    <row r="220" s="710" customFormat="1" ht="9" x14ac:dyDescent="0.15"/>
    <row r="221" s="710" customFormat="1" ht="9" x14ac:dyDescent="0.15"/>
    <row r="222" s="710" customFormat="1" ht="9" x14ac:dyDescent="0.15"/>
    <row r="223" s="710" customFormat="1" ht="9" x14ac:dyDescent="0.15"/>
    <row r="224" s="710" customFormat="1" ht="9" x14ac:dyDescent="0.15"/>
    <row r="225" s="710" customFormat="1" ht="9" x14ac:dyDescent="0.15"/>
    <row r="226" s="710" customFormat="1" ht="9" x14ac:dyDescent="0.15"/>
    <row r="227" s="710" customFormat="1" ht="9" x14ac:dyDescent="0.15"/>
    <row r="228" s="710" customFormat="1" ht="9" x14ac:dyDescent="0.15"/>
    <row r="229" s="710" customFormat="1" ht="9" x14ac:dyDescent="0.15"/>
    <row r="230" s="710" customFormat="1" ht="9" x14ac:dyDescent="0.15"/>
    <row r="231" s="710" customFormat="1" ht="9" x14ac:dyDescent="0.15"/>
    <row r="232" s="710" customFormat="1" ht="9" x14ac:dyDescent="0.15"/>
    <row r="233" s="710" customFormat="1" ht="9" x14ac:dyDescent="0.15"/>
    <row r="234" s="710" customFormat="1" ht="9" x14ac:dyDescent="0.15"/>
    <row r="235" s="710" customFormat="1" ht="9" x14ac:dyDescent="0.15"/>
    <row r="236" s="710" customFormat="1" ht="9" x14ac:dyDescent="0.15"/>
    <row r="237" s="710" customFormat="1" ht="9" x14ac:dyDescent="0.15"/>
    <row r="238" s="710" customFormat="1" ht="9" x14ac:dyDescent="0.15"/>
    <row r="239" s="710" customFormat="1" ht="9" x14ac:dyDescent="0.15"/>
    <row r="240" s="710" customFormat="1" ht="9" x14ac:dyDescent="0.15"/>
    <row r="241" s="710" customFormat="1" ht="9" x14ac:dyDescent="0.15"/>
    <row r="242" s="710" customFormat="1" ht="9" x14ac:dyDescent="0.15"/>
    <row r="243" s="710" customFormat="1" ht="9" x14ac:dyDescent="0.15"/>
    <row r="244" s="710" customFormat="1" ht="9" x14ac:dyDescent="0.15"/>
    <row r="245" s="710" customFormat="1" ht="9" x14ac:dyDescent="0.15"/>
    <row r="246" s="710" customFormat="1" ht="9" x14ac:dyDescent="0.15"/>
    <row r="247" s="710" customFormat="1" ht="9" x14ac:dyDescent="0.15"/>
    <row r="248" s="710" customFormat="1" ht="9" x14ac:dyDescent="0.15"/>
    <row r="249" s="710" customFormat="1" ht="9" x14ac:dyDescent="0.15"/>
    <row r="250" s="710" customFormat="1" ht="9" x14ac:dyDescent="0.15"/>
    <row r="251" s="710" customFormat="1" ht="9" x14ac:dyDescent="0.15"/>
    <row r="252" s="710" customFormat="1" ht="9" x14ac:dyDescent="0.15"/>
    <row r="253" s="710" customFormat="1" ht="9" x14ac:dyDescent="0.15"/>
    <row r="254" s="710" customFormat="1" ht="9" x14ac:dyDescent="0.15"/>
    <row r="255" s="710" customFormat="1" ht="9" x14ac:dyDescent="0.15"/>
    <row r="256" s="710" customFormat="1" ht="9" x14ac:dyDescent="0.15"/>
    <row r="257" s="710" customFormat="1" ht="9" x14ac:dyDescent="0.15"/>
    <row r="258" s="710" customFormat="1" ht="9" x14ac:dyDescent="0.15"/>
    <row r="259" s="710" customFormat="1" ht="9" x14ac:dyDescent="0.15"/>
    <row r="260" s="710" customFormat="1" ht="9" x14ac:dyDescent="0.15"/>
    <row r="261" s="710" customFormat="1" ht="9" x14ac:dyDescent="0.15"/>
    <row r="262" s="710" customFormat="1" ht="9" x14ac:dyDescent="0.15"/>
    <row r="263" s="710" customFormat="1" ht="9" x14ac:dyDescent="0.15"/>
    <row r="264" s="710" customFormat="1" ht="9" x14ac:dyDescent="0.15"/>
    <row r="265" s="710" customFormat="1" ht="9" x14ac:dyDescent="0.15"/>
    <row r="266" s="710" customFormat="1" ht="9" x14ac:dyDescent="0.15"/>
    <row r="267" s="710" customFormat="1" ht="9" x14ac:dyDescent="0.15"/>
    <row r="268" s="710" customFormat="1" ht="9" x14ac:dyDescent="0.15"/>
    <row r="269" s="710" customFormat="1" ht="9" x14ac:dyDescent="0.15"/>
    <row r="270" s="710" customFormat="1" ht="9" x14ac:dyDescent="0.15"/>
    <row r="271" s="710" customFormat="1" ht="9" x14ac:dyDescent="0.15"/>
    <row r="272" s="710" customFormat="1" ht="9" x14ac:dyDescent="0.15"/>
    <row r="273" s="710" customFormat="1" ht="9" x14ac:dyDescent="0.15"/>
    <row r="274" s="710" customFormat="1" ht="9" x14ac:dyDescent="0.15"/>
    <row r="275" s="710" customFormat="1" ht="9" x14ac:dyDescent="0.15"/>
    <row r="276" s="710" customFormat="1" ht="9" x14ac:dyDescent="0.15"/>
    <row r="277" s="710" customFormat="1" ht="9" x14ac:dyDescent="0.15"/>
    <row r="278" s="710" customFormat="1" ht="9" x14ac:dyDescent="0.15"/>
    <row r="279" s="710" customFormat="1" ht="9" x14ac:dyDescent="0.15"/>
    <row r="280" s="710" customFormat="1" ht="9" x14ac:dyDescent="0.15"/>
    <row r="281" s="710" customFormat="1" ht="9" x14ac:dyDescent="0.15"/>
    <row r="282" s="710" customFormat="1" ht="9" x14ac:dyDescent="0.15"/>
    <row r="283" s="710" customFormat="1" ht="9" x14ac:dyDescent="0.15"/>
    <row r="284" s="710" customFormat="1" ht="9" x14ac:dyDescent="0.15"/>
    <row r="285" s="710" customFormat="1" ht="9" x14ac:dyDescent="0.15"/>
    <row r="286" s="710" customFormat="1" ht="9" x14ac:dyDescent="0.15"/>
    <row r="287" s="710" customFormat="1" ht="9" x14ac:dyDescent="0.15"/>
  </sheetData>
  <mergeCells count="32">
    <mergeCell ref="B45:K45"/>
    <mergeCell ref="B46:K46"/>
    <mergeCell ref="B32:B36"/>
    <mergeCell ref="B37:C37"/>
    <mergeCell ref="B38:B41"/>
    <mergeCell ref="B42:C42"/>
    <mergeCell ref="B43:C43"/>
    <mergeCell ref="B44:K44"/>
    <mergeCell ref="B31:C31"/>
    <mergeCell ref="B6:B8"/>
    <mergeCell ref="B9:C9"/>
    <mergeCell ref="B11:C11"/>
    <mergeCell ref="B12:B15"/>
    <mergeCell ref="B16:C16"/>
    <mergeCell ref="B18:C18"/>
    <mergeCell ref="B20:C20"/>
    <mergeCell ref="B21:B24"/>
    <mergeCell ref="B25:C25"/>
    <mergeCell ref="B27:C27"/>
    <mergeCell ref="B28:B30"/>
    <mergeCell ref="J3:J5"/>
    <mergeCell ref="K3:K5"/>
    <mergeCell ref="D4:D5"/>
    <mergeCell ref="E4:E5"/>
    <mergeCell ref="F4:F5"/>
    <mergeCell ref="G4:G5"/>
    <mergeCell ref="I3:I5"/>
    <mergeCell ref="B3:B5"/>
    <mergeCell ref="C3:C5"/>
    <mergeCell ref="D3:E3"/>
    <mergeCell ref="F3:G3"/>
    <mergeCell ref="H3:H5"/>
  </mergeCells>
  <pageMargins left="0.7" right="0.7" top="0.75" bottom="0.75" header="0.3" footer="0.3"/>
  <pageSetup paperSize="183"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M23"/>
  <sheetViews>
    <sheetView zoomScaleNormal="100" workbookViewId="0"/>
  </sheetViews>
  <sheetFormatPr baseColWidth="10" defaultColWidth="11.42578125" defaultRowHeight="12" x14ac:dyDescent="0.2"/>
  <cols>
    <col min="1" max="1" width="3.7109375" style="38" customWidth="1"/>
    <col min="2" max="2" width="16.7109375" style="38" customWidth="1"/>
    <col min="3" max="3" width="52.7109375" style="38" customWidth="1"/>
    <col min="4" max="16384" width="11.42578125" style="38"/>
  </cols>
  <sheetData>
    <row r="2" spans="1:13" ht="13.5" customHeight="1" x14ac:dyDescent="0.25">
      <c r="B2" s="39" t="s">
        <v>23</v>
      </c>
      <c r="C2" s="40"/>
      <c r="D2" s="40"/>
      <c r="E2" s="40"/>
      <c r="F2" s="40"/>
      <c r="G2" s="40"/>
      <c r="H2" s="40"/>
      <c r="I2" s="40"/>
      <c r="J2" s="40"/>
    </row>
    <row r="3" spans="1:13" ht="12.75" x14ac:dyDescent="0.2">
      <c r="B3" s="41" t="s">
        <v>1</v>
      </c>
      <c r="C3" s="40"/>
      <c r="D3" s="40"/>
      <c r="E3" s="40"/>
      <c r="F3" s="40"/>
      <c r="G3" s="40"/>
      <c r="H3" s="40"/>
      <c r="I3" s="40"/>
      <c r="J3" s="40"/>
    </row>
    <row r="4" spans="1:13" ht="22.5" x14ac:dyDescent="0.2">
      <c r="B4" s="42" t="s">
        <v>24</v>
      </c>
      <c r="C4" s="43" t="s">
        <v>25</v>
      </c>
      <c r="D4" s="44">
        <v>2015</v>
      </c>
      <c r="E4" s="44">
        <v>2016</v>
      </c>
      <c r="F4" s="44">
        <v>2017</v>
      </c>
      <c r="G4" s="44">
        <v>2018</v>
      </c>
      <c r="H4" s="45">
        <v>2019</v>
      </c>
      <c r="I4" s="46" t="s">
        <v>2</v>
      </c>
      <c r="J4" s="47" t="s">
        <v>3</v>
      </c>
    </row>
    <row r="5" spans="1:13" x14ac:dyDescent="0.2">
      <c r="A5" s="48"/>
      <c r="B5" s="49" t="s">
        <v>26</v>
      </c>
      <c r="C5" s="50" t="s">
        <v>27</v>
      </c>
      <c r="D5" s="51">
        <v>11817.26584975</v>
      </c>
      <c r="E5" s="51">
        <v>11864.646869340007</v>
      </c>
      <c r="F5" s="51">
        <v>15599.481686239998</v>
      </c>
      <c r="G5" s="51">
        <v>17641.938863289997</v>
      </c>
      <c r="H5" s="52">
        <v>17683.289313969988</v>
      </c>
      <c r="I5" s="53">
        <f t="shared" ref="I5:I18" si="0">+H5/H$18</f>
        <v>0.24841843075324338</v>
      </c>
      <c r="J5" s="54">
        <f>+H5/G5-1</f>
        <v>2.3438722353830155E-3</v>
      </c>
      <c r="L5" s="55"/>
      <c r="M5" s="55"/>
    </row>
    <row r="6" spans="1:13" x14ac:dyDescent="0.2">
      <c r="A6" s="48"/>
      <c r="B6" s="49" t="s">
        <v>28</v>
      </c>
      <c r="C6" s="50" t="s">
        <v>29</v>
      </c>
      <c r="D6" s="51">
        <v>14350.337043700007</v>
      </c>
      <c r="E6" s="51">
        <v>12892.037164630001</v>
      </c>
      <c r="F6" s="51">
        <v>14444.581315060006</v>
      </c>
      <c r="G6" s="51">
        <v>15558.125923910002</v>
      </c>
      <c r="H6" s="52">
        <v>13205.325865489998</v>
      </c>
      <c r="I6" s="53">
        <f t="shared" si="0"/>
        <v>0.1855110930350867</v>
      </c>
      <c r="J6" s="54">
        <f t="shared" ref="J6:J18" si="1">+H6/G6-1</f>
        <v>-0.15122644397704599</v>
      </c>
      <c r="L6" s="55"/>
      <c r="M6" s="55"/>
    </row>
    <row r="7" spans="1:13" x14ac:dyDescent="0.2">
      <c r="A7" s="48"/>
      <c r="B7" s="49" t="s">
        <v>30</v>
      </c>
      <c r="C7" s="50" t="s">
        <v>31</v>
      </c>
      <c r="D7" s="51">
        <v>505.01178822000008</v>
      </c>
      <c r="E7" s="51">
        <v>836.57504435999954</v>
      </c>
      <c r="F7" s="51">
        <v>569.26882000000126</v>
      </c>
      <c r="G7" s="51">
        <v>1130.3367341799999</v>
      </c>
      <c r="H7" s="52">
        <v>1448.7348054699992</v>
      </c>
      <c r="I7" s="53">
        <f t="shared" si="0"/>
        <v>2.0352120047492726E-2</v>
      </c>
      <c r="J7" s="54">
        <f t="shared" si="1"/>
        <v>0.28168426422147586</v>
      </c>
      <c r="L7" s="55"/>
      <c r="M7" s="55"/>
    </row>
    <row r="8" spans="1:13" ht="12.75" x14ac:dyDescent="0.2">
      <c r="A8" s="48"/>
      <c r="B8" s="49" t="s">
        <v>32</v>
      </c>
      <c r="C8" s="50" t="s">
        <v>33</v>
      </c>
      <c r="D8" s="51">
        <v>2269.8220166499996</v>
      </c>
      <c r="E8" s="51">
        <v>1748.5446088799999</v>
      </c>
      <c r="F8" s="51">
        <v>2363.1774418200002</v>
      </c>
      <c r="G8" s="51">
        <v>2205.6155811300005</v>
      </c>
      <c r="H8" s="52">
        <v>1427.8916215899999</v>
      </c>
      <c r="I8" s="53">
        <f t="shared" si="0"/>
        <v>2.0059310777710539E-2</v>
      </c>
      <c r="J8" s="54">
        <f t="shared" si="1"/>
        <v>-0.35261083853132291</v>
      </c>
      <c r="L8" s="55"/>
      <c r="M8" s="55"/>
    </row>
    <row r="9" spans="1:13" ht="22.5" x14ac:dyDescent="0.2">
      <c r="A9" s="48"/>
      <c r="B9" s="49" t="s">
        <v>34</v>
      </c>
      <c r="C9" s="50" t="s">
        <v>35</v>
      </c>
      <c r="D9" s="51">
        <v>1165.7253446700001</v>
      </c>
      <c r="E9" s="51">
        <v>1010.6432978500001</v>
      </c>
      <c r="F9" s="51">
        <v>1254.7333051000001</v>
      </c>
      <c r="G9" s="51">
        <v>1599.4100314199998</v>
      </c>
      <c r="H9" s="52">
        <v>1296.6365437199995</v>
      </c>
      <c r="I9" s="53">
        <f t="shared" si="0"/>
        <v>1.8215412852729974E-2</v>
      </c>
      <c r="J9" s="54">
        <f t="shared" si="1"/>
        <v>-0.18930323166173324</v>
      </c>
      <c r="L9" s="55"/>
      <c r="M9" s="55"/>
    </row>
    <row r="10" spans="1:13" x14ac:dyDescent="0.2">
      <c r="A10" s="48"/>
      <c r="B10" s="49" t="s">
        <v>36</v>
      </c>
      <c r="C10" s="50" t="s">
        <v>37</v>
      </c>
      <c r="D10" s="51">
        <v>777.89744886999995</v>
      </c>
      <c r="E10" s="51">
        <v>946.12952330999985</v>
      </c>
      <c r="F10" s="51">
        <v>1063.4357730099998</v>
      </c>
      <c r="G10" s="51">
        <v>1223.9614850400001</v>
      </c>
      <c r="H10" s="52">
        <v>1242.8970690899996</v>
      </c>
      <c r="I10" s="53">
        <f t="shared" si="0"/>
        <v>1.7460469826008032E-2</v>
      </c>
      <c r="J10" s="54">
        <f t="shared" si="1"/>
        <v>1.5470735216297049E-2</v>
      </c>
      <c r="L10" s="55"/>
      <c r="M10" s="55"/>
    </row>
    <row r="11" spans="1:13" ht="12.75" x14ac:dyDescent="0.2">
      <c r="A11" s="48"/>
      <c r="B11" s="49" t="s">
        <v>38</v>
      </c>
      <c r="C11" s="50" t="s">
        <v>39</v>
      </c>
      <c r="D11" s="51">
        <v>903.21442028999991</v>
      </c>
      <c r="E11" s="51">
        <v>930.50779663999981</v>
      </c>
      <c r="F11" s="51">
        <v>1166.4367342400001</v>
      </c>
      <c r="G11" s="51">
        <v>1333.8717573199999</v>
      </c>
      <c r="H11" s="52">
        <v>1154.7794954600001</v>
      </c>
      <c r="I11" s="53">
        <f t="shared" si="0"/>
        <v>1.622257629984972E-2</v>
      </c>
      <c r="J11" s="54">
        <f t="shared" si="1"/>
        <v>-0.13426497778154467</v>
      </c>
      <c r="L11" s="55"/>
      <c r="M11" s="55"/>
    </row>
    <row r="12" spans="1:13" ht="22.5" x14ac:dyDescent="0.2">
      <c r="A12" s="48"/>
      <c r="B12" s="49" t="s">
        <v>40</v>
      </c>
      <c r="C12" s="50" t="s">
        <v>41</v>
      </c>
      <c r="D12" s="51">
        <v>1135.0130437100001</v>
      </c>
      <c r="E12" s="51">
        <v>1153.2034671699998</v>
      </c>
      <c r="F12" s="51">
        <v>1158.7729730400004</v>
      </c>
      <c r="G12" s="51">
        <v>1644.8357475199994</v>
      </c>
      <c r="H12" s="52">
        <v>1122.4453276199999</v>
      </c>
      <c r="I12" s="53">
        <f t="shared" si="0"/>
        <v>1.5768339359430547E-2</v>
      </c>
      <c r="J12" s="54">
        <f t="shared" si="1"/>
        <v>-0.31759427692864373</v>
      </c>
      <c r="L12" s="55"/>
      <c r="M12" s="55"/>
    </row>
    <row r="13" spans="1:13" x14ac:dyDescent="0.2">
      <c r="A13" s="48"/>
      <c r="B13" s="49" t="s">
        <v>42</v>
      </c>
      <c r="C13" s="50" t="s">
        <v>43</v>
      </c>
      <c r="D13" s="51">
        <v>533.51703028999998</v>
      </c>
      <c r="E13" s="51">
        <v>586.31787843999996</v>
      </c>
      <c r="F13" s="51">
        <v>795.53871030999983</v>
      </c>
      <c r="G13" s="51">
        <v>1102.3151396599999</v>
      </c>
      <c r="H13" s="52">
        <v>1017.0778799400008</v>
      </c>
      <c r="I13" s="53">
        <f t="shared" si="0"/>
        <v>1.4288116107953166E-2</v>
      </c>
      <c r="J13" s="54">
        <f t="shared" si="1"/>
        <v>-7.7325672716687777E-2</v>
      </c>
      <c r="L13" s="55"/>
      <c r="M13" s="55"/>
    </row>
    <row r="14" spans="1:13" x14ac:dyDescent="0.2">
      <c r="A14" s="48"/>
      <c r="B14" s="49" t="s">
        <v>44</v>
      </c>
      <c r="C14" s="50" t="s">
        <v>45</v>
      </c>
      <c r="D14" s="51">
        <v>473.02044262999982</v>
      </c>
      <c r="E14" s="51">
        <v>592.34286313999985</v>
      </c>
      <c r="F14" s="51">
        <v>664.01035282999999</v>
      </c>
      <c r="G14" s="51">
        <v>805.21006199999999</v>
      </c>
      <c r="H14" s="52">
        <v>819.12899240999957</v>
      </c>
      <c r="I14" s="53">
        <f t="shared" si="0"/>
        <v>1.150729003332094E-2</v>
      </c>
      <c r="J14" s="54">
        <f t="shared" si="1"/>
        <v>1.7286086037508586E-2</v>
      </c>
      <c r="L14" s="55"/>
      <c r="M14" s="55"/>
    </row>
    <row r="15" spans="1:13" x14ac:dyDescent="0.2">
      <c r="B15" s="1014" t="s">
        <v>46</v>
      </c>
      <c r="C15" s="1015"/>
      <c r="D15" s="56">
        <v>33930.824428780004</v>
      </c>
      <c r="E15" s="56">
        <v>32560.948513759977</v>
      </c>
      <c r="F15" s="56">
        <v>39079.43711164999</v>
      </c>
      <c r="G15" s="56">
        <v>44245.621325469954</v>
      </c>
      <c r="H15" s="56">
        <v>40418.20691475986</v>
      </c>
      <c r="I15" s="57">
        <f t="shared" si="0"/>
        <v>0.56780315909282397</v>
      </c>
      <c r="J15" s="58">
        <f t="shared" si="1"/>
        <v>-8.6503800738963688E-2</v>
      </c>
      <c r="L15" s="55"/>
      <c r="M15" s="55"/>
    </row>
    <row r="16" spans="1:13" ht="13.5" customHeight="1" x14ac:dyDescent="0.2">
      <c r="B16" s="1016" t="s">
        <v>47</v>
      </c>
      <c r="C16" s="1017"/>
      <c r="D16" s="59">
        <v>27442.449104340129</v>
      </c>
      <c r="E16" s="59">
        <v>28850.709184429943</v>
      </c>
      <c r="F16" s="59">
        <v>28543.874209660236</v>
      </c>
      <c r="G16" s="59">
        <v>31279.432605110003</v>
      </c>
      <c r="H16" s="52">
        <v>30127.265019490216</v>
      </c>
      <c r="I16" s="60">
        <f t="shared" si="0"/>
        <v>0.42323392249858566</v>
      </c>
      <c r="J16" s="61">
        <f t="shared" si="1"/>
        <v>-3.6834670250110668E-2</v>
      </c>
      <c r="L16" s="55"/>
      <c r="M16" s="55"/>
    </row>
    <row r="17" spans="2:13" ht="12.75" customHeight="1" x14ac:dyDescent="0.2">
      <c r="B17" s="1018" t="s">
        <v>48</v>
      </c>
      <c r="C17" s="1019"/>
      <c r="D17" s="59">
        <v>539.73943163000013</v>
      </c>
      <c r="E17" s="59">
        <v>433.4827434</v>
      </c>
      <c r="F17" s="59">
        <v>528.95415028000002</v>
      </c>
      <c r="G17" s="59">
        <v>635.60031178999998</v>
      </c>
      <c r="H17" s="52">
        <v>638.01175636000005</v>
      </c>
      <c r="I17" s="60">
        <f t="shared" si="0"/>
        <v>8.9629184086164326E-3</v>
      </c>
      <c r="J17" s="61">
        <f t="shared" si="1"/>
        <v>3.7939637933921411E-3</v>
      </c>
      <c r="L17" s="55"/>
      <c r="M17" s="55"/>
    </row>
    <row r="18" spans="2:13" ht="12" customHeight="1" x14ac:dyDescent="0.2">
      <c r="B18" s="1020" t="s">
        <v>49</v>
      </c>
      <c r="C18" s="1021"/>
      <c r="D18" s="62">
        <v>61913.012964749483</v>
      </c>
      <c r="E18" s="62">
        <v>61845.140441589603</v>
      </c>
      <c r="F18" s="62">
        <v>68152.265471589562</v>
      </c>
      <c r="G18" s="62">
        <v>76160.654242369987</v>
      </c>
      <c r="H18" s="62">
        <v>71183.48369060822</v>
      </c>
      <c r="I18" s="63">
        <f t="shared" si="0"/>
        <v>1</v>
      </c>
      <c r="J18" s="64">
        <f t="shared" si="1"/>
        <v>-6.5350942704912374E-2</v>
      </c>
      <c r="L18" s="55"/>
      <c r="M18" s="55"/>
    </row>
    <row r="19" spans="2:13" ht="12.75" customHeight="1" x14ac:dyDescent="0.2">
      <c r="B19" s="1022" t="s">
        <v>50</v>
      </c>
      <c r="C19" s="1022"/>
      <c r="D19" s="1022"/>
      <c r="E19" s="1022"/>
      <c r="F19" s="1022"/>
      <c r="G19" s="1022"/>
      <c r="H19" s="1022"/>
      <c r="I19" s="1022"/>
      <c r="J19" s="1022"/>
    </row>
    <row r="20" spans="2:13" x14ac:dyDescent="0.2">
      <c r="B20" s="1023" t="s">
        <v>51</v>
      </c>
      <c r="C20" s="1023"/>
      <c r="D20" s="1023"/>
      <c r="E20" s="1023"/>
      <c r="F20" s="1023"/>
      <c r="G20" s="1023"/>
      <c r="H20" s="1023"/>
      <c r="I20" s="1023"/>
      <c r="J20" s="1023"/>
    </row>
    <row r="21" spans="2:13" x14ac:dyDescent="0.2">
      <c r="B21" s="1013" t="s">
        <v>52</v>
      </c>
      <c r="C21" s="1013"/>
      <c r="D21" s="1013"/>
      <c r="E21" s="1013"/>
      <c r="F21" s="1013"/>
      <c r="G21" s="1013"/>
      <c r="H21" s="1013"/>
      <c r="I21" s="1013"/>
      <c r="J21" s="1013"/>
    </row>
    <row r="22" spans="2:13" x14ac:dyDescent="0.2">
      <c r="B22" s="1013" t="s">
        <v>53</v>
      </c>
      <c r="C22" s="1013"/>
      <c r="D22" s="1013"/>
      <c r="E22" s="1013"/>
      <c r="F22" s="1013"/>
      <c r="G22" s="1013"/>
      <c r="H22" s="1013"/>
      <c r="I22" s="1013"/>
      <c r="J22" s="1013"/>
    </row>
    <row r="23" spans="2:13" x14ac:dyDescent="0.2">
      <c r="B23" s="65"/>
      <c r="C23" s="65"/>
      <c r="D23" s="65"/>
      <c r="E23" s="65"/>
      <c r="F23" s="65"/>
      <c r="G23" s="65"/>
      <c r="H23" s="65"/>
      <c r="I23" s="65"/>
      <c r="J23" s="65"/>
    </row>
  </sheetData>
  <mergeCells count="8">
    <mergeCell ref="B21:J21"/>
    <mergeCell ref="B22:J22"/>
    <mergeCell ref="B15:C15"/>
    <mergeCell ref="B16:C16"/>
    <mergeCell ref="B17:C17"/>
    <mergeCell ref="B18:C18"/>
    <mergeCell ref="B19:J19"/>
    <mergeCell ref="B20:J20"/>
  </mergeCells>
  <pageMargins left="0.7" right="0.7" top="0.75" bottom="0.75" header="0.3" footer="0.3"/>
  <pageSetup paperSize="183" scale="45" orientation="landscape" r:id="rId1"/>
  <ignoredErrors>
    <ignoredError sqref="B5:B1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O45"/>
  <sheetViews>
    <sheetView zoomScaleNormal="100" workbookViewId="0"/>
  </sheetViews>
  <sheetFormatPr baseColWidth="10" defaultColWidth="11.42578125" defaultRowHeight="15" x14ac:dyDescent="0.25"/>
  <cols>
    <col min="1" max="1" width="5" style="279" bestFit="1" customWidth="1"/>
    <col min="2" max="2" width="17.7109375" style="279" customWidth="1"/>
    <col min="3" max="3" width="11.42578125" style="279"/>
    <col min="4" max="4" width="14.7109375" style="279" customWidth="1"/>
    <col min="5" max="5" width="9.140625" style="279" bestFit="1" customWidth="1"/>
    <col min="6" max="6" width="9.85546875" style="279" bestFit="1" customWidth="1"/>
    <col min="7" max="7" width="11.42578125" style="279"/>
    <col min="8" max="8" width="13.85546875" style="279" customWidth="1"/>
    <col min="9" max="9" width="9.140625" style="279" bestFit="1" customWidth="1"/>
    <col min="10" max="10" width="9.85546875" style="279" bestFit="1" customWidth="1"/>
    <col min="11" max="11" width="13" style="279" customWidth="1"/>
    <col min="12" max="12" width="12.42578125" style="279" customWidth="1"/>
    <col min="13" max="13" width="14.42578125" style="279" customWidth="1"/>
    <col min="14" max="16384" width="11.42578125" style="279"/>
  </cols>
  <sheetData>
    <row r="1" spans="2:15" x14ac:dyDescent="0.25">
      <c r="B1" s="761" t="s">
        <v>673</v>
      </c>
    </row>
    <row r="2" spans="2:15" x14ac:dyDescent="0.25">
      <c r="B2" s="507" t="s">
        <v>674</v>
      </c>
    </row>
    <row r="3" spans="2:15" ht="15" customHeight="1" x14ac:dyDescent="0.25">
      <c r="B3" s="1214" t="s">
        <v>596</v>
      </c>
      <c r="C3" s="1215">
        <v>2018</v>
      </c>
      <c r="D3" s="1215"/>
      <c r="E3" s="1215"/>
      <c r="F3" s="1215"/>
      <c r="G3" s="1216">
        <v>2019</v>
      </c>
      <c r="H3" s="1216"/>
      <c r="I3" s="1216"/>
      <c r="J3" s="1216"/>
      <c r="K3" s="1216" t="s">
        <v>675</v>
      </c>
      <c r="L3" s="1216" t="s">
        <v>676</v>
      </c>
    </row>
    <row r="4" spans="2:15" ht="22.5" x14ac:dyDescent="0.25">
      <c r="B4" s="1214"/>
      <c r="C4" s="511" t="s">
        <v>677</v>
      </c>
      <c r="D4" s="511" t="s">
        <v>678</v>
      </c>
      <c r="E4" s="511" t="s">
        <v>679</v>
      </c>
      <c r="F4" s="511" t="s">
        <v>104</v>
      </c>
      <c r="G4" s="762" t="s">
        <v>677</v>
      </c>
      <c r="H4" s="762" t="s">
        <v>678</v>
      </c>
      <c r="I4" s="762" t="s">
        <v>679</v>
      </c>
      <c r="J4" s="762" t="s">
        <v>104</v>
      </c>
      <c r="K4" s="1216"/>
      <c r="L4" s="1216"/>
    </row>
    <row r="5" spans="2:15" x14ac:dyDescent="0.25">
      <c r="B5" s="763" t="s">
        <v>202</v>
      </c>
      <c r="C5" s="457">
        <v>15554</v>
      </c>
      <c r="D5" s="457">
        <v>2738</v>
      </c>
      <c r="E5" s="457">
        <v>56</v>
      </c>
      <c r="F5" s="457">
        <v>18348</v>
      </c>
      <c r="G5" s="764">
        <v>14072</v>
      </c>
      <c r="H5" s="457">
        <v>3130</v>
      </c>
      <c r="I5" s="457">
        <v>85</v>
      </c>
      <c r="J5" s="457">
        <v>17287</v>
      </c>
      <c r="K5" s="765">
        <v>2.4941244864464397E-2</v>
      </c>
      <c r="L5" s="766">
        <v>-9.528095666709524E-2</v>
      </c>
      <c r="N5" s="11"/>
      <c r="O5" s="11"/>
    </row>
    <row r="6" spans="2:15" x14ac:dyDescent="0.25">
      <c r="B6" s="763" t="s">
        <v>212</v>
      </c>
      <c r="C6" s="457">
        <v>3929</v>
      </c>
      <c r="D6" s="457">
        <v>275</v>
      </c>
      <c r="E6" s="457">
        <v>10</v>
      </c>
      <c r="F6" s="457">
        <v>4214</v>
      </c>
      <c r="G6" s="764">
        <v>3734</v>
      </c>
      <c r="H6" s="457">
        <v>90</v>
      </c>
      <c r="I6" s="457">
        <v>12</v>
      </c>
      <c r="J6" s="457">
        <v>3836</v>
      </c>
      <c r="K6" s="765">
        <v>6.6181501082937791E-3</v>
      </c>
      <c r="L6" s="766">
        <v>-4.9630949350979892E-2</v>
      </c>
      <c r="N6" s="11"/>
      <c r="O6" s="11"/>
    </row>
    <row r="7" spans="2:15" x14ac:dyDescent="0.25">
      <c r="B7" s="763" t="s">
        <v>219</v>
      </c>
      <c r="C7" s="457">
        <v>517</v>
      </c>
      <c r="D7" s="457">
        <v>0</v>
      </c>
      <c r="E7" s="457">
        <v>0</v>
      </c>
      <c r="F7" s="457">
        <v>517</v>
      </c>
      <c r="G7" s="764">
        <v>476</v>
      </c>
      <c r="H7" s="457">
        <v>0</v>
      </c>
      <c r="I7" s="457">
        <v>0</v>
      </c>
      <c r="J7" s="457">
        <v>476</v>
      </c>
      <c r="K7" s="765">
        <v>8.4366348461377579E-4</v>
      </c>
      <c r="L7" s="766">
        <v>-7.9303675048355893E-2</v>
      </c>
      <c r="N7" s="11"/>
      <c r="O7" s="11"/>
    </row>
    <row r="8" spans="2:15" x14ac:dyDescent="0.25">
      <c r="B8" s="763" t="s">
        <v>187</v>
      </c>
      <c r="C8" s="457">
        <v>12260</v>
      </c>
      <c r="D8" s="457">
        <v>303</v>
      </c>
      <c r="E8" s="457">
        <v>142</v>
      </c>
      <c r="F8" s="457">
        <v>12705</v>
      </c>
      <c r="G8" s="764">
        <v>11144</v>
      </c>
      <c r="H8" s="457">
        <v>304</v>
      </c>
      <c r="I8" s="457">
        <v>100</v>
      </c>
      <c r="J8" s="457">
        <v>11548</v>
      </c>
      <c r="K8" s="765">
        <v>1.9751650992722518E-2</v>
      </c>
      <c r="L8" s="766">
        <v>-9.1027732463295319E-2</v>
      </c>
      <c r="N8" s="11"/>
      <c r="O8" s="11"/>
    </row>
    <row r="9" spans="2:15" x14ac:dyDescent="0.25">
      <c r="B9" s="763" t="s">
        <v>606</v>
      </c>
      <c r="C9" s="457">
        <v>867</v>
      </c>
      <c r="D9" s="457">
        <v>11</v>
      </c>
      <c r="E9" s="457">
        <v>0</v>
      </c>
      <c r="F9" s="457">
        <v>878</v>
      </c>
      <c r="G9" s="764">
        <v>849</v>
      </c>
      <c r="H9" s="457">
        <v>22</v>
      </c>
      <c r="I9" s="457">
        <v>0</v>
      </c>
      <c r="J9" s="457">
        <v>871</v>
      </c>
      <c r="K9" s="765">
        <v>1.5047695345317136E-3</v>
      </c>
      <c r="L9" s="766">
        <v>-2.0761245674740469E-2</v>
      </c>
      <c r="N9" s="11"/>
      <c r="O9" s="11"/>
    </row>
    <row r="10" spans="2:15" x14ac:dyDescent="0.25">
      <c r="B10" s="763" t="s">
        <v>189</v>
      </c>
      <c r="C10" s="457">
        <v>1397</v>
      </c>
      <c r="D10" s="457">
        <v>2</v>
      </c>
      <c r="E10" s="457">
        <v>13</v>
      </c>
      <c r="F10" s="457">
        <v>1412</v>
      </c>
      <c r="G10" s="764">
        <v>1098</v>
      </c>
      <c r="H10" s="457">
        <v>5</v>
      </c>
      <c r="I10" s="457">
        <v>2</v>
      </c>
      <c r="J10" s="457">
        <v>1105</v>
      </c>
      <c r="K10" s="765">
        <v>1.9460977019032056E-3</v>
      </c>
      <c r="L10" s="766">
        <v>-0.21403006442376526</v>
      </c>
      <c r="N10" s="11"/>
      <c r="O10" s="11"/>
    </row>
    <row r="11" spans="2:15" x14ac:dyDescent="0.25">
      <c r="B11" s="763" t="s">
        <v>607</v>
      </c>
      <c r="C11" s="457">
        <v>36826</v>
      </c>
      <c r="D11" s="457">
        <v>507</v>
      </c>
      <c r="E11" s="457">
        <v>1605</v>
      </c>
      <c r="F11" s="457">
        <v>38938</v>
      </c>
      <c r="G11" s="764">
        <v>32903</v>
      </c>
      <c r="H11" s="457">
        <v>381</v>
      </c>
      <c r="I11" s="457">
        <v>1367</v>
      </c>
      <c r="J11" s="457">
        <v>34651</v>
      </c>
      <c r="K11" s="765">
        <v>5.8317352172787953E-2</v>
      </c>
      <c r="L11" s="766">
        <v>-0.10652799652419487</v>
      </c>
      <c r="N11" s="11"/>
      <c r="O11" s="11"/>
    </row>
    <row r="12" spans="2:15" x14ac:dyDescent="0.25">
      <c r="B12" s="763" t="s">
        <v>190</v>
      </c>
      <c r="C12" s="457">
        <v>115905</v>
      </c>
      <c r="D12" s="457">
        <v>973</v>
      </c>
      <c r="E12" s="457">
        <v>172</v>
      </c>
      <c r="F12" s="457">
        <v>117050</v>
      </c>
      <c r="G12" s="764">
        <v>82472</v>
      </c>
      <c r="H12" s="457">
        <v>695</v>
      </c>
      <c r="I12" s="457">
        <v>70</v>
      </c>
      <c r="J12" s="457">
        <v>83237</v>
      </c>
      <c r="K12" s="765">
        <v>0.14617356072072965</v>
      </c>
      <c r="L12" s="766">
        <v>-0.28845174927742545</v>
      </c>
      <c r="N12" s="11"/>
      <c r="O12" s="11"/>
    </row>
    <row r="13" spans="2:15" x14ac:dyDescent="0.25">
      <c r="B13" s="763" t="s">
        <v>239</v>
      </c>
      <c r="C13" s="457">
        <v>120069</v>
      </c>
      <c r="D13" s="457">
        <v>722</v>
      </c>
      <c r="E13" s="457">
        <v>224</v>
      </c>
      <c r="F13" s="457">
        <v>121015</v>
      </c>
      <c r="G13" s="764">
        <v>151767</v>
      </c>
      <c r="H13" s="457">
        <v>821</v>
      </c>
      <c r="I13" s="457">
        <v>277</v>
      </c>
      <c r="J13" s="457">
        <v>152865</v>
      </c>
      <c r="K13" s="765">
        <v>0.26899217661634228</v>
      </c>
      <c r="L13" s="766">
        <v>0.2639982010344053</v>
      </c>
      <c r="N13" s="11"/>
      <c r="O13" s="11"/>
    </row>
    <row r="14" spans="2:15" x14ac:dyDescent="0.25">
      <c r="B14" s="763" t="s">
        <v>191</v>
      </c>
      <c r="C14" s="457">
        <v>142549</v>
      </c>
      <c r="D14" s="457">
        <v>15509</v>
      </c>
      <c r="E14" s="457">
        <v>2411</v>
      </c>
      <c r="F14" s="457">
        <v>160469</v>
      </c>
      <c r="G14" s="764">
        <v>148083</v>
      </c>
      <c r="H14" s="457">
        <v>17506</v>
      </c>
      <c r="I14" s="457">
        <v>2441</v>
      </c>
      <c r="J14" s="457">
        <v>168030</v>
      </c>
      <c r="K14" s="765">
        <v>0.26246264662197849</v>
      </c>
      <c r="L14" s="766">
        <v>3.8821738489922764E-2</v>
      </c>
      <c r="N14" s="11"/>
      <c r="O14" s="11"/>
    </row>
    <row r="15" spans="2:15" x14ac:dyDescent="0.25">
      <c r="B15" s="763" t="s">
        <v>251</v>
      </c>
      <c r="C15" s="457">
        <v>103807</v>
      </c>
      <c r="D15" s="457">
        <v>893</v>
      </c>
      <c r="E15" s="457">
        <v>24</v>
      </c>
      <c r="F15" s="457">
        <v>104724</v>
      </c>
      <c r="G15" s="764">
        <v>103367</v>
      </c>
      <c r="H15" s="457">
        <v>1100</v>
      </c>
      <c r="I15" s="457">
        <v>49</v>
      </c>
      <c r="J15" s="457">
        <v>104516</v>
      </c>
      <c r="K15" s="765">
        <v>0.18320790633208439</v>
      </c>
      <c r="L15" s="766">
        <v>-4.2386351594786431E-3</v>
      </c>
      <c r="N15" s="11"/>
      <c r="O15" s="11"/>
    </row>
    <row r="16" spans="2:15" x14ac:dyDescent="0.25">
      <c r="B16" s="763" t="s">
        <v>608</v>
      </c>
      <c r="C16" s="457">
        <v>237</v>
      </c>
      <c r="D16" s="457">
        <v>3</v>
      </c>
      <c r="E16" s="457">
        <v>4</v>
      </c>
      <c r="F16" s="457">
        <v>244</v>
      </c>
      <c r="G16" s="764">
        <v>207</v>
      </c>
      <c r="H16" s="457">
        <v>1</v>
      </c>
      <c r="I16" s="457">
        <v>3</v>
      </c>
      <c r="J16" s="457">
        <v>211</v>
      </c>
      <c r="K16" s="765">
        <v>3.6688727167027648E-4</v>
      </c>
      <c r="L16" s="766">
        <v>-0.12658227848101267</v>
      </c>
      <c r="N16" s="11"/>
      <c r="O16" s="11"/>
    </row>
    <row r="17" spans="2:15" x14ac:dyDescent="0.25">
      <c r="B17" s="763" t="s">
        <v>262</v>
      </c>
      <c r="C17" s="457">
        <v>6509</v>
      </c>
      <c r="D17" s="457">
        <v>4</v>
      </c>
      <c r="E17" s="457">
        <v>0</v>
      </c>
      <c r="F17" s="457">
        <v>6513</v>
      </c>
      <c r="G17" s="764">
        <v>6801</v>
      </c>
      <c r="H17" s="457">
        <v>3</v>
      </c>
      <c r="I17" s="457">
        <v>7</v>
      </c>
      <c r="J17" s="457">
        <v>6811</v>
      </c>
      <c r="K17" s="765">
        <v>1.2054107896761111E-2</v>
      </c>
      <c r="L17" s="766">
        <v>4.4860961745275763E-2</v>
      </c>
      <c r="N17" s="11"/>
      <c r="O17" s="11"/>
    </row>
    <row r="18" spans="2:15" x14ac:dyDescent="0.25">
      <c r="B18" s="763" t="s">
        <v>609</v>
      </c>
      <c r="C18" s="457">
        <v>13</v>
      </c>
      <c r="D18" s="457">
        <v>0</v>
      </c>
      <c r="E18" s="457">
        <v>0</v>
      </c>
      <c r="F18" s="457">
        <v>13</v>
      </c>
      <c r="G18" s="764">
        <v>29</v>
      </c>
      <c r="H18" s="457">
        <v>0</v>
      </c>
      <c r="I18" s="457">
        <v>0</v>
      </c>
      <c r="J18" s="457">
        <v>29</v>
      </c>
      <c r="K18" s="765">
        <v>5.139966607941071E-5</v>
      </c>
      <c r="L18" s="766">
        <v>1.2307692307692308</v>
      </c>
      <c r="N18" s="11"/>
      <c r="O18" s="11"/>
    </row>
    <row r="19" spans="2:15" x14ac:dyDescent="0.25">
      <c r="B19" s="763" t="s">
        <v>680</v>
      </c>
      <c r="C19" s="457">
        <v>2319</v>
      </c>
      <c r="D19" s="457">
        <v>0</v>
      </c>
      <c r="E19" s="457">
        <v>0</v>
      </c>
      <c r="F19" s="457">
        <v>2319</v>
      </c>
      <c r="G19" s="764">
        <v>2568</v>
      </c>
      <c r="H19" s="457">
        <v>0</v>
      </c>
      <c r="I19" s="457">
        <v>0</v>
      </c>
      <c r="J19" s="457">
        <v>2568</v>
      </c>
      <c r="K19" s="765">
        <v>4.5515290514457482E-3</v>
      </c>
      <c r="L19" s="766">
        <v>0.1073738680465719</v>
      </c>
      <c r="N19" s="11"/>
      <c r="O19" s="11"/>
    </row>
    <row r="20" spans="2:15" x14ac:dyDescent="0.25">
      <c r="B20" s="763" t="s">
        <v>274</v>
      </c>
      <c r="C20" s="457">
        <v>4569</v>
      </c>
      <c r="D20" s="457">
        <v>146</v>
      </c>
      <c r="E20" s="457">
        <v>35</v>
      </c>
      <c r="F20" s="457">
        <v>4750</v>
      </c>
      <c r="G20" s="764">
        <v>4636</v>
      </c>
      <c r="H20" s="457">
        <v>161</v>
      </c>
      <c r="I20" s="457">
        <v>20</v>
      </c>
      <c r="J20" s="457">
        <v>4817</v>
      </c>
      <c r="K20" s="765">
        <v>8.2168569635913125E-3</v>
      </c>
      <c r="L20" s="766">
        <v>1.466404027139423E-2</v>
      </c>
      <c r="N20" s="11"/>
      <c r="O20" s="11"/>
    </row>
    <row r="21" spans="2:15" x14ac:dyDescent="0.25">
      <c r="B21" s="520" t="s">
        <v>104</v>
      </c>
      <c r="C21" s="464">
        <v>567327</v>
      </c>
      <c r="D21" s="464">
        <v>22086</v>
      </c>
      <c r="E21" s="464">
        <v>4696</v>
      </c>
      <c r="F21" s="464">
        <v>594109</v>
      </c>
      <c r="G21" s="464">
        <v>564206</v>
      </c>
      <c r="H21" s="464">
        <v>24219</v>
      </c>
      <c r="I21" s="464">
        <v>4433</v>
      </c>
      <c r="J21" s="464">
        <v>592858</v>
      </c>
      <c r="K21" s="465">
        <v>1</v>
      </c>
      <c r="L21" s="465">
        <v>-5.5012365002899966E-3</v>
      </c>
      <c r="N21" s="11"/>
      <c r="O21" s="11"/>
    </row>
    <row r="22" spans="2:15" x14ac:dyDescent="0.25">
      <c r="B22" s="1213" t="s">
        <v>681</v>
      </c>
      <c r="C22" s="1213"/>
      <c r="D22" s="1213"/>
      <c r="E22" s="1213"/>
      <c r="F22" s="1213"/>
      <c r="G22" s="1213"/>
      <c r="H22" s="1213"/>
      <c r="I22" s="1213"/>
      <c r="J22" s="1213"/>
      <c r="K22" s="1213"/>
      <c r="L22" s="1213"/>
    </row>
    <row r="24" spans="2:15" x14ac:dyDescent="0.25">
      <c r="B24" s="767" t="s">
        <v>1</v>
      </c>
      <c r="C24" s="246"/>
      <c r="D24" s="246"/>
      <c r="E24" s="246"/>
      <c r="F24" s="246"/>
      <c r="G24" s="246"/>
      <c r="H24" s="246"/>
      <c r="I24" s="246"/>
      <c r="J24" s="246"/>
      <c r="K24" s="246"/>
      <c r="L24" s="246"/>
    </row>
    <row r="25" spans="2:15" x14ac:dyDescent="0.25">
      <c r="B25" s="1214" t="s">
        <v>596</v>
      </c>
      <c r="C25" s="1215">
        <v>2018</v>
      </c>
      <c r="D25" s="1215"/>
      <c r="E25" s="1215"/>
      <c r="F25" s="1215"/>
      <c r="G25" s="1216">
        <v>2019</v>
      </c>
      <c r="H25" s="1216"/>
      <c r="I25" s="1216"/>
      <c r="J25" s="1216"/>
      <c r="K25" s="1216" t="s">
        <v>675</v>
      </c>
      <c r="L25" s="1216" t="s">
        <v>676</v>
      </c>
    </row>
    <row r="26" spans="2:15" ht="22.5" x14ac:dyDescent="0.25">
      <c r="B26" s="1214"/>
      <c r="C26" s="511" t="s">
        <v>677</v>
      </c>
      <c r="D26" s="511" t="s">
        <v>678</v>
      </c>
      <c r="E26" s="511" t="s">
        <v>679</v>
      </c>
      <c r="F26" s="511" t="s">
        <v>104</v>
      </c>
      <c r="G26" s="762" t="s">
        <v>677</v>
      </c>
      <c r="H26" s="762" t="s">
        <v>678</v>
      </c>
      <c r="I26" s="762" t="s">
        <v>679</v>
      </c>
      <c r="J26" s="762" t="s">
        <v>104</v>
      </c>
      <c r="K26" s="1216"/>
      <c r="L26" s="1216"/>
    </row>
    <row r="27" spans="2:15" x14ac:dyDescent="0.25">
      <c r="B27" s="763" t="s">
        <v>202</v>
      </c>
      <c r="C27" s="768">
        <v>459.39729075999952</v>
      </c>
      <c r="D27" s="768">
        <v>104.82626778000001</v>
      </c>
      <c r="E27" s="768">
        <v>5.8585448700000002</v>
      </c>
      <c r="F27" s="768">
        <v>570.08210340999915</v>
      </c>
      <c r="G27" s="769">
        <v>456.98942312000025</v>
      </c>
      <c r="H27" s="768">
        <v>101.87199640000007</v>
      </c>
      <c r="I27" s="768">
        <v>7.5436122000000001</v>
      </c>
      <c r="J27" s="768">
        <v>566.40503172000024</v>
      </c>
      <c r="K27" s="765">
        <v>6.4198799978131722E-3</v>
      </c>
      <c r="L27" s="766">
        <v>-5.2413622988847219E-3</v>
      </c>
    </row>
    <row r="28" spans="2:15" x14ac:dyDescent="0.25">
      <c r="B28" s="763" t="s">
        <v>212</v>
      </c>
      <c r="C28" s="768">
        <v>3774.0345305699998</v>
      </c>
      <c r="D28" s="768">
        <v>14.009191400000004</v>
      </c>
      <c r="E28" s="768">
        <v>15.303330680000004</v>
      </c>
      <c r="F28" s="768">
        <v>3803.3470526500005</v>
      </c>
      <c r="G28" s="769">
        <v>3206.7417640400008</v>
      </c>
      <c r="H28" s="768">
        <v>3.1118734299999997</v>
      </c>
      <c r="I28" s="768">
        <v>7.7684222599999995</v>
      </c>
      <c r="J28" s="768">
        <v>3217.6220597300016</v>
      </c>
      <c r="K28" s="765">
        <v>4.5048957957406904E-2</v>
      </c>
      <c r="L28" s="766">
        <v>-0.15031467304680957</v>
      </c>
    </row>
    <row r="29" spans="2:15" x14ac:dyDescent="0.25">
      <c r="B29" s="763" t="s">
        <v>219</v>
      </c>
      <c r="C29" s="768">
        <v>707.90944905000026</v>
      </c>
      <c r="D29" s="768">
        <v>0</v>
      </c>
      <c r="E29" s="768">
        <v>0</v>
      </c>
      <c r="F29" s="768">
        <v>707.90944905000026</v>
      </c>
      <c r="G29" s="769">
        <v>550.1707388399999</v>
      </c>
      <c r="H29" s="768">
        <v>0</v>
      </c>
      <c r="I29" s="768">
        <v>0</v>
      </c>
      <c r="J29" s="768">
        <v>550.1707388399999</v>
      </c>
      <c r="K29" s="765">
        <v>7.7289099987190267E-3</v>
      </c>
      <c r="L29" s="766">
        <v>-0.22282328682246355</v>
      </c>
    </row>
    <row r="30" spans="2:15" x14ac:dyDescent="0.25">
      <c r="B30" s="763" t="s">
        <v>187</v>
      </c>
      <c r="C30" s="768">
        <v>23564.757005639993</v>
      </c>
      <c r="D30" s="768">
        <v>654.22849221999991</v>
      </c>
      <c r="E30" s="768">
        <v>15.95879506</v>
      </c>
      <c r="F30" s="768">
        <v>24234.94429291999</v>
      </c>
      <c r="G30" s="769">
        <v>21880.55936504999</v>
      </c>
      <c r="H30" s="768">
        <v>482.4440395200001</v>
      </c>
      <c r="I30" s="768">
        <v>19.249202669999999</v>
      </c>
      <c r="J30" s="768">
        <v>22382.252607239981</v>
      </c>
      <c r="K30" s="765">
        <v>0.3073825307588402</v>
      </c>
      <c r="L30" s="766">
        <v>-7.1471037880293298E-2</v>
      </c>
    </row>
    <row r="31" spans="2:15" x14ac:dyDescent="0.25">
      <c r="B31" s="763" t="s">
        <v>606</v>
      </c>
      <c r="C31" s="768">
        <v>2473.3144984599999</v>
      </c>
      <c r="D31" s="768">
        <v>0.103354</v>
      </c>
      <c r="E31" s="768">
        <v>0</v>
      </c>
      <c r="F31" s="768">
        <v>2473.4178524600002</v>
      </c>
      <c r="G31" s="769">
        <v>2274.3824967099995</v>
      </c>
      <c r="H31" s="768">
        <v>0.19373870000000001</v>
      </c>
      <c r="I31" s="768">
        <v>0</v>
      </c>
      <c r="J31" s="768">
        <v>2274.5762354099993</v>
      </c>
      <c r="K31" s="765">
        <v>3.1950986082605201E-2</v>
      </c>
      <c r="L31" s="766">
        <v>-8.0431340969320586E-2</v>
      </c>
    </row>
    <row r="32" spans="2:15" x14ac:dyDescent="0.25">
      <c r="B32" s="763" t="s">
        <v>189</v>
      </c>
      <c r="C32" s="768">
        <v>2811.8216239599992</v>
      </c>
      <c r="D32" s="768">
        <v>4.228E-3</v>
      </c>
      <c r="E32" s="768">
        <v>52.938001849999992</v>
      </c>
      <c r="F32" s="768">
        <v>2864.7638538099991</v>
      </c>
      <c r="G32" s="769">
        <v>2805.2501503700005</v>
      </c>
      <c r="H32" s="768">
        <v>1.3487320000000001E-2</v>
      </c>
      <c r="I32" s="768">
        <v>30.618742999999998</v>
      </c>
      <c r="J32" s="768">
        <v>2835.8823806900004</v>
      </c>
      <c r="K32" s="765">
        <v>3.9408722430089374E-2</v>
      </c>
      <c r="L32" s="766">
        <v>-2.337087649515901E-3</v>
      </c>
    </row>
    <row r="33" spans="2:12" x14ac:dyDescent="0.25">
      <c r="B33" s="763" t="s">
        <v>607</v>
      </c>
      <c r="C33" s="768">
        <v>1695.2375518200006</v>
      </c>
      <c r="D33" s="768">
        <v>21.768021569999988</v>
      </c>
      <c r="E33" s="768">
        <v>19.798625430000001</v>
      </c>
      <c r="F33" s="768">
        <v>1736.8041988200007</v>
      </c>
      <c r="G33" s="769">
        <v>1250.200631170004</v>
      </c>
      <c r="H33" s="768">
        <v>11.395247360000004</v>
      </c>
      <c r="I33" s="768">
        <v>11.690739140000002</v>
      </c>
      <c r="J33" s="768">
        <v>1273.2866176700049</v>
      </c>
      <c r="K33" s="765">
        <v>1.756307174574178E-2</v>
      </c>
      <c r="L33" s="766">
        <v>-0.26252186318796833</v>
      </c>
    </row>
    <row r="34" spans="2:12" x14ac:dyDescent="0.25">
      <c r="B34" s="763" t="s">
        <v>190</v>
      </c>
      <c r="C34" s="768">
        <v>11784.538454559835</v>
      </c>
      <c r="D34" s="768">
        <v>68.327730589999973</v>
      </c>
      <c r="E34" s="768">
        <v>8.684866640000001</v>
      </c>
      <c r="F34" s="768">
        <v>11861.551051789824</v>
      </c>
      <c r="G34" s="769">
        <v>9498.3398683300366</v>
      </c>
      <c r="H34" s="768">
        <v>43.38506658999998</v>
      </c>
      <c r="I34" s="768">
        <v>4.8337100899999967</v>
      </c>
      <c r="J34" s="768">
        <v>9546.5586450100327</v>
      </c>
      <c r="K34" s="765">
        <v>0.13343460274596161</v>
      </c>
      <c r="L34" s="766">
        <v>-0.19399984098190892</v>
      </c>
    </row>
    <row r="35" spans="2:12" x14ac:dyDescent="0.25">
      <c r="B35" s="763" t="s">
        <v>239</v>
      </c>
      <c r="C35" s="768">
        <v>10038.940749110052</v>
      </c>
      <c r="D35" s="768">
        <v>50.049569289999944</v>
      </c>
      <c r="E35" s="768">
        <v>20.463039689999999</v>
      </c>
      <c r="F35" s="768">
        <v>10109.453358090044</v>
      </c>
      <c r="G35" s="769">
        <v>11736.097845550024</v>
      </c>
      <c r="H35" s="768">
        <v>93.769319049999964</v>
      </c>
      <c r="I35" s="768">
        <v>48.934895170000011</v>
      </c>
      <c r="J35" s="768">
        <v>11878.802059770007</v>
      </c>
      <c r="K35" s="765">
        <v>0.16487108015898277</v>
      </c>
      <c r="L35" s="766">
        <v>0.16905738751276367</v>
      </c>
    </row>
    <row r="36" spans="2:12" x14ac:dyDescent="0.25">
      <c r="B36" s="763" t="s">
        <v>191</v>
      </c>
      <c r="C36" s="768">
        <v>5559.7948194900109</v>
      </c>
      <c r="D36" s="768">
        <v>2051.6584672299919</v>
      </c>
      <c r="E36" s="768">
        <v>58.813420159999971</v>
      </c>
      <c r="F36" s="768">
        <v>7670.2667068800238</v>
      </c>
      <c r="G36" s="769">
        <v>5598.3026481399984</v>
      </c>
      <c r="H36" s="768">
        <v>2058.1472739800056</v>
      </c>
      <c r="I36" s="768">
        <v>70.853007220000009</v>
      </c>
      <c r="J36" s="768">
        <v>7727.3029293399832</v>
      </c>
      <c r="K36" s="765">
        <v>7.8646089765322502E-2</v>
      </c>
      <c r="L36" s="766">
        <v>6.926124056772176E-3</v>
      </c>
    </row>
    <row r="37" spans="2:12" x14ac:dyDescent="0.25">
      <c r="B37" s="763" t="s">
        <v>251</v>
      </c>
      <c r="C37" s="768">
        <v>11572.129431280013</v>
      </c>
      <c r="D37" s="768">
        <v>52.052011209999989</v>
      </c>
      <c r="E37" s="768">
        <v>2.6955589</v>
      </c>
      <c r="F37" s="768">
        <v>11626.87700139001</v>
      </c>
      <c r="G37" s="769">
        <v>10138.077164680006</v>
      </c>
      <c r="H37" s="768">
        <v>84.059990699999958</v>
      </c>
      <c r="I37" s="768">
        <v>21.736601729999997</v>
      </c>
      <c r="J37" s="768">
        <v>10243.873757110014</v>
      </c>
      <c r="K37" s="765">
        <v>0.14242176188993547</v>
      </c>
      <c r="L37" s="766">
        <v>-0.12392293701137636</v>
      </c>
    </row>
    <row r="38" spans="2:12" x14ac:dyDescent="0.25">
      <c r="B38" s="763" t="s">
        <v>608</v>
      </c>
      <c r="C38" s="768">
        <v>72.402991169999993</v>
      </c>
      <c r="D38" s="768">
        <v>0.23034464000000002</v>
      </c>
      <c r="E38" s="768">
        <v>3.8459968600000001</v>
      </c>
      <c r="F38" s="768">
        <v>76.479332670000005</v>
      </c>
      <c r="G38" s="769">
        <v>135.51176503000002</v>
      </c>
      <c r="H38" s="768">
        <v>0.41833560999999997</v>
      </c>
      <c r="I38" s="768">
        <v>7.5423809999999994E-2</v>
      </c>
      <c r="J38" s="768">
        <v>136.00552445000002</v>
      </c>
      <c r="K38" s="765">
        <v>1.9036967285696053E-3</v>
      </c>
      <c r="L38" s="766">
        <v>0.87163213618927116</v>
      </c>
    </row>
    <row r="39" spans="2:12" x14ac:dyDescent="0.25">
      <c r="B39" s="763" t="s">
        <v>262</v>
      </c>
      <c r="C39" s="768">
        <v>749.75552647000029</v>
      </c>
      <c r="D39" s="768">
        <v>2.4559120000000001</v>
      </c>
      <c r="E39" s="768">
        <v>0</v>
      </c>
      <c r="F39" s="768">
        <v>752.2114384700003</v>
      </c>
      <c r="G39" s="769">
        <v>720.8225662699997</v>
      </c>
      <c r="H39" s="768">
        <v>1.62891622</v>
      </c>
      <c r="I39" s="768">
        <v>2.7638799999999999</v>
      </c>
      <c r="J39" s="768">
        <v>725.21536248999962</v>
      </c>
      <c r="K39" s="765">
        <v>1.0126261442934921E-2</v>
      </c>
      <c r="L39" s="766">
        <v>-3.8589859198801535E-2</v>
      </c>
    </row>
    <row r="40" spans="2:12" x14ac:dyDescent="0.25">
      <c r="B40" s="763" t="s">
        <v>609</v>
      </c>
      <c r="C40" s="768">
        <v>1.20051196</v>
      </c>
      <c r="D40" s="768">
        <v>0</v>
      </c>
      <c r="E40" s="768">
        <v>0</v>
      </c>
      <c r="F40" s="768">
        <v>1.20051196</v>
      </c>
      <c r="G40" s="769">
        <v>1.5837690200000001</v>
      </c>
      <c r="H40" s="768">
        <v>0</v>
      </c>
      <c r="I40" s="768">
        <v>0</v>
      </c>
      <c r="J40" s="768">
        <v>1.5837690200000001</v>
      </c>
      <c r="K40" s="765">
        <v>2.2249108049890842E-5</v>
      </c>
      <c r="L40" s="766">
        <v>0.31924468291011454</v>
      </c>
    </row>
    <row r="41" spans="2:12" x14ac:dyDescent="0.25">
      <c r="B41" s="763" t="s">
        <v>680</v>
      </c>
      <c r="C41" s="768">
        <v>250.24311385999999</v>
      </c>
      <c r="D41" s="768">
        <v>0</v>
      </c>
      <c r="E41" s="768">
        <v>0</v>
      </c>
      <c r="F41" s="768">
        <v>250.24311385999999</v>
      </c>
      <c r="G41" s="769">
        <v>228.08840195000002</v>
      </c>
      <c r="H41" s="768">
        <v>0</v>
      </c>
      <c r="I41" s="768">
        <v>0</v>
      </c>
      <c r="J41" s="768">
        <v>228.08840195000002</v>
      </c>
      <c r="K41" s="765">
        <v>3.2042320791907416E-3</v>
      </c>
      <c r="L41" s="766">
        <v>-8.8532753482257864E-2</v>
      </c>
    </row>
    <row r="42" spans="2:12" x14ac:dyDescent="0.25">
      <c r="B42" s="763" t="s">
        <v>274</v>
      </c>
      <c r="C42" s="768">
        <v>645.17669421000028</v>
      </c>
      <c r="D42" s="768">
        <v>11.158431010000001</v>
      </c>
      <c r="E42" s="768">
        <v>12.05683251</v>
      </c>
      <c r="F42" s="768">
        <v>668.39195773000006</v>
      </c>
      <c r="G42" s="769">
        <v>702.3650923400005</v>
      </c>
      <c r="H42" s="768">
        <v>19.539144499999992</v>
      </c>
      <c r="I42" s="768">
        <v>2.3882258700000003</v>
      </c>
      <c r="J42" s="768">
        <v>724.29246271000022</v>
      </c>
      <c r="K42" s="765">
        <v>9.8669671098530701E-3</v>
      </c>
      <c r="L42" s="766">
        <v>8.8639900732970123E-2</v>
      </c>
    </row>
    <row r="43" spans="2:12" x14ac:dyDescent="0.25">
      <c r="B43" s="520" t="s">
        <v>104</v>
      </c>
      <c r="C43" s="771">
        <v>76160.654242370365</v>
      </c>
      <c r="D43" s="771">
        <v>3030.8720209400117</v>
      </c>
      <c r="E43" s="771">
        <v>216.41701264999989</v>
      </c>
      <c r="F43" s="771">
        <v>79407.9432759599</v>
      </c>
      <c r="G43" s="771">
        <v>71183.483690608904</v>
      </c>
      <c r="H43" s="771">
        <v>2899.9784293799976</v>
      </c>
      <c r="I43" s="771">
        <v>228.45646315999994</v>
      </c>
      <c r="J43" s="771">
        <v>74311.918583150022</v>
      </c>
      <c r="K43" s="465">
        <v>1</v>
      </c>
      <c r="L43" s="465">
        <v>-6.5350942704908044E-2</v>
      </c>
    </row>
    <row r="44" spans="2:12" x14ac:dyDescent="0.25">
      <c r="B44" s="1217" t="s">
        <v>682</v>
      </c>
      <c r="C44" s="1217"/>
      <c r="D44" s="1217"/>
      <c r="E44" s="1217"/>
      <c r="F44" s="1217"/>
      <c r="G44" s="1217"/>
      <c r="H44" s="1217"/>
      <c r="I44" s="1217"/>
      <c r="J44" s="1217"/>
      <c r="K44" s="1217"/>
      <c r="L44" s="1217"/>
    </row>
    <row r="45" spans="2:12" x14ac:dyDescent="0.25">
      <c r="B45" s="310"/>
    </row>
  </sheetData>
  <mergeCells count="12">
    <mergeCell ref="B44:L44"/>
    <mergeCell ref="B25:B26"/>
    <mergeCell ref="C25:F25"/>
    <mergeCell ref="G25:J25"/>
    <mergeCell ref="K25:K26"/>
    <mergeCell ref="L25:L26"/>
    <mergeCell ref="B22:L22"/>
    <mergeCell ref="B3:B4"/>
    <mergeCell ref="C3:F3"/>
    <mergeCell ref="G3:J3"/>
    <mergeCell ref="K3:K4"/>
    <mergeCell ref="L3:L4"/>
  </mergeCells>
  <pageMargins left="0.7" right="0.7" top="0.75" bottom="0.75" header="0.3" footer="0.3"/>
  <pageSetup paperSize="1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pageSetUpPr fitToPage="1"/>
  </sheetPr>
  <dimension ref="B1:U51"/>
  <sheetViews>
    <sheetView zoomScaleNormal="100" workbookViewId="0"/>
  </sheetViews>
  <sheetFormatPr baseColWidth="10" defaultColWidth="11.42578125" defaultRowHeight="15" x14ac:dyDescent="0.25"/>
  <cols>
    <col min="1" max="1" width="3.7109375" style="279" customWidth="1"/>
    <col min="2" max="2" width="21.140625" style="279" customWidth="1"/>
    <col min="3" max="3" width="10.7109375" style="279" customWidth="1"/>
    <col min="4" max="8" width="9.7109375" style="279" customWidth="1"/>
    <col min="9" max="9" width="10.5703125" style="279" bestFit="1" customWidth="1"/>
    <col min="10" max="10" width="7.140625" style="279" bestFit="1" customWidth="1"/>
    <col min="11" max="11" width="5.5703125" style="279" bestFit="1" customWidth="1"/>
    <col min="12" max="12" width="9.5703125" style="279" customWidth="1"/>
    <col min="13" max="13" width="8.42578125" style="279" bestFit="1" customWidth="1"/>
    <col min="14" max="14" width="13" style="279" bestFit="1" customWidth="1"/>
    <col min="15" max="15" width="9.140625" style="279" bestFit="1" customWidth="1"/>
    <col min="16" max="16" width="12.140625" style="279" customWidth="1"/>
    <col min="17" max="17" width="14.7109375" style="279" customWidth="1"/>
    <col min="18" max="16384" width="11.42578125" style="279"/>
  </cols>
  <sheetData>
    <row r="1" spans="2:21" x14ac:dyDescent="0.25">
      <c r="B1" s="772"/>
      <c r="C1" s="772"/>
    </row>
    <row r="2" spans="2:21" x14ac:dyDescent="0.25">
      <c r="B2" s="761" t="s">
        <v>683</v>
      </c>
      <c r="C2" s="246"/>
      <c r="D2" s="246"/>
      <c r="E2" s="246"/>
      <c r="F2" s="246"/>
      <c r="G2" s="246"/>
      <c r="H2" s="246"/>
      <c r="I2" s="246"/>
      <c r="J2" s="246"/>
      <c r="K2" s="246"/>
      <c r="L2" s="246"/>
      <c r="M2" s="246"/>
      <c r="N2" s="246"/>
      <c r="O2" s="246"/>
      <c r="P2" s="246"/>
      <c r="Q2" s="246"/>
    </row>
    <row r="3" spans="2:21" x14ac:dyDescent="0.25">
      <c r="B3" s="507" t="s">
        <v>684</v>
      </c>
      <c r="C3" s="246"/>
      <c r="D3" s="246"/>
      <c r="E3" s="246"/>
      <c r="F3" s="246"/>
      <c r="G3" s="246"/>
      <c r="H3" s="246"/>
      <c r="I3" s="246"/>
      <c r="J3" s="246"/>
      <c r="K3" s="246"/>
      <c r="L3" s="246"/>
      <c r="M3" s="246"/>
      <c r="N3" s="246"/>
      <c r="O3" s="246"/>
      <c r="P3" s="246"/>
      <c r="Q3" s="246"/>
    </row>
    <row r="4" spans="2:21" ht="15.75" customHeight="1" x14ac:dyDescent="0.25">
      <c r="B4" s="1215" t="s">
        <v>596</v>
      </c>
      <c r="C4" s="1215">
        <v>2018</v>
      </c>
      <c r="D4" s="1215"/>
      <c r="E4" s="1215"/>
      <c r="F4" s="1215"/>
      <c r="G4" s="1215"/>
      <c r="H4" s="1215"/>
      <c r="I4" s="1219">
        <v>2019</v>
      </c>
      <c r="J4" s="1219"/>
      <c r="K4" s="1219"/>
      <c r="L4" s="1219"/>
      <c r="M4" s="1219"/>
      <c r="N4" s="1219"/>
      <c r="O4" s="1219"/>
      <c r="P4" s="1219" t="s">
        <v>685</v>
      </c>
      <c r="Q4" s="1219" t="s">
        <v>686</v>
      </c>
    </row>
    <row r="5" spans="2:21" ht="24" x14ac:dyDescent="0.25">
      <c r="B5" s="1215"/>
      <c r="C5" s="511" t="s">
        <v>687</v>
      </c>
      <c r="D5" s="511" t="s">
        <v>688</v>
      </c>
      <c r="E5" s="511" t="s">
        <v>689</v>
      </c>
      <c r="F5" s="511" t="s">
        <v>690</v>
      </c>
      <c r="G5" s="511" t="s">
        <v>691</v>
      </c>
      <c r="H5" s="511" t="s">
        <v>104</v>
      </c>
      <c r="I5" s="773" t="s">
        <v>687</v>
      </c>
      <c r="J5" s="773" t="s">
        <v>688</v>
      </c>
      <c r="K5" s="773" t="s">
        <v>689</v>
      </c>
      <c r="L5" s="773" t="s">
        <v>690</v>
      </c>
      <c r="M5" s="773" t="s">
        <v>691</v>
      </c>
      <c r="N5" s="773" t="s">
        <v>692</v>
      </c>
      <c r="O5" s="773" t="s">
        <v>104</v>
      </c>
      <c r="P5" s="1219"/>
      <c r="Q5" s="1219"/>
      <c r="S5" s="284"/>
      <c r="T5" s="284"/>
      <c r="U5" s="284"/>
    </row>
    <row r="6" spans="2:21" x14ac:dyDescent="0.25">
      <c r="B6" s="774" t="s">
        <v>202</v>
      </c>
      <c r="C6" s="775">
        <v>10002</v>
      </c>
      <c r="D6" s="775">
        <v>84</v>
      </c>
      <c r="E6" s="775">
        <v>113</v>
      </c>
      <c r="F6" s="775">
        <v>71</v>
      </c>
      <c r="G6" s="775">
        <v>11</v>
      </c>
      <c r="H6" s="775">
        <v>10281</v>
      </c>
      <c r="I6" s="776">
        <v>9703</v>
      </c>
      <c r="J6" s="775">
        <v>107</v>
      </c>
      <c r="K6" s="775">
        <v>138</v>
      </c>
      <c r="L6" s="775">
        <v>77</v>
      </c>
      <c r="M6" s="775">
        <v>6</v>
      </c>
      <c r="N6" s="775">
        <v>0</v>
      </c>
      <c r="O6" s="775">
        <v>10031</v>
      </c>
      <c r="P6" s="777">
        <v>4.4257333841147047E-3</v>
      </c>
      <c r="Q6" s="777">
        <v>-2.98940211957609E-2</v>
      </c>
      <c r="R6" s="770"/>
      <c r="S6" s="778"/>
      <c r="T6" s="779"/>
      <c r="U6" s="284"/>
    </row>
    <row r="7" spans="2:21" x14ac:dyDescent="0.25">
      <c r="B7" s="774" t="s">
        <v>212</v>
      </c>
      <c r="C7" s="775">
        <v>34194</v>
      </c>
      <c r="D7" s="775">
        <v>26</v>
      </c>
      <c r="E7" s="775">
        <v>30</v>
      </c>
      <c r="F7" s="775">
        <v>12</v>
      </c>
      <c r="G7" s="775">
        <v>0</v>
      </c>
      <c r="H7" s="775">
        <v>34262</v>
      </c>
      <c r="I7" s="776">
        <v>31718</v>
      </c>
      <c r="J7" s="775">
        <v>52</v>
      </c>
      <c r="K7" s="775">
        <v>17</v>
      </c>
      <c r="L7" s="775">
        <v>16</v>
      </c>
      <c r="M7" s="775">
        <v>0</v>
      </c>
      <c r="N7" s="775">
        <v>0</v>
      </c>
      <c r="O7" s="775">
        <v>31803</v>
      </c>
      <c r="P7" s="777">
        <v>1.4467217507714132E-2</v>
      </c>
      <c r="Q7" s="777">
        <v>-7.2410364391413684E-2</v>
      </c>
      <c r="R7" s="770"/>
      <c r="S7" s="778"/>
      <c r="T7" s="779"/>
      <c r="U7" s="284"/>
    </row>
    <row r="8" spans="2:21" x14ac:dyDescent="0.25">
      <c r="B8" s="774" t="s">
        <v>219</v>
      </c>
      <c r="C8" s="775">
        <v>38</v>
      </c>
      <c r="D8" s="775">
        <v>8</v>
      </c>
      <c r="E8" s="775">
        <v>0</v>
      </c>
      <c r="F8" s="775">
        <v>0</v>
      </c>
      <c r="G8" s="775">
        <v>0</v>
      </c>
      <c r="H8" s="775">
        <v>46</v>
      </c>
      <c r="I8" s="776">
        <v>19</v>
      </c>
      <c r="J8" s="775">
        <v>11</v>
      </c>
      <c r="K8" s="775">
        <v>0</v>
      </c>
      <c r="L8" s="775">
        <v>0</v>
      </c>
      <c r="M8" s="775">
        <v>0</v>
      </c>
      <c r="N8" s="775">
        <v>0</v>
      </c>
      <c r="O8" s="775">
        <v>30</v>
      </c>
      <c r="P8" s="777">
        <v>8.6662820053776558E-6</v>
      </c>
      <c r="Q8" s="777">
        <v>-0.5</v>
      </c>
      <c r="R8" s="770"/>
      <c r="S8" s="778"/>
      <c r="T8" s="779"/>
      <c r="U8" s="284"/>
    </row>
    <row r="9" spans="2:21" x14ac:dyDescent="0.25">
      <c r="B9" s="774" t="s">
        <v>187</v>
      </c>
      <c r="C9" s="775">
        <v>13542</v>
      </c>
      <c r="D9" s="775">
        <v>764</v>
      </c>
      <c r="E9" s="775">
        <v>38</v>
      </c>
      <c r="F9" s="775">
        <v>161</v>
      </c>
      <c r="G9" s="775">
        <v>0</v>
      </c>
      <c r="H9" s="775">
        <v>14505</v>
      </c>
      <c r="I9" s="776">
        <v>17507</v>
      </c>
      <c r="J9" s="775">
        <v>717</v>
      </c>
      <c r="K9" s="775">
        <v>52</v>
      </c>
      <c r="L9" s="775">
        <v>166</v>
      </c>
      <c r="M9" s="775">
        <v>0</v>
      </c>
      <c r="N9" s="775">
        <v>0</v>
      </c>
      <c r="O9" s="775">
        <v>18442</v>
      </c>
      <c r="P9" s="777">
        <v>7.9852946877971911E-3</v>
      </c>
      <c r="Q9" s="777">
        <v>0.29279279279279269</v>
      </c>
      <c r="R9" s="770"/>
      <c r="S9" s="778"/>
      <c r="T9" s="779"/>
      <c r="U9" s="284"/>
    </row>
    <row r="10" spans="2:21" x14ac:dyDescent="0.25">
      <c r="B10" s="774" t="s">
        <v>606</v>
      </c>
      <c r="C10" s="775">
        <v>274</v>
      </c>
      <c r="D10" s="775">
        <v>104</v>
      </c>
      <c r="E10" s="775">
        <v>12</v>
      </c>
      <c r="F10" s="775">
        <v>0</v>
      </c>
      <c r="G10" s="775">
        <v>0</v>
      </c>
      <c r="H10" s="775">
        <v>390</v>
      </c>
      <c r="I10" s="776">
        <v>224</v>
      </c>
      <c r="J10" s="775">
        <v>100</v>
      </c>
      <c r="K10" s="775">
        <v>8</v>
      </c>
      <c r="L10" s="775">
        <v>0</v>
      </c>
      <c r="M10" s="775">
        <v>0</v>
      </c>
      <c r="N10" s="775">
        <v>0</v>
      </c>
      <c r="O10" s="775">
        <v>332</v>
      </c>
      <c r="P10" s="777">
        <v>1.021709036423471E-4</v>
      </c>
      <c r="Q10" s="777">
        <v>-0.18248175182481752</v>
      </c>
      <c r="R10" s="770"/>
      <c r="S10" s="778"/>
      <c r="T10" s="779"/>
      <c r="U10" s="284"/>
    </row>
    <row r="11" spans="2:21" x14ac:dyDescent="0.25">
      <c r="B11" s="774" t="s">
        <v>189</v>
      </c>
      <c r="C11" s="775">
        <v>75</v>
      </c>
      <c r="D11" s="775">
        <v>24</v>
      </c>
      <c r="E11" s="775">
        <v>3</v>
      </c>
      <c r="F11" s="775">
        <v>0</v>
      </c>
      <c r="G11" s="775">
        <v>0</v>
      </c>
      <c r="H11" s="775">
        <v>102</v>
      </c>
      <c r="I11" s="776">
        <v>63</v>
      </c>
      <c r="J11" s="775">
        <v>28</v>
      </c>
      <c r="K11" s="775">
        <v>0</v>
      </c>
      <c r="L11" s="775">
        <v>0</v>
      </c>
      <c r="M11" s="775">
        <v>0</v>
      </c>
      <c r="N11" s="775">
        <v>0</v>
      </c>
      <c r="O11" s="775">
        <v>91</v>
      </c>
      <c r="P11" s="777">
        <v>2.8735566649410122E-5</v>
      </c>
      <c r="Q11" s="777">
        <v>-0.16000000000000003</v>
      </c>
      <c r="R11" s="770"/>
      <c r="S11" s="778"/>
      <c r="T11" s="779"/>
      <c r="U11" s="284"/>
    </row>
    <row r="12" spans="2:21" x14ac:dyDescent="0.25">
      <c r="B12" s="774" t="s">
        <v>607</v>
      </c>
      <c r="C12" s="775">
        <v>89724</v>
      </c>
      <c r="D12" s="775">
        <v>1753</v>
      </c>
      <c r="E12" s="775">
        <v>116</v>
      </c>
      <c r="F12" s="775">
        <v>1870</v>
      </c>
      <c r="G12" s="775">
        <v>0</v>
      </c>
      <c r="H12" s="775">
        <v>93463</v>
      </c>
      <c r="I12" s="776">
        <v>87525</v>
      </c>
      <c r="J12" s="775">
        <v>2019</v>
      </c>
      <c r="K12" s="775">
        <v>146</v>
      </c>
      <c r="L12" s="775">
        <v>1647</v>
      </c>
      <c r="M12" s="775">
        <v>0</v>
      </c>
      <c r="N12" s="775">
        <v>0</v>
      </c>
      <c r="O12" s="775">
        <v>91337</v>
      </c>
      <c r="P12" s="777">
        <v>3.9921912237930492E-2</v>
      </c>
      <c r="Q12" s="777">
        <v>-2.4508492710980323E-2</v>
      </c>
      <c r="R12" s="770"/>
      <c r="S12" s="778"/>
      <c r="T12" s="779"/>
      <c r="U12" s="284"/>
    </row>
    <row r="13" spans="2:21" x14ac:dyDescent="0.25">
      <c r="B13" s="774" t="s">
        <v>190</v>
      </c>
      <c r="C13" s="775">
        <v>230311</v>
      </c>
      <c r="D13" s="775">
        <v>3676</v>
      </c>
      <c r="E13" s="775">
        <v>135</v>
      </c>
      <c r="F13" s="775">
        <v>154</v>
      </c>
      <c r="G13" s="775">
        <v>381</v>
      </c>
      <c r="H13" s="775">
        <v>234657</v>
      </c>
      <c r="I13" s="776">
        <v>202832</v>
      </c>
      <c r="J13" s="775">
        <v>3460</v>
      </c>
      <c r="K13" s="775">
        <v>127</v>
      </c>
      <c r="L13" s="775">
        <v>137</v>
      </c>
      <c r="M13" s="775">
        <v>215</v>
      </c>
      <c r="N13" s="775">
        <v>0</v>
      </c>
      <c r="O13" s="775">
        <v>206771</v>
      </c>
      <c r="P13" s="777">
        <v>9.2515753248145302E-2</v>
      </c>
      <c r="Q13" s="777">
        <v>-0.11931258168302861</v>
      </c>
      <c r="R13" s="770"/>
      <c r="S13" s="778"/>
      <c r="T13" s="779"/>
      <c r="U13" s="284"/>
    </row>
    <row r="14" spans="2:21" x14ac:dyDescent="0.25">
      <c r="B14" s="774" t="s">
        <v>239</v>
      </c>
      <c r="C14" s="775">
        <v>305085</v>
      </c>
      <c r="D14" s="775">
        <v>6826</v>
      </c>
      <c r="E14" s="775">
        <v>355</v>
      </c>
      <c r="F14" s="775">
        <v>405</v>
      </c>
      <c r="G14" s="775">
        <v>155</v>
      </c>
      <c r="H14" s="775">
        <v>312826</v>
      </c>
      <c r="I14" s="776">
        <v>305919</v>
      </c>
      <c r="J14" s="775">
        <v>7271</v>
      </c>
      <c r="K14" s="775">
        <v>428</v>
      </c>
      <c r="L14" s="775">
        <v>425</v>
      </c>
      <c r="M14" s="775">
        <v>286</v>
      </c>
      <c r="N14" s="775">
        <v>0</v>
      </c>
      <c r="O14" s="775">
        <v>314329</v>
      </c>
      <c r="P14" s="777">
        <v>0.13953580656858564</v>
      </c>
      <c r="Q14" s="777">
        <v>2.7336643886131107E-3</v>
      </c>
      <c r="R14" s="770"/>
      <c r="S14" s="778"/>
      <c r="T14" s="779"/>
      <c r="U14" s="284"/>
    </row>
    <row r="15" spans="2:21" x14ac:dyDescent="0.25">
      <c r="B15" s="774" t="s">
        <v>191</v>
      </c>
      <c r="C15" s="775">
        <v>1384716</v>
      </c>
      <c r="D15" s="775">
        <v>852</v>
      </c>
      <c r="E15" s="775">
        <v>935</v>
      </c>
      <c r="F15" s="775">
        <v>2095</v>
      </c>
      <c r="G15" s="775">
        <v>115</v>
      </c>
      <c r="H15" s="775">
        <v>1388713</v>
      </c>
      <c r="I15" s="776">
        <v>1513083</v>
      </c>
      <c r="J15" s="775">
        <v>660</v>
      </c>
      <c r="K15" s="775">
        <v>788</v>
      </c>
      <c r="L15" s="775">
        <v>2174</v>
      </c>
      <c r="M15" s="775">
        <v>162</v>
      </c>
      <c r="N15" s="775">
        <v>4</v>
      </c>
      <c r="O15" s="775">
        <v>1516871</v>
      </c>
      <c r="P15" s="777">
        <v>0.69014757766014945</v>
      </c>
      <c r="Q15" s="777">
        <v>9.2702763599178395E-2</v>
      </c>
      <c r="R15" s="770"/>
      <c r="S15" s="778"/>
      <c r="T15" s="779"/>
      <c r="U15" s="284"/>
    </row>
    <row r="16" spans="2:21" x14ac:dyDescent="0.25">
      <c r="B16" s="774" t="s">
        <v>251</v>
      </c>
      <c r="C16" s="775">
        <v>20224</v>
      </c>
      <c r="D16" s="775">
        <v>619</v>
      </c>
      <c r="E16" s="775">
        <v>219</v>
      </c>
      <c r="F16" s="775">
        <v>108</v>
      </c>
      <c r="G16" s="775">
        <v>0</v>
      </c>
      <c r="H16" s="775">
        <v>21170</v>
      </c>
      <c r="I16" s="776">
        <v>21711</v>
      </c>
      <c r="J16" s="775">
        <v>678</v>
      </c>
      <c r="K16" s="775">
        <v>241</v>
      </c>
      <c r="L16" s="775">
        <v>167</v>
      </c>
      <c r="M16" s="775">
        <v>0</v>
      </c>
      <c r="N16" s="775">
        <v>0</v>
      </c>
      <c r="O16" s="775">
        <v>22797</v>
      </c>
      <c r="P16" s="777">
        <v>9.9028236115133832E-3</v>
      </c>
      <c r="Q16" s="777">
        <v>7.3526503164556889E-2</v>
      </c>
      <c r="R16" s="770"/>
      <c r="S16" s="778"/>
      <c r="T16" s="779"/>
      <c r="U16" s="284"/>
    </row>
    <row r="17" spans="2:21" x14ac:dyDescent="0.25">
      <c r="B17" s="774" t="s">
        <v>608</v>
      </c>
      <c r="C17" s="775">
        <v>521</v>
      </c>
      <c r="D17" s="775">
        <v>4</v>
      </c>
      <c r="E17" s="775">
        <v>7</v>
      </c>
      <c r="F17" s="775">
        <v>7</v>
      </c>
      <c r="G17" s="775">
        <v>0</v>
      </c>
      <c r="H17" s="775">
        <v>539</v>
      </c>
      <c r="I17" s="776">
        <v>561</v>
      </c>
      <c r="J17" s="775">
        <v>10</v>
      </c>
      <c r="K17" s="775">
        <v>0</v>
      </c>
      <c r="L17" s="775">
        <v>10</v>
      </c>
      <c r="M17" s="775">
        <v>0</v>
      </c>
      <c r="N17" s="775">
        <v>0</v>
      </c>
      <c r="O17" s="775">
        <v>581</v>
      </c>
      <c r="P17" s="777">
        <v>2.5588337921141394E-4</v>
      </c>
      <c r="Q17" s="777">
        <v>7.6775431861804133E-2</v>
      </c>
      <c r="R17" s="770"/>
      <c r="S17" s="778"/>
      <c r="T17" s="779"/>
      <c r="U17" s="284"/>
    </row>
    <row r="18" spans="2:21" x14ac:dyDescent="0.25">
      <c r="B18" s="774" t="s">
        <v>262</v>
      </c>
      <c r="C18" s="775">
        <v>546</v>
      </c>
      <c r="D18" s="775">
        <v>71</v>
      </c>
      <c r="E18" s="775">
        <v>19</v>
      </c>
      <c r="F18" s="775">
        <v>3</v>
      </c>
      <c r="G18" s="775">
        <v>0</v>
      </c>
      <c r="H18" s="775">
        <v>639</v>
      </c>
      <c r="I18" s="776">
        <v>519</v>
      </c>
      <c r="J18" s="775">
        <v>67</v>
      </c>
      <c r="K18" s="775">
        <v>12</v>
      </c>
      <c r="L18" s="775">
        <v>3</v>
      </c>
      <c r="M18" s="775">
        <v>0</v>
      </c>
      <c r="N18" s="775">
        <v>0</v>
      </c>
      <c r="O18" s="775">
        <v>601</v>
      </c>
      <c r="P18" s="777">
        <v>2.3672633477847386E-4</v>
      </c>
      <c r="Q18" s="777">
        <v>-4.9450549450549497E-2</v>
      </c>
      <c r="R18" s="770"/>
      <c r="S18" s="778"/>
      <c r="T18" s="779"/>
      <c r="U18" s="284"/>
    </row>
    <row r="19" spans="2:21" x14ac:dyDescent="0.25">
      <c r="B19" s="774" t="s">
        <v>609</v>
      </c>
      <c r="C19" s="775">
        <v>69</v>
      </c>
      <c r="D19" s="775">
        <v>0</v>
      </c>
      <c r="E19" s="775">
        <v>0</v>
      </c>
      <c r="F19" s="775">
        <v>1</v>
      </c>
      <c r="G19" s="775">
        <v>0</v>
      </c>
      <c r="H19" s="775">
        <v>70</v>
      </c>
      <c r="I19" s="776">
        <v>118</v>
      </c>
      <c r="J19" s="775">
        <v>3</v>
      </c>
      <c r="K19" s="775">
        <v>0</v>
      </c>
      <c r="L19" s="775">
        <v>3</v>
      </c>
      <c r="M19" s="775">
        <v>0</v>
      </c>
      <c r="N19" s="775">
        <v>0</v>
      </c>
      <c r="O19" s="775">
        <v>124</v>
      </c>
      <c r="P19" s="777">
        <v>5.3822172454450704E-5</v>
      </c>
      <c r="Q19" s="777">
        <v>0.71014492753623193</v>
      </c>
      <c r="R19" s="770"/>
      <c r="S19" s="778"/>
      <c r="T19" s="779"/>
      <c r="U19" s="284"/>
    </row>
    <row r="20" spans="2:21" x14ac:dyDescent="0.25">
      <c r="B20" s="774" t="s">
        <v>680</v>
      </c>
      <c r="C20" s="775">
        <v>15</v>
      </c>
      <c r="D20" s="775">
        <v>5</v>
      </c>
      <c r="E20" s="775">
        <v>0</v>
      </c>
      <c r="F20" s="775">
        <v>2</v>
      </c>
      <c r="G20" s="775">
        <v>0</v>
      </c>
      <c r="H20" s="775">
        <v>22</v>
      </c>
      <c r="I20" s="776">
        <v>13</v>
      </c>
      <c r="J20" s="775">
        <v>0</v>
      </c>
      <c r="K20" s="775">
        <v>0</v>
      </c>
      <c r="L20" s="775">
        <v>3</v>
      </c>
      <c r="M20" s="775">
        <v>0</v>
      </c>
      <c r="N20" s="775">
        <v>0</v>
      </c>
      <c r="O20" s="775">
        <v>16</v>
      </c>
      <c r="P20" s="777">
        <v>5.9295613721005013E-6</v>
      </c>
      <c r="Q20" s="777">
        <v>-0.1333333333333333</v>
      </c>
      <c r="R20" s="770"/>
      <c r="S20" s="778"/>
      <c r="T20" s="779"/>
      <c r="U20" s="284"/>
    </row>
    <row r="21" spans="2:21" x14ac:dyDescent="0.25">
      <c r="B21" s="774" t="s">
        <v>274</v>
      </c>
      <c r="C21" s="775">
        <v>903</v>
      </c>
      <c r="D21" s="775">
        <v>2</v>
      </c>
      <c r="E21" s="775">
        <v>34</v>
      </c>
      <c r="F21" s="775">
        <v>22</v>
      </c>
      <c r="G21" s="775">
        <v>0</v>
      </c>
      <c r="H21" s="775">
        <v>961</v>
      </c>
      <c r="I21" s="776">
        <v>890</v>
      </c>
      <c r="J21" s="775">
        <v>5</v>
      </c>
      <c r="K21" s="775">
        <v>50</v>
      </c>
      <c r="L21" s="775">
        <v>11</v>
      </c>
      <c r="M21" s="775">
        <v>0</v>
      </c>
      <c r="N21" s="775">
        <v>0</v>
      </c>
      <c r="O21" s="775">
        <v>956</v>
      </c>
      <c r="P21" s="777">
        <v>4.0594689393611124E-4</v>
      </c>
      <c r="Q21" s="777">
        <v>-1.4396456256921319E-2</v>
      </c>
      <c r="R21" s="770"/>
      <c r="S21" s="778"/>
      <c r="T21" s="779"/>
      <c r="U21" s="284"/>
    </row>
    <row r="22" spans="2:21" x14ac:dyDescent="0.25">
      <c r="B22" s="780" t="s">
        <v>62</v>
      </c>
      <c r="C22" s="464">
        <v>2090239</v>
      </c>
      <c r="D22" s="464">
        <v>14818</v>
      </c>
      <c r="E22" s="464">
        <v>2016</v>
      </c>
      <c r="F22" s="464">
        <v>4911</v>
      </c>
      <c r="G22" s="464">
        <v>662</v>
      </c>
      <c r="H22" s="464">
        <v>2112646</v>
      </c>
      <c r="I22" s="464">
        <v>2192405</v>
      </c>
      <c r="J22" s="464">
        <v>15188</v>
      </c>
      <c r="K22" s="464">
        <v>2007</v>
      </c>
      <c r="L22" s="464">
        <v>4839</v>
      </c>
      <c r="M22" s="464">
        <v>669</v>
      </c>
      <c r="N22" s="464">
        <v>4</v>
      </c>
      <c r="O22" s="464">
        <v>2215112</v>
      </c>
      <c r="P22" s="465">
        <v>1</v>
      </c>
      <c r="Q22" s="465">
        <v>4.8877664228827333E-2</v>
      </c>
      <c r="S22" s="778"/>
      <c r="T22" s="779"/>
      <c r="U22" s="284"/>
    </row>
    <row r="23" spans="2:21" x14ac:dyDescent="0.25">
      <c r="B23" s="1072" t="s">
        <v>693</v>
      </c>
      <c r="C23" s="1072"/>
      <c r="D23" s="1072"/>
      <c r="E23" s="1072"/>
      <c r="F23" s="1072"/>
      <c r="G23" s="1072"/>
      <c r="H23" s="1072"/>
      <c r="I23" s="1072"/>
      <c r="J23" s="1072"/>
      <c r="K23" s="1072"/>
      <c r="L23" s="1072"/>
      <c r="M23" s="1072"/>
      <c r="N23" s="1072"/>
      <c r="O23" s="1072"/>
      <c r="P23" s="1072"/>
      <c r="Q23" s="1072"/>
      <c r="S23" s="284"/>
      <c r="T23" s="284"/>
      <c r="U23" s="284"/>
    </row>
    <row r="24" spans="2:21" x14ac:dyDescent="0.25">
      <c r="B24" s="1218" t="s">
        <v>694</v>
      </c>
      <c r="C24" s="1218"/>
      <c r="D24" s="1218"/>
      <c r="E24" s="1218"/>
      <c r="F24" s="1218"/>
      <c r="G24" s="1218"/>
      <c r="H24" s="1218"/>
      <c r="I24" s="1218"/>
      <c r="J24" s="1218"/>
      <c r="K24" s="1218"/>
      <c r="L24" s="1218"/>
      <c r="M24" s="1218"/>
      <c r="N24" s="1218"/>
      <c r="O24" s="1218"/>
      <c r="P24" s="1218"/>
      <c r="Q24" s="1218"/>
    </row>
    <row r="25" spans="2:21" x14ac:dyDescent="0.25">
      <c r="B25" s="1218" t="s">
        <v>695</v>
      </c>
      <c r="C25" s="1218"/>
      <c r="D25" s="1218"/>
      <c r="E25" s="1218"/>
      <c r="F25" s="1218"/>
      <c r="G25" s="1218"/>
      <c r="H25" s="1218"/>
      <c r="I25" s="1218"/>
      <c r="J25" s="1218"/>
      <c r="K25" s="1218"/>
      <c r="L25" s="1218"/>
      <c r="M25" s="1218"/>
      <c r="N25" s="1218"/>
      <c r="O25" s="1218"/>
      <c r="P25" s="1218"/>
      <c r="Q25" s="1218"/>
    </row>
    <row r="26" spans="2:21" x14ac:dyDescent="0.25">
      <c r="B26" s="1218" t="s">
        <v>696</v>
      </c>
      <c r="C26" s="1218"/>
      <c r="D26" s="1218"/>
      <c r="E26" s="1218"/>
      <c r="F26" s="1218"/>
      <c r="G26" s="1218"/>
      <c r="H26" s="1218"/>
      <c r="I26" s="1218"/>
      <c r="J26" s="1218"/>
      <c r="K26" s="1218"/>
      <c r="L26" s="1218"/>
      <c r="M26" s="1218"/>
      <c r="N26" s="1218"/>
      <c r="O26" s="1218"/>
      <c r="P26" s="1218"/>
      <c r="Q26" s="1218"/>
    </row>
    <row r="28" spans="2:21" x14ac:dyDescent="0.25">
      <c r="B28" s="1335" t="s">
        <v>346</v>
      </c>
      <c r="C28" s="1335"/>
      <c r="D28" s="288"/>
      <c r="E28" s="288"/>
      <c r="F28" s="288"/>
      <c r="G28" s="288"/>
      <c r="H28" s="288"/>
      <c r="I28" s="288"/>
      <c r="J28" s="288"/>
      <c r="K28" s="288"/>
      <c r="L28" s="288"/>
      <c r="M28" s="288"/>
      <c r="N28" s="288"/>
      <c r="O28" s="288"/>
      <c r="P28" s="288"/>
      <c r="Q28" s="288"/>
    </row>
    <row r="29" spans="2:21" x14ac:dyDescent="0.25">
      <c r="B29" s="1215" t="s">
        <v>596</v>
      </c>
      <c r="C29" s="1215">
        <v>2018</v>
      </c>
      <c r="D29" s="1215"/>
      <c r="E29" s="1215"/>
      <c r="F29" s="1215"/>
      <c r="G29" s="1215"/>
      <c r="H29" s="1215"/>
      <c r="I29" s="1219">
        <v>2019</v>
      </c>
      <c r="J29" s="1219"/>
      <c r="K29" s="1219"/>
      <c r="L29" s="1219"/>
      <c r="M29" s="1219"/>
      <c r="N29" s="1219"/>
      <c r="O29" s="1219"/>
      <c r="P29" s="1219" t="s">
        <v>685</v>
      </c>
      <c r="Q29" s="1219" t="s">
        <v>686</v>
      </c>
    </row>
    <row r="30" spans="2:21" ht="24" x14ac:dyDescent="0.25">
      <c r="B30" s="1215"/>
      <c r="C30" s="511" t="s">
        <v>687</v>
      </c>
      <c r="D30" s="511" t="s">
        <v>688</v>
      </c>
      <c r="E30" s="511" t="s">
        <v>689</v>
      </c>
      <c r="F30" s="511" t="s">
        <v>690</v>
      </c>
      <c r="G30" s="511" t="s">
        <v>691</v>
      </c>
      <c r="H30" s="511" t="s">
        <v>104</v>
      </c>
      <c r="I30" s="773" t="s">
        <v>687</v>
      </c>
      <c r="J30" s="773" t="s">
        <v>688</v>
      </c>
      <c r="K30" s="773" t="s">
        <v>689</v>
      </c>
      <c r="L30" s="773" t="s">
        <v>690</v>
      </c>
      <c r="M30" s="773" t="s">
        <v>691</v>
      </c>
      <c r="N30" s="773" t="s">
        <v>692</v>
      </c>
      <c r="O30" s="773" t="s">
        <v>104</v>
      </c>
      <c r="P30" s="1219"/>
      <c r="Q30" s="1219"/>
    </row>
    <row r="31" spans="2:21" x14ac:dyDescent="0.25">
      <c r="B31" s="513" t="s">
        <v>202</v>
      </c>
      <c r="C31" s="781">
        <v>235.52557660999966</v>
      </c>
      <c r="D31" s="781">
        <v>92.614228730000022</v>
      </c>
      <c r="E31" s="781">
        <v>4.03384784</v>
      </c>
      <c r="F31" s="781">
        <v>7.2671091500000022</v>
      </c>
      <c r="G31" s="781">
        <v>0.86360968000000005</v>
      </c>
      <c r="H31" s="781">
        <v>340.30437200999944</v>
      </c>
      <c r="I31" s="782">
        <v>221.85961111999987</v>
      </c>
      <c r="J31" s="781">
        <v>88.249633889999984</v>
      </c>
      <c r="K31" s="514">
        <v>11.214163270000002</v>
      </c>
      <c r="L31" s="781">
        <v>8.2227405100000031</v>
      </c>
      <c r="M31" s="781">
        <v>0.50030916000000003</v>
      </c>
      <c r="N31" s="781">
        <v>0</v>
      </c>
      <c r="O31" s="781">
        <v>330.04645794999993</v>
      </c>
      <c r="P31" s="777">
        <v>3.4330124588589895E-3</v>
      </c>
      <c r="Q31" s="777">
        <v>-5.8023275801714291E-2</v>
      </c>
    </row>
    <row r="32" spans="2:21" x14ac:dyDescent="0.25">
      <c r="B32" s="513" t="s">
        <v>212</v>
      </c>
      <c r="C32" s="781">
        <v>493.51006625999929</v>
      </c>
      <c r="D32" s="781">
        <v>27.637360709999999</v>
      </c>
      <c r="E32" s="781">
        <v>3.1801658599999998</v>
      </c>
      <c r="F32" s="781">
        <v>18.097017360000002</v>
      </c>
      <c r="G32" s="781">
        <v>0</v>
      </c>
      <c r="H32" s="781">
        <v>542.42461018999938</v>
      </c>
      <c r="I32" s="782">
        <v>735.23748221999892</v>
      </c>
      <c r="J32" s="781">
        <v>27.055130350000002</v>
      </c>
      <c r="K32" s="514">
        <v>1.7004817400000001</v>
      </c>
      <c r="L32" s="781">
        <v>6.0026266999999995</v>
      </c>
      <c r="M32" s="781">
        <v>0</v>
      </c>
      <c r="N32" s="781">
        <v>0</v>
      </c>
      <c r="O32" s="781">
        <v>769.99572100999876</v>
      </c>
      <c r="P32" s="777">
        <v>1.1376921756687574E-2</v>
      </c>
      <c r="Q32" s="777">
        <v>0.48981253369743571</v>
      </c>
    </row>
    <row r="33" spans="2:17" x14ac:dyDescent="0.25">
      <c r="B33" s="513" t="s">
        <v>219</v>
      </c>
      <c r="C33" s="781">
        <v>128.39726805999996</v>
      </c>
      <c r="D33" s="781">
        <v>17.640462940000003</v>
      </c>
      <c r="E33" s="781">
        <v>0</v>
      </c>
      <c r="F33" s="781">
        <v>0</v>
      </c>
      <c r="G33" s="781">
        <v>0</v>
      </c>
      <c r="H33" s="781">
        <v>146.03773100000001</v>
      </c>
      <c r="I33" s="782">
        <v>42.333968649999996</v>
      </c>
      <c r="J33" s="781">
        <v>27.932893860000004</v>
      </c>
      <c r="K33" s="514">
        <v>0</v>
      </c>
      <c r="L33" s="781">
        <v>0</v>
      </c>
      <c r="M33" s="781">
        <v>0</v>
      </c>
      <c r="N33" s="781">
        <v>0</v>
      </c>
      <c r="O33" s="781">
        <v>70.266862509999996</v>
      </c>
      <c r="P33" s="777">
        <v>6.550675946591641E-4</v>
      </c>
      <c r="Q33" s="777">
        <v>-0.67028917912632413</v>
      </c>
    </row>
    <row r="34" spans="2:17" x14ac:dyDescent="0.25">
      <c r="B34" s="513" t="s">
        <v>187</v>
      </c>
      <c r="C34" s="781">
        <v>4730.4161923900192</v>
      </c>
      <c r="D34" s="781">
        <v>884.3918716099995</v>
      </c>
      <c r="E34" s="781">
        <v>4.1131085599999997</v>
      </c>
      <c r="F34" s="781">
        <v>7.1123354500000033</v>
      </c>
      <c r="G34" s="781">
        <v>0</v>
      </c>
      <c r="H34" s="781">
        <v>5626.0335080100185</v>
      </c>
      <c r="I34" s="782">
        <v>4864.1969796899866</v>
      </c>
      <c r="J34" s="781">
        <v>986.65583941999989</v>
      </c>
      <c r="K34" s="514">
        <v>4.2095444500000001</v>
      </c>
      <c r="L34" s="781">
        <v>5.7065234699999996</v>
      </c>
      <c r="M34" s="781">
        <v>0</v>
      </c>
      <c r="N34" s="781">
        <v>0</v>
      </c>
      <c r="O34" s="781">
        <v>5860.7688870299862</v>
      </c>
      <c r="P34" s="777">
        <v>7.5267637716122576E-2</v>
      </c>
      <c r="Q34" s="777">
        <v>2.828097610421354E-2</v>
      </c>
    </row>
    <row r="35" spans="2:17" x14ac:dyDescent="0.25">
      <c r="B35" s="513" t="s">
        <v>606</v>
      </c>
      <c r="C35" s="781">
        <v>530.03690386000005</v>
      </c>
      <c r="D35" s="781">
        <v>214.64935283999998</v>
      </c>
      <c r="E35" s="781">
        <v>0.35588504000000004</v>
      </c>
      <c r="F35" s="781">
        <v>0</v>
      </c>
      <c r="G35" s="781">
        <v>0</v>
      </c>
      <c r="H35" s="781">
        <v>745.04214174000015</v>
      </c>
      <c r="I35" s="782">
        <v>373.11213298999996</v>
      </c>
      <c r="J35" s="781">
        <v>211.60143075999997</v>
      </c>
      <c r="K35" s="514">
        <v>7.6160000000000005E-2</v>
      </c>
      <c r="L35" s="781">
        <v>0</v>
      </c>
      <c r="M35" s="781">
        <v>0</v>
      </c>
      <c r="N35" s="781">
        <v>0</v>
      </c>
      <c r="O35" s="781">
        <v>584.78972375000012</v>
      </c>
      <c r="P35" s="777">
        <v>5.7734645555351082E-3</v>
      </c>
      <c r="Q35" s="777">
        <v>-0.29606385843550431</v>
      </c>
    </row>
    <row r="36" spans="2:17" x14ac:dyDescent="0.25">
      <c r="B36" s="513" t="s">
        <v>189</v>
      </c>
      <c r="C36" s="781">
        <v>67.630791420000037</v>
      </c>
      <c r="D36" s="781">
        <v>63.790971709999994</v>
      </c>
      <c r="E36" s="781">
        <v>1.7133863599999999</v>
      </c>
      <c r="F36" s="781">
        <v>0</v>
      </c>
      <c r="G36" s="781">
        <v>0</v>
      </c>
      <c r="H36" s="781">
        <v>133.13514949000003</v>
      </c>
      <c r="I36" s="782">
        <v>153.08087578999999</v>
      </c>
      <c r="J36" s="781">
        <v>88.500633750000006</v>
      </c>
      <c r="K36" s="514">
        <v>0</v>
      </c>
      <c r="L36" s="781">
        <v>0</v>
      </c>
      <c r="M36" s="781">
        <v>0</v>
      </c>
      <c r="N36" s="781">
        <v>0</v>
      </c>
      <c r="O36" s="781">
        <v>241.58150953999998</v>
      </c>
      <c r="P36" s="777">
        <v>2.3687436895211472E-3</v>
      </c>
      <c r="Q36" s="777">
        <v>1.2634789949349954</v>
      </c>
    </row>
    <row r="37" spans="2:17" x14ac:dyDescent="0.25">
      <c r="B37" s="513" t="s">
        <v>607</v>
      </c>
      <c r="C37" s="781">
        <v>4845.2612543999985</v>
      </c>
      <c r="D37" s="781">
        <v>114.97719112999994</v>
      </c>
      <c r="E37" s="781">
        <v>34.557942089999983</v>
      </c>
      <c r="F37" s="781">
        <v>23.303664300000005</v>
      </c>
      <c r="G37" s="781">
        <v>0</v>
      </c>
      <c r="H37" s="781">
        <v>5018.1000519200052</v>
      </c>
      <c r="I37" s="782">
        <v>4619.5420395799674</v>
      </c>
      <c r="J37" s="781">
        <v>172.73929662999993</v>
      </c>
      <c r="K37" s="514">
        <v>23.75579332000002</v>
      </c>
      <c r="L37" s="781">
        <v>25.063591550000002</v>
      </c>
      <c r="M37" s="781">
        <v>0</v>
      </c>
      <c r="N37" s="781">
        <v>0</v>
      </c>
      <c r="O37" s="781">
        <v>4841.100721079958</v>
      </c>
      <c r="P37" s="777">
        <v>7.1481894771387999E-2</v>
      </c>
      <c r="Q37" s="777">
        <v>-4.6585561225425121E-2</v>
      </c>
    </row>
    <row r="38" spans="2:17" x14ac:dyDescent="0.25">
      <c r="B38" s="513" t="s">
        <v>190</v>
      </c>
      <c r="C38" s="781">
        <v>17737.77196323013</v>
      </c>
      <c r="D38" s="781">
        <v>2795.9743886600049</v>
      </c>
      <c r="E38" s="781">
        <v>24.077655180000001</v>
      </c>
      <c r="F38" s="781">
        <v>11.687088370000003</v>
      </c>
      <c r="G38" s="781">
        <v>25.070949549999998</v>
      </c>
      <c r="H38" s="781">
        <v>20594.582044990093</v>
      </c>
      <c r="I38" s="782">
        <v>14790.717410890054</v>
      </c>
      <c r="J38" s="781">
        <v>2475.2450276600061</v>
      </c>
      <c r="K38" s="514">
        <v>51.853514909999994</v>
      </c>
      <c r="L38" s="781">
        <v>10.663478999999997</v>
      </c>
      <c r="M38" s="781">
        <v>12.113825229999996</v>
      </c>
      <c r="N38" s="781">
        <v>0</v>
      </c>
      <c r="O38" s="781">
        <v>17340.593257690085</v>
      </c>
      <c r="P38" s="777">
        <v>0.22886868362707044</v>
      </c>
      <c r="Q38" s="777">
        <v>-0.16614570073677981</v>
      </c>
    </row>
    <row r="39" spans="2:17" x14ac:dyDescent="0.25">
      <c r="B39" s="513" t="s">
        <v>239</v>
      </c>
      <c r="C39" s="781">
        <v>23429.262711600317</v>
      </c>
      <c r="D39" s="781">
        <v>1655.8704968699949</v>
      </c>
      <c r="E39" s="781">
        <v>111.75144228000001</v>
      </c>
      <c r="F39" s="781">
        <v>25.811786070000004</v>
      </c>
      <c r="G39" s="781">
        <v>13.957271650000001</v>
      </c>
      <c r="H39" s="781">
        <v>25236.653708470305</v>
      </c>
      <c r="I39" s="782">
        <v>22318.239068419622</v>
      </c>
      <c r="J39" s="781">
        <v>1981.1536277899984</v>
      </c>
      <c r="K39" s="514">
        <v>114.07239231000001</v>
      </c>
      <c r="L39" s="781">
        <v>53.462792590000028</v>
      </c>
      <c r="M39" s="781">
        <v>20.531223760000003</v>
      </c>
      <c r="N39" s="781">
        <v>0</v>
      </c>
      <c r="O39" s="781">
        <v>24487.459104869504</v>
      </c>
      <c r="P39" s="777">
        <v>0.34534808924836835</v>
      </c>
      <c r="Q39" s="777">
        <v>-4.7420341683675926E-2</v>
      </c>
    </row>
    <row r="40" spans="2:17" x14ac:dyDescent="0.25">
      <c r="B40" s="513" t="s">
        <v>191</v>
      </c>
      <c r="C40" s="781">
        <v>9427.8754756401104</v>
      </c>
      <c r="D40" s="781">
        <v>91.311703519999924</v>
      </c>
      <c r="E40" s="781">
        <v>304.64073855999982</v>
      </c>
      <c r="F40" s="781">
        <v>75.061098400000049</v>
      </c>
      <c r="G40" s="781">
        <v>571.13247249000005</v>
      </c>
      <c r="H40" s="781">
        <v>10470.021488610068</v>
      </c>
      <c r="I40" s="782">
        <v>9140.2065629500048</v>
      </c>
      <c r="J40" s="781">
        <v>74.915188019999945</v>
      </c>
      <c r="K40" s="514">
        <v>218.66506932999997</v>
      </c>
      <c r="L40" s="781">
        <v>84.654168399999975</v>
      </c>
      <c r="M40" s="781">
        <v>360.56715626000005</v>
      </c>
      <c r="N40" s="781">
        <v>2.175113E-2</v>
      </c>
      <c r="O40" s="781">
        <v>9879.0298960899745</v>
      </c>
      <c r="P40" s="777">
        <v>0.14143377809393182</v>
      </c>
      <c r="Q40" s="777">
        <v>-3.0512591456409166E-2</v>
      </c>
    </row>
    <row r="41" spans="2:17" x14ac:dyDescent="0.25">
      <c r="B41" s="513" t="s">
        <v>251</v>
      </c>
      <c r="C41" s="781">
        <v>6733.8113452900252</v>
      </c>
      <c r="D41" s="781">
        <v>813.93984447999992</v>
      </c>
      <c r="E41" s="781">
        <v>66.148409690000008</v>
      </c>
      <c r="F41" s="781">
        <v>8.5952522999999967</v>
      </c>
      <c r="G41" s="781">
        <v>0</v>
      </c>
      <c r="H41" s="781">
        <v>7622.4948517600315</v>
      </c>
      <c r="I41" s="782">
        <v>6623.036863039978</v>
      </c>
      <c r="J41" s="781">
        <v>798.49305751000009</v>
      </c>
      <c r="K41" s="514">
        <v>57.646535899999989</v>
      </c>
      <c r="L41" s="781">
        <v>43.257132720000008</v>
      </c>
      <c r="M41" s="781">
        <v>0</v>
      </c>
      <c r="N41" s="781">
        <v>0</v>
      </c>
      <c r="O41" s="781">
        <v>7522.4335891699793</v>
      </c>
      <c r="P41" s="777">
        <v>0.10248358388224428</v>
      </c>
      <c r="Q41" s="777">
        <v>-1.6450487928731272E-2</v>
      </c>
    </row>
    <row r="42" spans="2:17" x14ac:dyDescent="0.25">
      <c r="B42" s="513" t="s">
        <v>608</v>
      </c>
      <c r="C42" s="781">
        <v>43.868850220000006</v>
      </c>
      <c r="D42" s="781">
        <v>1.62581843</v>
      </c>
      <c r="E42" s="781">
        <v>4.173542939999999</v>
      </c>
      <c r="F42" s="781">
        <v>0.19357733999999999</v>
      </c>
      <c r="G42" s="781">
        <v>0</v>
      </c>
      <c r="H42" s="781">
        <v>49.861788930000003</v>
      </c>
      <c r="I42" s="782">
        <v>42.419416060000017</v>
      </c>
      <c r="J42" s="781">
        <v>0.23239960999999998</v>
      </c>
      <c r="K42" s="514">
        <v>0</v>
      </c>
      <c r="L42" s="781">
        <v>0.30572023999999998</v>
      </c>
      <c r="M42" s="781">
        <v>0</v>
      </c>
      <c r="N42" s="781">
        <v>0</v>
      </c>
      <c r="O42" s="781">
        <v>42.957535910000018</v>
      </c>
      <c r="P42" s="777">
        <v>6.5638979125739333E-4</v>
      </c>
      <c r="Q42" s="777">
        <v>-3.3040167515928753E-2</v>
      </c>
    </row>
    <row r="43" spans="2:17" x14ac:dyDescent="0.25">
      <c r="B43" s="513" t="s">
        <v>262</v>
      </c>
      <c r="C43" s="781">
        <v>579.69166809999956</v>
      </c>
      <c r="D43" s="781">
        <v>137.38589159000003</v>
      </c>
      <c r="E43" s="781">
        <v>14.8610018</v>
      </c>
      <c r="F43" s="781">
        <v>0.53280189</v>
      </c>
      <c r="G43" s="781">
        <v>0</v>
      </c>
      <c r="H43" s="781">
        <v>732.47136337999927</v>
      </c>
      <c r="I43" s="782">
        <v>442.34230802000008</v>
      </c>
      <c r="J43" s="781">
        <v>120.44808926</v>
      </c>
      <c r="K43" s="514">
        <v>25.358476140000004</v>
      </c>
      <c r="L43" s="781">
        <v>1.3663131400000001</v>
      </c>
      <c r="M43" s="781">
        <v>0</v>
      </c>
      <c r="N43" s="781">
        <v>0</v>
      </c>
      <c r="O43" s="781">
        <v>589.51518655999996</v>
      </c>
      <c r="P43" s="777">
        <v>6.8447188149614825E-3</v>
      </c>
      <c r="Q43" s="777">
        <v>-0.23693519786160888</v>
      </c>
    </row>
    <row r="44" spans="2:17" x14ac:dyDescent="0.25">
      <c r="B44" s="513" t="s">
        <v>609</v>
      </c>
      <c r="C44" s="781">
        <v>1.9393712300000001</v>
      </c>
      <c r="D44" s="781">
        <v>0</v>
      </c>
      <c r="E44" s="781">
        <v>0</v>
      </c>
      <c r="F44" s="781">
        <v>8.1466109999999994E-2</v>
      </c>
      <c r="G44" s="781">
        <v>0</v>
      </c>
      <c r="H44" s="781">
        <v>2.0208373400000004</v>
      </c>
      <c r="I44" s="782">
        <v>2.4363632900000005</v>
      </c>
      <c r="J44" s="781">
        <v>0.25397558999999997</v>
      </c>
      <c r="K44" s="514">
        <v>0</v>
      </c>
      <c r="L44" s="781">
        <v>0.25397558999999997</v>
      </c>
      <c r="M44" s="781">
        <v>0</v>
      </c>
      <c r="N44" s="781">
        <v>0</v>
      </c>
      <c r="O44" s="781">
        <v>2.9443144700000001</v>
      </c>
      <c r="P44" s="777">
        <v>3.7699811545927152E-5</v>
      </c>
      <c r="Q44" s="777">
        <v>0.25626453167504204</v>
      </c>
    </row>
    <row r="45" spans="2:17" x14ac:dyDescent="0.25">
      <c r="B45" s="513" t="s">
        <v>680</v>
      </c>
      <c r="C45" s="781">
        <v>1.0601614900000003</v>
      </c>
      <c r="D45" s="781">
        <v>0.59191768999999994</v>
      </c>
      <c r="E45" s="781">
        <v>0</v>
      </c>
      <c r="F45" s="781">
        <v>0.13990948</v>
      </c>
      <c r="G45" s="781">
        <v>0</v>
      </c>
      <c r="H45" s="781">
        <v>1.7919886600000003</v>
      </c>
      <c r="I45" s="782">
        <v>1.4765514600000003</v>
      </c>
      <c r="J45" s="781">
        <v>0</v>
      </c>
      <c r="K45" s="514">
        <v>0</v>
      </c>
      <c r="L45" s="781">
        <v>0.45345969000000003</v>
      </c>
      <c r="M45" s="781">
        <v>0</v>
      </c>
      <c r="N45" s="781">
        <v>0</v>
      </c>
      <c r="O45" s="781">
        <v>1.9300111500000003</v>
      </c>
      <c r="P45" s="777">
        <v>2.2847870023465831E-5</v>
      </c>
      <c r="Q45" s="777">
        <v>0.39276088966408307</v>
      </c>
    </row>
    <row r="46" spans="2:17" x14ac:dyDescent="0.25">
      <c r="B46" s="513" t="s">
        <v>274</v>
      </c>
      <c r="C46" s="781">
        <v>203.50688398000014</v>
      </c>
      <c r="D46" s="781">
        <v>1.4860669999999998E-2</v>
      </c>
      <c r="E46" s="781">
        <v>6.2502207499999978</v>
      </c>
      <c r="F46" s="781">
        <v>3.4754700799999996</v>
      </c>
      <c r="G46" s="781">
        <v>0</v>
      </c>
      <c r="H46" s="781">
        <v>213.24743548000004</v>
      </c>
      <c r="I46" s="782">
        <v>255.10636872999999</v>
      </c>
      <c r="J46" s="781">
        <v>0.10165929000000001</v>
      </c>
      <c r="K46" s="514">
        <v>9.4213264500000022</v>
      </c>
      <c r="L46" s="781">
        <v>0.51479063000000003</v>
      </c>
      <c r="M46" s="781">
        <v>0</v>
      </c>
      <c r="N46" s="781">
        <v>0</v>
      </c>
      <c r="O46" s="781">
        <v>265.1441451</v>
      </c>
      <c r="P46" s="777">
        <v>3.9474663178358758E-3</v>
      </c>
      <c r="Q46" s="777">
        <v>0.25355154450240036</v>
      </c>
    </row>
    <row r="47" spans="2:17" x14ac:dyDescent="0.25">
      <c r="B47" s="783" t="s">
        <v>62</v>
      </c>
      <c r="C47" s="771">
        <v>69189.566483779956</v>
      </c>
      <c r="D47" s="771">
        <v>6912.4163615800007</v>
      </c>
      <c r="E47" s="771">
        <v>579.85734695000019</v>
      </c>
      <c r="F47" s="771">
        <v>181.3585762999995</v>
      </c>
      <c r="G47" s="771">
        <v>611.02430336999998</v>
      </c>
      <c r="H47" s="771">
        <v>77474.223071980494</v>
      </c>
      <c r="I47" s="771">
        <v>64625.344002898863</v>
      </c>
      <c r="J47" s="771">
        <v>7053.577883390004</v>
      </c>
      <c r="K47" s="521">
        <v>517.97345782000025</v>
      </c>
      <c r="L47" s="771">
        <v>239.92731422999964</v>
      </c>
      <c r="M47" s="771">
        <v>393.71251441000004</v>
      </c>
      <c r="N47" s="771">
        <v>2.175113E-2</v>
      </c>
      <c r="O47" s="771">
        <v>72830.556923879485</v>
      </c>
      <c r="P47" s="465">
        <v>1</v>
      </c>
      <c r="Q47" s="465">
        <v>-6.5966918320713552E-2</v>
      </c>
    </row>
    <row r="48" spans="2:17" x14ac:dyDescent="0.25">
      <c r="B48" s="1218" t="s">
        <v>693</v>
      </c>
      <c r="C48" s="1218"/>
      <c r="D48" s="1218"/>
      <c r="E48" s="1218"/>
      <c r="F48" s="1218"/>
      <c r="G48" s="1218"/>
      <c r="H48" s="1218"/>
      <c r="I48" s="1218"/>
      <c r="J48" s="1218"/>
      <c r="K48" s="1218"/>
      <c r="L48" s="1218"/>
      <c r="M48" s="1218"/>
      <c r="N48" s="1218"/>
      <c r="O48" s="1218"/>
      <c r="P48" s="1218"/>
      <c r="Q48" s="1218"/>
    </row>
    <row r="49" spans="2:17" x14ac:dyDescent="0.25">
      <c r="B49" s="1218" t="s">
        <v>697</v>
      </c>
      <c r="C49" s="1218"/>
      <c r="D49" s="1218"/>
      <c r="E49" s="1218"/>
      <c r="F49" s="1218"/>
      <c r="G49" s="1218"/>
      <c r="H49" s="1218"/>
      <c r="I49" s="1218"/>
      <c r="J49" s="1218"/>
      <c r="K49" s="1218"/>
      <c r="L49" s="1218"/>
      <c r="M49" s="1218"/>
      <c r="N49" s="1218"/>
      <c r="O49" s="1218"/>
      <c r="P49" s="1218"/>
      <c r="Q49" s="1218"/>
    </row>
    <row r="50" spans="2:17" x14ac:dyDescent="0.25">
      <c r="B50" s="1218" t="s">
        <v>695</v>
      </c>
      <c r="C50" s="1218"/>
      <c r="D50" s="1218"/>
      <c r="E50" s="1218"/>
      <c r="F50" s="1218"/>
      <c r="G50" s="1218"/>
      <c r="H50" s="1218"/>
      <c r="I50" s="1218"/>
      <c r="J50" s="1218"/>
      <c r="K50" s="1218"/>
      <c r="L50" s="1218"/>
      <c r="M50" s="1218"/>
      <c r="N50" s="1218"/>
      <c r="O50" s="1218"/>
      <c r="P50" s="1218"/>
      <c r="Q50" s="1218"/>
    </row>
    <row r="51" spans="2:17" x14ac:dyDescent="0.25">
      <c r="B51" s="1218" t="s">
        <v>696</v>
      </c>
      <c r="C51" s="1218"/>
      <c r="D51" s="1218"/>
      <c r="E51" s="1218"/>
      <c r="F51" s="1218"/>
      <c r="G51" s="1218"/>
      <c r="H51" s="1218"/>
      <c r="I51" s="1218"/>
      <c r="J51" s="1218"/>
      <c r="K51" s="1218"/>
      <c r="L51" s="1218"/>
      <c r="M51" s="1218"/>
      <c r="N51" s="1218"/>
      <c r="O51" s="1218"/>
      <c r="P51" s="1218"/>
      <c r="Q51" s="1218"/>
    </row>
  </sheetData>
  <mergeCells count="19">
    <mergeCell ref="B28:C28"/>
    <mergeCell ref="B49:Q49"/>
    <mergeCell ref="B50:Q50"/>
    <mergeCell ref="B51:Q51"/>
    <mergeCell ref="B29:B30"/>
    <mergeCell ref="C29:H29"/>
    <mergeCell ref="I29:O29"/>
    <mergeCell ref="P29:P30"/>
    <mergeCell ref="Q29:Q30"/>
    <mergeCell ref="B48:Q48"/>
    <mergeCell ref="B24:Q24"/>
    <mergeCell ref="B25:Q25"/>
    <mergeCell ref="B26:Q26"/>
    <mergeCell ref="B4:B5"/>
    <mergeCell ref="C4:H4"/>
    <mergeCell ref="I4:O4"/>
    <mergeCell ref="P4:P5"/>
    <mergeCell ref="Q4:Q5"/>
    <mergeCell ref="B23:Q23"/>
  </mergeCells>
  <pageMargins left="0.7" right="0.7" top="0.75" bottom="0.75" header="0.3" footer="0.3"/>
  <pageSetup paperSize="183" scale="6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R68"/>
  <sheetViews>
    <sheetView zoomScaleNormal="100" workbookViewId="0"/>
  </sheetViews>
  <sheetFormatPr baseColWidth="10" defaultColWidth="11.42578125" defaultRowHeight="12.75" x14ac:dyDescent="0.2"/>
  <cols>
    <col min="1" max="1" width="3.7109375" style="785" customWidth="1"/>
    <col min="2" max="2" width="41.28515625" style="785" customWidth="1"/>
    <col min="3" max="3" width="44.28515625" style="785" bestFit="1" customWidth="1"/>
    <col min="4" max="4" width="33.5703125" style="785" customWidth="1"/>
    <col min="5" max="11" width="11.42578125" style="785" customWidth="1"/>
    <col min="12" max="16384" width="11.42578125" style="785"/>
  </cols>
  <sheetData>
    <row r="1" spans="1:18" s="343" customFormat="1" ht="15" x14ac:dyDescent="0.25">
      <c r="B1" s="784" t="s">
        <v>698</v>
      </c>
    </row>
    <row r="2" spans="1:18" x14ac:dyDescent="0.2">
      <c r="B2" s="786"/>
    </row>
    <row r="3" spans="1:18" x14ac:dyDescent="0.2">
      <c r="B3" s="787" t="s">
        <v>699</v>
      </c>
      <c r="C3" s="788"/>
      <c r="D3" s="788"/>
      <c r="E3" s="788"/>
      <c r="F3" s="788"/>
      <c r="G3" s="788"/>
      <c r="H3" s="788"/>
      <c r="I3" s="788"/>
      <c r="J3" s="788"/>
      <c r="K3" s="788"/>
      <c r="L3" s="788"/>
      <c r="M3" s="788"/>
      <c r="N3" s="788"/>
    </row>
    <row r="4" spans="1:18" ht="12.75" customHeight="1" x14ac:dyDescent="0.2">
      <c r="A4" s="789"/>
      <c r="B4" s="1222" t="s">
        <v>700</v>
      </c>
      <c r="C4" s="1222" t="s">
        <v>701</v>
      </c>
      <c r="D4" s="1223">
        <v>2015</v>
      </c>
      <c r="E4" s="1223">
        <v>2016</v>
      </c>
      <c r="F4" s="1223">
        <v>2017</v>
      </c>
      <c r="G4" s="1223">
        <v>2018</v>
      </c>
      <c r="H4" s="1225">
        <v>2019</v>
      </c>
      <c r="I4" s="1227" t="s">
        <v>2</v>
      </c>
      <c r="J4" s="1227" t="s">
        <v>3</v>
      </c>
      <c r="K4" s="788"/>
      <c r="L4" s="788"/>
      <c r="M4" s="788"/>
      <c r="N4" s="788"/>
    </row>
    <row r="5" spans="1:18" x14ac:dyDescent="0.2">
      <c r="A5" s="790"/>
      <c r="B5" s="1222"/>
      <c r="C5" s="1222"/>
      <c r="D5" s="1224"/>
      <c r="E5" s="1224"/>
      <c r="F5" s="1224"/>
      <c r="G5" s="1224"/>
      <c r="H5" s="1226"/>
      <c r="I5" s="1227"/>
      <c r="J5" s="1227"/>
      <c r="K5" s="788"/>
      <c r="L5" s="788"/>
      <c r="M5" s="788"/>
      <c r="N5" s="788"/>
    </row>
    <row r="6" spans="1:18" x14ac:dyDescent="0.2">
      <c r="A6" s="790"/>
      <c r="B6" s="1228" t="s">
        <v>702</v>
      </c>
      <c r="C6" s="791" t="s">
        <v>677</v>
      </c>
      <c r="D6" s="792">
        <v>15448</v>
      </c>
      <c r="E6" s="792">
        <v>16323</v>
      </c>
      <c r="F6" s="792">
        <v>16120</v>
      </c>
      <c r="G6" s="792">
        <v>15554</v>
      </c>
      <c r="H6" s="793">
        <v>14072</v>
      </c>
      <c r="I6" s="794">
        <v>0.81402209752993582</v>
      </c>
      <c r="J6" s="795">
        <v>-9.528095666709524E-2</v>
      </c>
      <c r="K6" s="796"/>
      <c r="L6" s="797"/>
      <c r="M6" s="797"/>
      <c r="N6" s="798"/>
      <c r="O6" s="799"/>
      <c r="P6" s="799"/>
      <c r="Q6" s="799"/>
      <c r="R6" s="799"/>
    </row>
    <row r="7" spans="1:18" x14ac:dyDescent="0.2">
      <c r="B7" s="1228"/>
      <c r="C7" s="791" t="s">
        <v>678</v>
      </c>
      <c r="D7" s="792">
        <v>277</v>
      </c>
      <c r="E7" s="792">
        <v>1325</v>
      </c>
      <c r="F7" s="792">
        <v>3998</v>
      </c>
      <c r="G7" s="792">
        <v>2738</v>
      </c>
      <c r="H7" s="793">
        <v>3130</v>
      </c>
      <c r="I7" s="794">
        <v>0.18106091282466594</v>
      </c>
      <c r="J7" s="795">
        <v>0.14317019722425117</v>
      </c>
      <c r="K7" s="796"/>
      <c r="L7" s="797"/>
      <c r="M7" s="797"/>
      <c r="N7" s="798"/>
      <c r="O7" s="799"/>
      <c r="P7" s="799"/>
      <c r="Q7" s="799"/>
      <c r="R7" s="799"/>
    </row>
    <row r="8" spans="1:18" x14ac:dyDescent="0.2">
      <c r="B8" s="1228"/>
      <c r="C8" s="791" t="s">
        <v>679</v>
      </c>
      <c r="D8" s="792">
        <v>74</v>
      </c>
      <c r="E8" s="792">
        <v>47</v>
      </c>
      <c r="F8" s="792">
        <v>46</v>
      </c>
      <c r="G8" s="792">
        <v>56</v>
      </c>
      <c r="H8" s="793">
        <v>85</v>
      </c>
      <c r="I8" s="794">
        <v>4.9169896453982766E-3</v>
      </c>
      <c r="J8" s="795">
        <v>0.51785714285714279</v>
      </c>
      <c r="K8" s="796"/>
      <c r="L8" s="797"/>
      <c r="M8" s="797"/>
      <c r="N8" s="798"/>
      <c r="O8" s="799"/>
      <c r="P8" s="799"/>
      <c r="Q8" s="799"/>
      <c r="R8" s="799"/>
    </row>
    <row r="9" spans="1:18" x14ac:dyDescent="0.2">
      <c r="B9" s="1228"/>
      <c r="C9" s="800" t="s">
        <v>703</v>
      </c>
      <c r="D9" s="801">
        <v>15799</v>
      </c>
      <c r="E9" s="801">
        <v>17695</v>
      </c>
      <c r="F9" s="801">
        <v>20164</v>
      </c>
      <c r="G9" s="801">
        <v>18348</v>
      </c>
      <c r="H9" s="801">
        <v>17287</v>
      </c>
      <c r="I9" s="802">
        <v>1</v>
      </c>
      <c r="J9" s="803">
        <v>-5.7826466099847429E-2</v>
      </c>
      <c r="K9" s="804"/>
      <c r="L9" s="797"/>
      <c r="M9" s="797"/>
      <c r="N9" s="798"/>
      <c r="O9" s="799"/>
      <c r="P9" s="799"/>
      <c r="Q9" s="799"/>
      <c r="R9" s="799"/>
    </row>
    <row r="10" spans="1:18" x14ac:dyDescent="0.2">
      <c r="B10" s="1228" t="s">
        <v>704</v>
      </c>
      <c r="C10" s="791" t="s">
        <v>687</v>
      </c>
      <c r="D10" s="792">
        <v>10238</v>
      </c>
      <c r="E10" s="792">
        <v>10398</v>
      </c>
      <c r="F10" s="792">
        <v>9321</v>
      </c>
      <c r="G10" s="792">
        <v>10002</v>
      </c>
      <c r="H10" s="793">
        <v>9703</v>
      </c>
      <c r="I10" s="805">
        <v>0.96730136576612502</v>
      </c>
      <c r="J10" s="805">
        <v>-2.98940211957609E-2</v>
      </c>
      <c r="K10" s="796"/>
      <c r="L10" s="797"/>
      <c r="M10" s="797"/>
      <c r="N10" s="798"/>
      <c r="O10" s="799"/>
      <c r="P10" s="799"/>
      <c r="Q10" s="799"/>
      <c r="R10" s="799"/>
    </row>
    <row r="11" spans="1:18" x14ac:dyDescent="0.2">
      <c r="B11" s="1228"/>
      <c r="C11" s="791" t="s">
        <v>705</v>
      </c>
      <c r="D11" s="792">
        <v>98</v>
      </c>
      <c r="E11" s="792">
        <v>105</v>
      </c>
      <c r="F11" s="792">
        <v>122</v>
      </c>
      <c r="G11" s="792">
        <v>84</v>
      </c>
      <c r="H11" s="793">
        <v>107</v>
      </c>
      <c r="I11" s="806">
        <v>1.0666932509221414E-2</v>
      </c>
      <c r="J11" s="807">
        <v>0.27380952380952372</v>
      </c>
      <c r="K11" s="796"/>
      <c r="L11" s="797"/>
      <c r="M11" s="797"/>
      <c r="N11" s="798"/>
      <c r="O11" s="799"/>
      <c r="P11" s="799"/>
      <c r="Q11" s="799"/>
      <c r="R11" s="799"/>
    </row>
    <row r="12" spans="1:18" x14ac:dyDescent="0.2">
      <c r="B12" s="1228"/>
      <c r="C12" s="791" t="s">
        <v>706</v>
      </c>
      <c r="D12" s="792">
        <v>126</v>
      </c>
      <c r="E12" s="792">
        <v>135</v>
      </c>
      <c r="F12" s="792">
        <v>150</v>
      </c>
      <c r="G12" s="792">
        <v>113</v>
      </c>
      <c r="H12" s="793">
        <v>138</v>
      </c>
      <c r="I12" s="806">
        <v>1.375735220815472E-2</v>
      </c>
      <c r="J12" s="807">
        <v>0.22123893805309736</v>
      </c>
      <c r="K12" s="796"/>
      <c r="L12" s="797"/>
      <c r="M12" s="797"/>
      <c r="N12" s="798"/>
      <c r="O12" s="799"/>
      <c r="P12" s="799"/>
      <c r="Q12" s="799"/>
      <c r="R12" s="799"/>
    </row>
    <row r="13" spans="1:18" x14ac:dyDescent="0.2">
      <c r="B13" s="1228"/>
      <c r="C13" s="791" t="s">
        <v>690</v>
      </c>
      <c r="D13" s="792">
        <v>102</v>
      </c>
      <c r="E13" s="792">
        <v>80</v>
      </c>
      <c r="F13" s="792">
        <v>63</v>
      </c>
      <c r="G13" s="792">
        <v>71</v>
      </c>
      <c r="H13" s="793">
        <v>77</v>
      </c>
      <c r="I13" s="806">
        <v>7.6762037683182132E-3</v>
      </c>
      <c r="J13" s="807">
        <v>8.4507042253521236E-2</v>
      </c>
      <c r="K13" s="796"/>
      <c r="L13" s="797"/>
      <c r="M13" s="797"/>
      <c r="N13" s="798"/>
      <c r="O13" s="799"/>
      <c r="P13" s="799"/>
      <c r="Q13" s="799"/>
      <c r="R13" s="799"/>
    </row>
    <row r="14" spans="1:18" x14ac:dyDescent="0.2">
      <c r="B14" s="1228"/>
      <c r="C14" s="791" t="s">
        <v>707</v>
      </c>
      <c r="D14" s="808">
        <v>0</v>
      </c>
      <c r="E14" s="808">
        <v>2</v>
      </c>
      <c r="F14" s="808">
        <v>4</v>
      </c>
      <c r="G14" s="792">
        <v>11</v>
      </c>
      <c r="H14" s="793">
        <v>6</v>
      </c>
      <c r="I14" s="806">
        <v>5.9814574818064007E-4</v>
      </c>
      <c r="J14" s="807">
        <v>-0.45454545454545459</v>
      </c>
      <c r="K14" s="796"/>
      <c r="L14" s="797"/>
      <c r="M14" s="797"/>
      <c r="N14" s="798"/>
      <c r="O14" s="799"/>
      <c r="P14" s="799"/>
      <c r="Q14" s="799"/>
      <c r="R14" s="799"/>
    </row>
    <row r="15" spans="1:18" x14ac:dyDescent="0.2">
      <c r="B15" s="1228"/>
      <c r="C15" s="800" t="s">
        <v>708</v>
      </c>
      <c r="D15" s="801">
        <v>10564</v>
      </c>
      <c r="E15" s="801">
        <v>10720</v>
      </c>
      <c r="F15" s="801">
        <v>9660</v>
      </c>
      <c r="G15" s="801">
        <v>10281</v>
      </c>
      <c r="H15" s="801">
        <v>10031</v>
      </c>
      <c r="I15" s="802">
        <v>1</v>
      </c>
      <c r="J15" s="803">
        <v>-2.4316700710047656E-2</v>
      </c>
      <c r="K15" s="804"/>
      <c r="L15" s="797"/>
      <c r="M15" s="797"/>
      <c r="N15" s="798"/>
      <c r="O15" s="799"/>
      <c r="P15" s="799"/>
      <c r="Q15" s="799"/>
      <c r="R15" s="799"/>
    </row>
    <row r="16" spans="1:18" x14ac:dyDescent="0.2">
      <c r="B16" s="1220" t="s">
        <v>591</v>
      </c>
      <c r="C16" s="1221"/>
      <c r="D16" s="809">
        <v>26363</v>
      </c>
      <c r="E16" s="809">
        <v>28415</v>
      </c>
      <c r="F16" s="809">
        <v>29824</v>
      </c>
      <c r="G16" s="809">
        <v>28629</v>
      </c>
      <c r="H16" s="809">
        <v>27318</v>
      </c>
      <c r="I16" s="810"/>
      <c r="J16" s="811">
        <v>-4.5792727653777621E-2</v>
      </c>
      <c r="K16" s="804"/>
      <c r="L16" s="798"/>
      <c r="M16" s="797"/>
      <c r="N16" s="798"/>
      <c r="O16" s="799"/>
      <c r="P16" s="799"/>
      <c r="Q16" s="799"/>
      <c r="R16" s="799"/>
    </row>
    <row r="17" spans="1:18" x14ac:dyDescent="0.2">
      <c r="A17" s="799"/>
      <c r="B17" s="1230" t="s">
        <v>709</v>
      </c>
      <c r="C17" s="1230"/>
      <c r="D17" s="1230"/>
      <c r="E17" s="1230"/>
      <c r="F17" s="1230"/>
      <c r="G17" s="1230"/>
      <c r="H17" s="1230"/>
      <c r="I17" s="1230"/>
      <c r="J17" s="1230"/>
      <c r="K17" s="798"/>
      <c r="L17" s="798"/>
      <c r="M17" s="798"/>
      <c r="N17" s="798"/>
      <c r="O17" s="799"/>
      <c r="P17" s="799"/>
      <c r="Q17" s="799"/>
      <c r="R17" s="799"/>
    </row>
    <row r="18" spans="1:18" x14ac:dyDescent="0.2">
      <c r="A18" s="799"/>
      <c r="B18" s="788"/>
      <c r="C18" s="788"/>
      <c r="D18" s="788"/>
      <c r="E18" s="788"/>
      <c r="F18" s="788"/>
      <c r="G18" s="788"/>
      <c r="H18" s="788"/>
      <c r="I18" s="788"/>
      <c r="J18" s="788"/>
      <c r="K18" s="788"/>
      <c r="L18" s="788"/>
      <c r="M18" s="788"/>
      <c r="N18" s="788"/>
    </row>
    <row r="19" spans="1:18" x14ac:dyDescent="0.2">
      <c r="A19" s="799"/>
      <c r="B19" s="787" t="s">
        <v>710</v>
      </c>
      <c r="C19" s="788"/>
      <c r="D19" s="788"/>
      <c r="E19" s="788"/>
      <c r="F19" s="788"/>
      <c r="G19" s="788"/>
      <c r="H19" s="788"/>
      <c r="I19" s="788"/>
      <c r="J19" s="788"/>
      <c r="K19" s="788"/>
      <c r="L19" s="788"/>
      <c r="M19" s="788"/>
      <c r="N19" s="788"/>
    </row>
    <row r="20" spans="1:18" ht="12.75" customHeight="1" x14ac:dyDescent="0.2">
      <c r="A20" s="789"/>
      <c r="B20" s="1222" t="s">
        <v>711</v>
      </c>
      <c r="C20" s="1222" t="s">
        <v>712</v>
      </c>
      <c r="D20" s="1222" t="s">
        <v>25</v>
      </c>
      <c r="E20" s="1231">
        <v>2015</v>
      </c>
      <c r="F20" s="1233">
        <v>2016</v>
      </c>
      <c r="G20" s="1233">
        <v>2017</v>
      </c>
      <c r="H20" s="1233">
        <v>2018</v>
      </c>
      <c r="I20" s="1235">
        <v>2019</v>
      </c>
      <c r="J20" s="1237" t="s">
        <v>2</v>
      </c>
      <c r="K20" s="1238" t="s">
        <v>3</v>
      </c>
      <c r="L20" s="788"/>
      <c r="M20" s="788"/>
      <c r="N20" s="788"/>
    </row>
    <row r="21" spans="1:18" x14ac:dyDescent="0.2">
      <c r="A21" s="790"/>
      <c r="B21" s="1222"/>
      <c r="C21" s="1222"/>
      <c r="D21" s="1222"/>
      <c r="E21" s="1232"/>
      <c r="F21" s="1234"/>
      <c r="G21" s="1234"/>
      <c r="H21" s="1234"/>
      <c r="I21" s="1236"/>
      <c r="J21" s="1237"/>
      <c r="K21" s="1238"/>
      <c r="L21" s="788"/>
      <c r="M21" s="788"/>
      <c r="N21" s="788"/>
    </row>
    <row r="22" spans="1:18" x14ac:dyDescent="0.2">
      <c r="A22" s="799"/>
      <c r="B22" s="1228" t="s">
        <v>713</v>
      </c>
      <c r="C22" s="812" t="s">
        <v>714</v>
      </c>
      <c r="D22" s="813" t="s">
        <v>715</v>
      </c>
      <c r="E22" s="814">
        <v>55.531613899999996</v>
      </c>
      <c r="F22" s="814">
        <v>55.296114000000003</v>
      </c>
      <c r="G22" s="814">
        <v>57.051084169999996</v>
      </c>
      <c r="H22" s="814">
        <v>46.331162979999995</v>
      </c>
      <c r="I22" s="815">
        <v>41.573194579999999</v>
      </c>
      <c r="J22" s="816">
        <v>9.0971896671410424E-2</v>
      </c>
      <c r="K22" s="817">
        <v>-0.10269477591257292</v>
      </c>
      <c r="L22" s="788"/>
      <c r="M22" s="818"/>
      <c r="N22" s="818"/>
    </row>
    <row r="23" spans="1:18" x14ac:dyDescent="0.2">
      <c r="A23" s="799"/>
      <c r="B23" s="1228"/>
      <c r="C23" s="812" t="s">
        <v>716</v>
      </c>
      <c r="D23" s="813" t="s">
        <v>717</v>
      </c>
      <c r="E23" s="814">
        <v>33.279081060000003</v>
      </c>
      <c r="F23" s="814">
        <v>22.693394409999996</v>
      </c>
      <c r="G23" s="814">
        <v>16.404700680000001</v>
      </c>
      <c r="H23" s="814">
        <v>25.405307749999999</v>
      </c>
      <c r="I23" s="815">
        <v>33.987212140000004</v>
      </c>
      <c r="J23" s="816">
        <v>7.4371988541790487E-2</v>
      </c>
      <c r="K23" s="817">
        <v>0.33779966274960804</v>
      </c>
      <c r="L23" s="788"/>
      <c r="M23" s="818"/>
      <c r="N23" s="818"/>
    </row>
    <row r="24" spans="1:18" x14ac:dyDescent="0.2">
      <c r="A24" s="799"/>
      <c r="B24" s="1228"/>
      <c r="C24" s="812" t="s">
        <v>718</v>
      </c>
      <c r="D24" s="813"/>
      <c r="E24" s="814">
        <v>72.605937389999994</v>
      </c>
      <c r="F24" s="814">
        <v>50.599356840000006</v>
      </c>
      <c r="G24" s="814">
        <v>21.180290380000002</v>
      </c>
      <c r="H24" s="814">
        <v>26.554759259999997</v>
      </c>
      <c r="I24" s="815">
        <v>32.424251759999997</v>
      </c>
      <c r="J24" s="816">
        <v>7.0951864790721533E-2</v>
      </c>
      <c r="K24" s="817">
        <v>0.22103354214328519</v>
      </c>
      <c r="L24" s="788"/>
      <c r="M24" s="818"/>
      <c r="N24" s="818"/>
    </row>
    <row r="25" spans="1:18" x14ac:dyDescent="0.2">
      <c r="A25" s="799"/>
      <c r="B25" s="1228"/>
      <c r="C25" s="819" t="s">
        <v>70</v>
      </c>
      <c r="D25" s="820"/>
      <c r="E25" s="814">
        <v>624.18058011000085</v>
      </c>
      <c r="F25" s="814">
        <v>420.01258463999915</v>
      </c>
      <c r="G25" s="814">
        <v>400.02494874999968</v>
      </c>
      <c r="H25" s="814">
        <v>361.10606077000091</v>
      </c>
      <c r="I25" s="815">
        <v>349.00476463999888</v>
      </c>
      <c r="J25" s="816">
        <v>0.76370424999607756</v>
      </c>
      <c r="K25" s="817">
        <v>-3.3511750271368879E-2</v>
      </c>
      <c r="L25" s="788"/>
      <c r="M25" s="818"/>
      <c r="N25" s="818"/>
    </row>
    <row r="26" spans="1:18" ht="13.9" customHeight="1" x14ac:dyDescent="0.2">
      <c r="A26" s="799"/>
      <c r="B26" s="1228"/>
      <c r="C26" s="1239" t="s">
        <v>18</v>
      </c>
      <c r="D26" s="1240"/>
      <c r="E26" s="821">
        <v>785.59721246000083</v>
      </c>
      <c r="F26" s="821">
        <v>548.60144988999912</v>
      </c>
      <c r="G26" s="821">
        <v>494.6610239799997</v>
      </c>
      <c r="H26" s="821">
        <v>459.39729076000089</v>
      </c>
      <c r="I26" s="821">
        <v>456.98942311999889</v>
      </c>
      <c r="J26" s="822">
        <v>1</v>
      </c>
      <c r="K26" s="823">
        <v>-5.2413622988907171E-3</v>
      </c>
      <c r="L26" s="788"/>
      <c r="M26" s="818"/>
      <c r="N26" s="818"/>
    </row>
    <row r="27" spans="1:18" x14ac:dyDescent="0.2">
      <c r="A27" s="799"/>
      <c r="B27" s="1228" t="s">
        <v>719</v>
      </c>
      <c r="C27" s="812" t="s">
        <v>720</v>
      </c>
      <c r="D27" s="813" t="s">
        <v>721</v>
      </c>
      <c r="E27" s="814">
        <v>0.11219031</v>
      </c>
      <c r="F27" s="814">
        <v>2.3947E-2</v>
      </c>
      <c r="G27" s="814">
        <v>0</v>
      </c>
      <c r="H27" s="814">
        <v>8.5099999999999998E-4</v>
      </c>
      <c r="I27" s="815">
        <v>13.80864646</v>
      </c>
      <c r="J27" s="816">
        <v>6.2240469954358481E-2</v>
      </c>
      <c r="K27" s="817">
        <v>16225.376568742657</v>
      </c>
      <c r="L27" s="788"/>
      <c r="M27" s="818"/>
      <c r="N27" s="818"/>
    </row>
    <row r="28" spans="1:18" ht="18" x14ac:dyDescent="0.2">
      <c r="B28" s="1228"/>
      <c r="C28" s="812" t="s">
        <v>722</v>
      </c>
      <c r="D28" s="813" t="s">
        <v>723</v>
      </c>
      <c r="E28" s="814">
        <v>2.0754485300000001</v>
      </c>
      <c r="F28" s="814">
        <v>1.5778526899999998</v>
      </c>
      <c r="G28" s="814">
        <v>0.57630502000000006</v>
      </c>
      <c r="H28" s="814">
        <v>9.0250768699999995</v>
      </c>
      <c r="I28" s="815">
        <v>12.77521325</v>
      </c>
      <c r="J28" s="816">
        <v>5.7582419736101155E-2</v>
      </c>
      <c r="K28" s="817">
        <v>0.41552403752545564</v>
      </c>
      <c r="L28" s="788"/>
      <c r="M28" s="818"/>
      <c r="N28" s="818"/>
    </row>
    <row r="29" spans="1:18" x14ac:dyDescent="0.2">
      <c r="B29" s="1228"/>
      <c r="C29" s="812" t="s">
        <v>724</v>
      </c>
      <c r="D29" s="813" t="s">
        <v>725</v>
      </c>
      <c r="E29" s="814">
        <v>15.629822300000001</v>
      </c>
      <c r="F29" s="814">
        <v>19.462587690000003</v>
      </c>
      <c r="G29" s="814">
        <v>17.830501470000002</v>
      </c>
      <c r="H29" s="814">
        <v>17.97560841</v>
      </c>
      <c r="I29" s="815">
        <v>11.52846388</v>
      </c>
      <c r="J29" s="816">
        <v>5.1962877883908618E-2</v>
      </c>
      <c r="K29" s="817">
        <v>-0.35866071305900238</v>
      </c>
      <c r="L29" s="788"/>
      <c r="M29" s="818"/>
      <c r="N29" s="818"/>
    </row>
    <row r="30" spans="1:18" x14ac:dyDescent="0.2">
      <c r="B30" s="1228"/>
      <c r="C30" s="819" t="s">
        <v>70</v>
      </c>
      <c r="D30" s="820"/>
      <c r="E30" s="814">
        <v>186.31219659999996</v>
      </c>
      <c r="F30" s="814">
        <v>190.20673227999987</v>
      </c>
      <c r="G30" s="814">
        <v>184.47778670999986</v>
      </c>
      <c r="H30" s="814">
        <v>208.5240403300003</v>
      </c>
      <c r="I30" s="815">
        <v>183.74728752999974</v>
      </c>
      <c r="J30" s="816">
        <v>0.82821423242563175</v>
      </c>
      <c r="K30" s="817">
        <v>-0.11881964669776224</v>
      </c>
      <c r="L30" s="788"/>
      <c r="M30" s="818"/>
      <c r="N30" s="818"/>
    </row>
    <row r="31" spans="1:18" ht="13.9" customHeight="1" x14ac:dyDescent="0.2">
      <c r="B31" s="1228"/>
      <c r="C31" s="1239" t="s">
        <v>22</v>
      </c>
      <c r="D31" s="1240"/>
      <c r="E31" s="821">
        <v>204.12965773999997</v>
      </c>
      <c r="F31" s="821">
        <v>211.27111965999987</v>
      </c>
      <c r="G31" s="821">
        <v>202.88459319999987</v>
      </c>
      <c r="H31" s="821">
        <v>235.52557661000031</v>
      </c>
      <c r="I31" s="821">
        <v>221.85961111999973</v>
      </c>
      <c r="J31" s="822">
        <v>1</v>
      </c>
      <c r="K31" s="823">
        <v>-5.8023275801717511E-2</v>
      </c>
      <c r="L31" s="788"/>
      <c r="M31" s="818"/>
      <c r="N31" s="818"/>
    </row>
    <row r="32" spans="1:18" x14ac:dyDescent="0.2">
      <c r="B32" s="1220" t="s">
        <v>726</v>
      </c>
      <c r="C32" s="1229"/>
      <c r="D32" s="1221"/>
      <c r="E32" s="824">
        <v>989.7268702000008</v>
      </c>
      <c r="F32" s="824">
        <v>759.87256954999896</v>
      </c>
      <c r="G32" s="824">
        <v>697.54561717999968</v>
      </c>
      <c r="H32" s="824">
        <v>694.9228673700012</v>
      </c>
      <c r="I32" s="824">
        <v>678.84903423999856</v>
      </c>
      <c r="J32" s="825"/>
      <c r="K32" s="826">
        <v>-2.3130384514234659E-2</v>
      </c>
      <c r="L32" s="788"/>
      <c r="M32" s="788"/>
      <c r="N32" s="818"/>
    </row>
    <row r="33" spans="1:14" x14ac:dyDescent="0.2">
      <c r="A33" s="799"/>
      <c r="B33" s="1230" t="s">
        <v>727</v>
      </c>
      <c r="C33" s="1230"/>
      <c r="D33" s="1230"/>
      <c r="E33" s="1230"/>
      <c r="F33" s="1230"/>
      <c r="G33" s="1230"/>
      <c r="H33" s="1230"/>
      <c r="I33" s="1230"/>
      <c r="J33" s="1230"/>
      <c r="K33" s="1230"/>
      <c r="L33" s="788"/>
      <c r="M33" s="788"/>
      <c r="N33" s="788"/>
    </row>
    <row r="34" spans="1:14" x14ac:dyDescent="0.2">
      <c r="A34" s="799"/>
      <c r="B34" s="788"/>
      <c r="C34" s="788"/>
      <c r="D34" s="788"/>
      <c r="E34" s="788"/>
      <c r="F34" s="788"/>
      <c r="G34" s="788"/>
      <c r="H34" s="788"/>
      <c r="I34" s="788"/>
      <c r="J34" s="788"/>
      <c r="K34" s="788"/>
      <c r="L34" s="788"/>
      <c r="M34" s="788"/>
      <c r="N34" s="788"/>
    </row>
    <row r="35" spans="1:14" x14ac:dyDescent="0.2">
      <c r="A35" s="799"/>
      <c r="B35" s="787" t="s">
        <v>728</v>
      </c>
      <c r="C35" s="788"/>
      <c r="D35" s="788"/>
      <c r="E35" s="788"/>
      <c r="F35" s="788"/>
      <c r="G35" s="788"/>
      <c r="H35" s="788"/>
      <c r="I35" s="788"/>
      <c r="J35" s="788"/>
      <c r="K35" s="788"/>
      <c r="L35" s="788"/>
      <c r="M35" s="788"/>
      <c r="N35" s="788"/>
    </row>
    <row r="36" spans="1:14" ht="12.75" customHeight="1" x14ac:dyDescent="0.2">
      <c r="A36" s="789"/>
      <c r="B36" s="1222" t="s">
        <v>729</v>
      </c>
      <c r="C36" s="1231">
        <v>2015</v>
      </c>
      <c r="D36" s="1233">
        <v>2016</v>
      </c>
      <c r="E36" s="1233">
        <v>2017</v>
      </c>
      <c r="F36" s="1233">
        <v>2018</v>
      </c>
      <c r="G36" s="1235">
        <v>2019</v>
      </c>
      <c r="H36" s="1237" t="s">
        <v>2</v>
      </c>
      <c r="I36" s="1238" t="s">
        <v>3</v>
      </c>
      <c r="J36" s="788"/>
      <c r="K36" s="788"/>
      <c r="L36" s="788"/>
      <c r="M36" s="788"/>
      <c r="N36" s="788"/>
    </row>
    <row r="37" spans="1:14" x14ac:dyDescent="0.2">
      <c r="A37" s="799"/>
      <c r="B37" s="1222"/>
      <c r="C37" s="1232"/>
      <c r="D37" s="1234"/>
      <c r="E37" s="1234"/>
      <c r="F37" s="1234"/>
      <c r="G37" s="1236"/>
      <c r="H37" s="1237"/>
      <c r="I37" s="1238"/>
      <c r="J37" s="788"/>
      <c r="K37" s="788"/>
      <c r="L37" s="788"/>
      <c r="M37" s="788"/>
      <c r="N37" s="788"/>
    </row>
    <row r="38" spans="1:14" x14ac:dyDescent="0.2">
      <c r="A38" s="799"/>
      <c r="B38" s="827" t="s">
        <v>483</v>
      </c>
      <c r="C38" s="828">
        <v>1.0093138700000011</v>
      </c>
      <c r="D38" s="828">
        <v>1.5945032700000015</v>
      </c>
      <c r="E38" s="828">
        <v>1.3674359699999998</v>
      </c>
      <c r="F38" s="828">
        <v>1.1330055099999987</v>
      </c>
      <c r="G38" s="829">
        <v>1.1092288600000009</v>
      </c>
      <c r="H38" s="830">
        <v>2.5188852476136493E-2</v>
      </c>
      <c r="I38" s="830">
        <v>-2.0985467228661459E-2</v>
      </c>
      <c r="J38" s="788"/>
      <c r="K38" s="788"/>
      <c r="L38" s="818"/>
      <c r="M38" s="788"/>
      <c r="N38" s="788"/>
    </row>
    <row r="39" spans="1:14" x14ac:dyDescent="0.2">
      <c r="B39" s="827" t="s">
        <v>496</v>
      </c>
      <c r="C39" s="828">
        <v>37.966509559999963</v>
      </c>
      <c r="D39" s="828">
        <v>40.120086320000034</v>
      </c>
      <c r="E39" s="828">
        <v>37.023293980000034</v>
      </c>
      <c r="F39" s="828">
        <v>43.562056940000048</v>
      </c>
      <c r="G39" s="829">
        <v>41.85885446999999</v>
      </c>
      <c r="H39" s="830">
        <v>0.95054911397175113</v>
      </c>
      <c r="I39" s="830">
        <v>-3.9098302275899277E-2</v>
      </c>
      <c r="J39" s="788"/>
      <c r="K39" s="788"/>
      <c r="L39" s="818"/>
      <c r="M39" s="788"/>
      <c r="N39" s="788"/>
    </row>
    <row r="40" spans="1:14" x14ac:dyDescent="0.2">
      <c r="B40" s="827" t="s">
        <v>485</v>
      </c>
      <c r="C40" s="828">
        <v>0</v>
      </c>
      <c r="D40" s="828">
        <v>0</v>
      </c>
      <c r="E40" s="828">
        <v>0</v>
      </c>
      <c r="F40" s="828">
        <v>0</v>
      </c>
      <c r="G40" s="829">
        <v>0</v>
      </c>
      <c r="H40" s="830">
        <v>0</v>
      </c>
      <c r="I40" s="830" t="s">
        <v>206</v>
      </c>
      <c r="J40" s="788"/>
      <c r="K40" s="788"/>
      <c r="L40" s="818"/>
      <c r="M40" s="788"/>
      <c r="N40" s="788"/>
    </row>
    <row r="41" spans="1:14" x14ac:dyDescent="0.2">
      <c r="B41" s="827" t="s">
        <v>730</v>
      </c>
      <c r="C41" s="828">
        <v>0</v>
      </c>
      <c r="D41" s="828">
        <v>0</v>
      </c>
      <c r="E41" s="828">
        <v>0</v>
      </c>
      <c r="F41" s="828">
        <v>0</v>
      </c>
      <c r="G41" s="829">
        <v>0</v>
      </c>
      <c r="H41" s="830">
        <v>0</v>
      </c>
      <c r="I41" s="830" t="s">
        <v>206</v>
      </c>
      <c r="J41" s="788"/>
      <c r="K41" s="788"/>
      <c r="L41" s="818"/>
      <c r="M41" s="788"/>
      <c r="N41" s="788"/>
    </row>
    <row r="42" spans="1:14" x14ac:dyDescent="0.2">
      <c r="B42" s="827" t="s">
        <v>487</v>
      </c>
      <c r="C42" s="828">
        <v>1.47473118</v>
      </c>
      <c r="D42" s="828">
        <v>1.3392212400000001</v>
      </c>
      <c r="E42" s="828">
        <v>0.99062359</v>
      </c>
      <c r="F42" s="828">
        <v>0.94383229999999996</v>
      </c>
      <c r="G42" s="829">
        <v>1.0684150000000001</v>
      </c>
      <c r="H42" s="830">
        <v>2.4262033552112369E-2</v>
      </c>
      <c r="I42" s="830">
        <v>0.13199664813336032</v>
      </c>
      <c r="J42" s="788"/>
      <c r="K42" s="788"/>
      <c r="L42" s="818"/>
      <c r="M42" s="788"/>
      <c r="N42" s="788"/>
    </row>
    <row r="43" spans="1:14" x14ac:dyDescent="0.2">
      <c r="B43" s="831" t="s">
        <v>504</v>
      </c>
      <c r="C43" s="832">
        <v>40.450554609999962</v>
      </c>
      <c r="D43" s="832">
        <v>43.053810830000039</v>
      </c>
      <c r="E43" s="832">
        <v>39.381353540000035</v>
      </c>
      <c r="F43" s="832">
        <v>45.638894750000041</v>
      </c>
      <c r="G43" s="832">
        <v>44.036498329999993</v>
      </c>
      <c r="H43" s="833">
        <v>1</v>
      </c>
      <c r="I43" s="833">
        <v>-3.51103248397584E-2</v>
      </c>
      <c r="J43" s="788"/>
      <c r="K43" s="788"/>
      <c r="L43" s="818"/>
      <c r="M43" s="788"/>
      <c r="N43" s="788"/>
    </row>
    <row r="44" spans="1:14" x14ac:dyDescent="0.2">
      <c r="B44" s="1230" t="s">
        <v>731</v>
      </c>
      <c r="C44" s="1230"/>
      <c r="D44" s="1230"/>
      <c r="E44" s="1230"/>
      <c r="F44" s="1230"/>
      <c r="G44" s="1230"/>
      <c r="H44" s="1230"/>
      <c r="I44" s="1230"/>
      <c r="J44" s="788"/>
      <c r="K44" s="788"/>
      <c r="L44" s="788"/>
      <c r="M44" s="788"/>
      <c r="N44" s="788"/>
    </row>
    <row r="45" spans="1:14" x14ac:dyDescent="0.2">
      <c r="B45" s="788"/>
      <c r="C45" s="788"/>
      <c r="D45" s="788"/>
      <c r="E45" s="788"/>
      <c r="F45" s="788"/>
      <c r="G45" s="788"/>
      <c r="H45" s="788"/>
      <c r="I45" s="788"/>
      <c r="J45" s="788"/>
      <c r="K45" s="788"/>
      <c r="L45" s="788"/>
      <c r="M45" s="788"/>
      <c r="N45" s="788"/>
    </row>
    <row r="46" spans="1:14" x14ac:dyDescent="0.2">
      <c r="B46" s="787" t="s">
        <v>732</v>
      </c>
    </row>
    <row r="47" spans="1:14" x14ac:dyDescent="0.2">
      <c r="B47" s="1241" t="s">
        <v>596</v>
      </c>
      <c r="C47" s="1157" t="s">
        <v>700</v>
      </c>
      <c r="D47" s="1241" t="s">
        <v>615</v>
      </c>
      <c r="E47" s="1242">
        <v>2018</v>
      </c>
      <c r="F47" s="1243"/>
      <c r="G47" s="1244"/>
      <c r="H47" s="1245" t="s">
        <v>661</v>
      </c>
      <c r="I47" s="1248">
        <v>2019</v>
      </c>
      <c r="J47" s="1249"/>
      <c r="K47" s="1250"/>
      <c r="L47" s="1251" t="s">
        <v>661</v>
      </c>
    </row>
    <row r="48" spans="1:14" x14ac:dyDescent="0.2">
      <c r="B48" s="1241"/>
      <c r="C48" s="1157"/>
      <c r="D48" s="1241"/>
      <c r="E48" s="1241" t="s">
        <v>601</v>
      </c>
      <c r="F48" s="1241"/>
      <c r="G48" s="1241"/>
      <c r="H48" s="1246"/>
      <c r="I48" s="1248" t="s">
        <v>601</v>
      </c>
      <c r="J48" s="1249"/>
      <c r="K48" s="1250"/>
      <c r="L48" s="1252"/>
    </row>
    <row r="49" spans="2:12" x14ac:dyDescent="0.2">
      <c r="B49" s="1241"/>
      <c r="C49" s="1157"/>
      <c r="D49" s="1241"/>
      <c r="E49" s="834" t="s">
        <v>733</v>
      </c>
      <c r="F49" s="834" t="s">
        <v>734</v>
      </c>
      <c r="G49" s="834" t="s">
        <v>735</v>
      </c>
      <c r="H49" s="1247"/>
      <c r="I49" s="835" t="s">
        <v>733</v>
      </c>
      <c r="J49" s="835" t="s">
        <v>734</v>
      </c>
      <c r="K49" s="835" t="s">
        <v>735</v>
      </c>
      <c r="L49" s="1253"/>
    </row>
    <row r="50" spans="2:12" x14ac:dyDescent="0.2">
      <c r="B50" s="1254" t="s">
        <v>202</v>
      </c>
      <c r="C50" s="1255" t="s">
        <v>584</v>
      </c>
      <c r="D50" s="836" t="s">
        <v>205</v>
      </c>
      <c r="E50" s="837">
        <v>316</v>
      </c>
      <c r="F50" s="837">
        <v>0</v>
      </c>
      <c r="G50" s="837">
        <v>187</v>
      </c>
      <c r="H50" s="837">
        <v>72.739999999999995</v>
      </c>
      <c r="I50" s="838">
        <v>366</v>
      </c>
      <c r="J50" s="838">
        <v>1</v>
      </c>
      <c r="K50" s="838">
        <v>185</v>
      </c>
      <c r="L50" s="838">
        <v>95.57</v>
      </c>
    </row>
    <row r="51" spans="2:12" x14ac:dyDescent="0.2">
      <c r="B51" s="1254"/>
      <c r="C51" s="1255"/>
      <c r="D51" s="836" t="s">
        <v>203</v>
      </c>
      <c r="E51" s="837">
        <v>393243</v>
      </c>
      <c r="F51" s="837">
        <v>237664</v>
      </c>
      <c r="G51" s="837">
        <v>29870</v>
      </c>
      <c r="H51" s="837">
        <v>297088.00813999999</v>
      </c>
      <c r="I51" s="838">
        <v>410622</v>
      </c>
      <c r="J51" s="838">
        <v>223864</v>
      </c>
      <c r="K51" s="838">
        <v>32895</v>
      </c>
      <c r="L51" s="838">
        <v>359083.89635000017</v>
      </c>
    </row>
    <row r="52" spans="2:12" x14ac:dyDescent="0.2">
      <c r="B52" s="1254"/>
      <c r="C52" s="1255"/>
      <c r="D52" s="836" t="s">
        <v>204</v>
      </c>
      <c r="E52" s="837">
        <v>6468</v>
      </c>
      <c r="F52" s="837">
        <v>4177</v>
      </c>
      <c r="G52" s="837">
        <v>95018</v>
      </c>
      <c r="H52" s="837">
        <v>1118945.99355</v>
      </c>
      <c r="I52" s="838">
        <v>6454</v>
      </c>
      <c r="J52" s="838">
        <v>3851</v>
      </c>
      <c r="K52" s="838">
        <v>90883</v>
      </c>
      <c r="L52" s="838">
        <v>1096640.3978000002</v>
      </c>
    </row>
    <row r="53" spans="2:12" x14ac:dyDescent="0.2">
      <c r="B53" s="1254"/>
      <c r="C53" s="1256" t="s">
        <v>587</v>
      </c>
      <c r="D53" s="1256"/>
      <c r="E53" s="839">
        <v>400027</v>
      </c>
      <c r="F53" s="839">
        <v>241841</v>
      </c>
      <c r="G53" s="839">
        <v>125075</v>
      </c>
      <c r="H53" s="839">
        <v>1416106.7416900001</v>
      </c>
      <c r="I53" s="839">
        <v>417442</v>
      </c>
      <c r="J53" s="839">
        <v>227716</v>
      </c>
      <c r="K53" s="839">
        <v>123963</v>
      </c>
      <c r="L53" s="839">
        <v>1455819.8641500003</v>
      </c>
    </row>
    <row r="54" spans="2:12" x14ac:dyDescent="0.2">
      <c r="B54" s="1254"/>
      <c r="C54" s="1255" t="s">
        <v>588</v>
      </c>
      <c r="D54" s="836" t="s">
        <v>205</v>
      </c>
      <c r="E54" s="837">
        <v>327</v>
      </c>
      <c r="F54" s="837">
        <v>0</v>
      </c>
      <c r="G54" s="837">
        <v>244</v>
      </c>
      <c r="H54" s="837">
        <v>4183.5180200000004</v>
      </c>
      <c r="I54" s="838">
        <v>371</v>
      </c>
      <c r="J54" s="838">
        <v>0</v>
      </c>
      <c r="K54" s="838">
        <v>140</v>
      </c>
      <c r="L54" s="838">
        <v>2294.8349199999998</v>
      </c>
    </row>
    <row r="55" spans="2:12" x14ac:dyDescent="0.2">
      <c r="B55" s="1254"/>
      <c r="C55" s="1255"/>
      <c r="D55" s="836" t="s">
        <v>203</v>
      </c>
      <c r="E55" s="837">
        <v>397909</v>
      </c>
      <c r="F55" s="837">
        <v>238221</v>
      </c>
      <c r="G55" s="837">
        <v>28657</v>
      </c>
      <c r="H55" s="837">
        <v>236531.65069000004</v>
      </c>
      <c r="I55" s="838">
        <v>415242</v>
      </c>
      <c r="J55" s="838">
        <v>224208</v>
      </c>
      <c r="K55" s="838">
        <v>32044</v>
      </c>
      <c r="L55" s="838">
        <v>273239.24190000002</v>
      </c>
    </row>
    <row r="56" spans="2:12" x14ac:dyDescent="0.2">
      <c r="B56" s="1254"/>
      <c r="C56" s="1255"/>
      <c r="D56" s="836" t="s">
        <v>204</v>
      </c>
      <c r="E56" s="837">
        <v>6661</v>
      </c>
      <c r="F56" s="837">
        <v>3663</v>
      </c>
      <c r="G56" s="837">
        <v>95764</v>
      </c>
      <c r="H56" s="837">
        <v>1807460.78361</v>
      </c>
      <c r="I56" s="838">
        <v>6570</v>
      </c>
      <c r="J56" s="838">
        <v>3660</v>
      </c>
      <c r="K56" s="838">
        <v>85415</v>
      </c>
      <c r="L56" s="838">
        <v>1572445.0592099999</v>
      </c>
    </row>
    <row r="57" spans="2:12" x14ac:dyDescent="0.2">
      <c r="B57" s="1254"/>
      <c r="C57" s="1256" t="s">
        <v>590</v>
      </c>
      <c r="D57" s="1256"/>
      <c r="E57" s="839">
        <v>404897</v>
      </c>
      <c r="F57" s="839">
        <v>241884</v>
      </c>
      <c r="G57" s="839">
        <v>124665</v>
      </c>
      <c r="H57" s="839">
        <v>2048175.9523200002</v>
      </c>
      <c r="I57" s="839">
        <v>422183</v>
      </c>
      <c r="J57" s="839">
        <v>227868</v>
      </c>
      <c r="K57" s="839">
        <v>117599</v>
      </c>
      <c r="L57" s="839">
        <v>1847979.1360299999</v>
      </c>
    </row>
    <row r="58" spans="2:12" x14ac:dyDescent="0.2">
      <c r="B58" s="1258" t="s">
        <v>591</v>
      </c>
      <c r="C58" s="1258"/>
      <c r="D58" s="1258"/>
      <c r="E58" s="840">
        <v>804924</v>
      </c>
      <c r="F58" s="840">
        <v>483725</v>
      </c>
      <c r="G58" s="840">
        <v>249740</v>
      </c>
      <c r="H58" s="840">
        <v>3464282.6940100002</v>
      </c>
      <c r="I58" s="840">
        <v>839625</v>
      </c>
      <c r="J58" s="840">
        <v>455584</v>
      </c>
      <c r="K58" s="840">
        <v>241562</v>
      </c>
      <c r="L58" s="840">
        <v>3303799.0001800004</v>
      </c>
    </row>
    <row r="59" spans="2:12" x14ac:dyDescent="0.2">
      <c r="B59" s="1259" t="s">
        <v>736</v>
      </c>
      <c r="C59" s="1259"/>
      <c r="D59" s="1259"/>
      <c r="E59" s="1259"/>
      <c r="F59" s="1259"/>
      <c r="G59" s="1259"/>
      <c r="H59" s="1259"/>
      <c r="I59" s="1259"/>
      <c r="J59" s="1259"/>
      <c r="K59" s="1259"/>
      <c r="L59" s="1259"/>
    </row>
    <row r="60" spans="2:12" x14ac:dyDescent="0.2">
      <c r="B60" s="1259" t="s">
        <v>737</v>
      </c>
      <c r="C60" s="1259"/>
      <c r="D60" s="1259"/>
      <c r="E60" s="1259"/>
      <c r="F60" s="1259"/>
      <c r="G60" s="1259"/>
      <c r="H60" s="1259"/>
      <c r="I60" s="1259"/>
      <c r="J60" s="1259"/>
      <c r="K60" s="1259"/>
      <c r="L60" s="1259"/>
    </row>
    <row r="61" spans="2:12" x14ac:dyDescent="0.2">
      <c r="B61" s="798"/>
      <c r="C61" s="798"/>
      <c r="D61" s="798"/>
      <c r="E61" s="798"/>
      <c r="F61" s="798"/>
      <c r="G61" s="798"/>
      <c r="H61" s="798"/>
      <c r="I61" s="798"/>
      <c r="J61" s="798"/>
      <c r="K61" s="798"/>
      <c r="L61" s="841"/>
    </row>
    <row r="62" spans="2:12" x14ac:dyDescent="0.2">
      <c r="B62" s="842" t="s">
        <v>738</v>
      </c>
      <c r="C62" s="798"/>
      <c r="D62" s="798"/>
      <c r="E62" s="798"/>
      <c r="F62" s="798"/>
      <c r="G62" s="798"/>
      <c r="H62" s="798"/>
      <c r="I62" s="798"/>
      <c r="J62" s="798"/>
      <c r="K62" s="798"/>
      <c r="L62" s="798"/>
    </row>
    <row r="63" spans="2:12" x14ac:dyDescent="0.2">
      <c r="B63" s="1260"/>
      <c r="C63" s="1241">
        <v>2018</v>
      </c>
      <c r="D63" s="1241"/>
      <c r="E63" s="1241"/>
      <c r="F63" s="1261">
        <v>2019</v>
      </c>
      <c r="G63" s="1261"/>
      <c r="H63" s="1261"/>
      <c r="I63" s="1262" t="s">
        <v>739</v>
      </c>
      <c r="J63" s="1265" t="s">
        <v>740</v>
      </c>
      <c r="K63" s="1265" t="s">
        <v>741</v>
      </c>
      <c r="L63" s="788"/>
    </row>
    <row r="64" spans="2:12" x14ac:dyDescent="0.2">
      <c r="B64" s="1260"/>
      <c r="C64" s="1241"/>
      <c r="D64" s="1241"/>
      <c r="E64" s="1241"/>
      <c r="F64" s="1261"/>
      <c r="G64" s="1261"/>
      <c r="H64" s="1261"/>
      <c r="I64" s="1263"/>
      <c r="J64" s="1265"/>
      <c r="K64" s="1265"/>
      <c r="L64" s="788"/>
    </row>
    <row r="65" spans="2:15" x14ac:dyDescent="0.2">
      <c r="B65" s="1260"/>
      <c r="C65" s="843" t="s">
        <v>584</v>
      </c>
      <c r="D65" s="834" t="s">
        <v>588</v>
      </c>
      <c r="E65" s="834" t="s">
        <v>104</v>
      </c>
      <c r="F65" s="844" t="s">
        <v>584</v>
      </c>
      <c r="G65" s="835" t="s">
        <v>588</v>
      </c>
      <c r="H65" s="835" t="s">
        <v>104</v>
      </c>
      <c r="I65" s="1264"/>
      <c r="J65" s="1265"/>
      <c r="K65" s="1265"/>
      <c r="L65" s="788"/>
    </row>
    <row r="66" spans="2:15" x14ac:dyDescent="0.2">
      <c r="B66" s="845" t="s">
        <v>742</v>
      </c>
      <c r="C66" s="846">
        <v>1617</v>
      </c>
      <c r="D66" s="846">
        <v>11109</v>
      </c>
      <c r="E66" s="846">
        <v>12726</v>
      </c>
      <c r="F66" s="847">
        <v>1680</v>
      </c>
      <c r="G66" s="847">
        <v>9709</v>
      </c>
      <c r="H66" s="848">
        <v>11389</v>
      </c>
      <c r="I66" s="849">
        <v>3.896103896103896E-2</v>
      </c>
      <c r="J66" s="849">
        <v>-0.12602394454946439</v>
      </c>
      <c r="K66" s="849">
        <v>-0.10506050605060506</v>
      </c>
      <c r="L66" s="788"/>
      <c r="M66" s="850"/>
      <c r="N66" s="517"/>
      <c r="O66" s="517"/>
    </row>
    <row r="67" spans="2:15" x14ac:dyDescent="0.2">
      <c r="B67" s="845" t="s">
        <v>743</v>
      </c>
      <c r="C67" s="851">
        <v>61.651739090000007</v>
      </c>
      <c r="D67" s="851">
        <v>13.214918590000002</v>
      </c>
      <c r="E67" s="851">
        <v>74.866657680000003</v>
      </c>
      <c r="F67" s="852">
        <v>59.908573409999988</v>
      </c>
      <c r="G67" s="852">
        <v>17.570421809999999</v>
      </c>
      <c r="H67" s="852">
        <v>77.478995219999987</v>
      </c>
      <c r="I67" s="849">
        <v>-2.8274395916963877E-2</v>
      </c>
      <c r="J67" s="849">
        <v>0.32958986393574119</v>
      </c>
      <c r="K67" s="849">
        <v>3.4893203743191124E-2</v>
      </c>
      <c r="L67" s="788"/>
      <c r="M67" s="850"/>
      <c r="N67" s="517"/>
      <c r="O67" s="517"/>
    </row>
    <row r="68" spans="2:15" x14ac:dyDescent="0.2">
      <c r="B68" s="1257" t="s">
        <v>594</v>
      </c>
      <c r="C68" s="1257"/>
      <c r="D68" s="1257"/>
      <c r="E68" s="1257"/>
      <c r="F68" s="1257"/>
      <c r="G68" s="1257"/>
      <c r="H68" s="1257"/>
      <c r="I68" s="1257"/>
      <c r="J68" s="1257"/>
      <c r="K68" s="1257"/>
      <c r="L68" s="788"/>
    </row>
  </sheetData>
  <mergeCells count="62">
    <mergeCell ref="B68:K68"/>
    <mergeCell ref="B58:D58"/>
    <mergeCell ref="B59:L59"/>
    <mergeCell ref="B60:L60"/>
    <mergeCell ref="B63:B65"/>
    <mergeCell ref="C63:E64"/>
    <mergeCell ref="F63:H64"/>
    <mergeCell ref="I63:I65"/>
    <mergeCell ref="J63:J65"/>
    <mergeCell ref="K63:K65"/>
    <mergeCell ref="L47:L49"/>
    <mergeCell ref="E48:G48"/>
    <mergeCell ref="I48:K48"/>
    <mergeCell ref="B50:B57"/>
    <mergeCell ref="C50:C52"/>
    <mergeCell ref="C53:D53"/>
    <mergeCell ref="C54:C56"/>
    <mergeCell ref="C57:D57"/>
    <mergeCell ref="B44:I44"/>
    <mergeCell ref="B47:B49"/>
    <mergeCell ref="C47:C49"/>
    <mergeCell ref="D47:D49"/>
    <mergeCell ref="E47:G47"/>
    <mergeCell ref="H47:H49"/>
    <mergeCell ref="I47:K47"/>
    <mergeCell ref="B33:K33"/>
    <mergeCell ref="B36:B37"/>
    <mergeCell ref="C36:C37"/>
    <mergeCell ref="D36:D37"/>
    <mergeCell ref="E36:E37"/>
    <mergeCell ref="F36:F37"/>
    <mergeCell ref="G36:G37"/>
    <mergeCell ref="H36:H37"/>
    <mergeCell ref="I36:I37"/>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5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Q70"/>
  <sheetViews>
    <sheetView zoomScaleNormal="100" workbookViewId="0"/>
  </sheetViews>
  <sheetFormatPr baseColWidth="10" defaultColWidth="11.42578125" defaultRowHeight="15" x14ac:dyDescent="0.25"/>
  <cols>
    <col min="1" max="1" width="3.7109375" style="343" customWidth="1"/>
    <col min="2" max="2" width="31.85546875" style="343" customWidth="1"/>
    <col min="3" max="3" width="46.85546875" style="343" customWidth="1"/>
    <col min="4" max="4" width="31" style="343" customWidth="1"/>
    <col min="5" max="16384" width="11.42578125" style="343"/>
  </cols>
  <sheetData>
    <row r="1" spans="1:17" x14ac:dyDescent="0.25">
      <c r="B1" s="784" t="s">
        <v>744</v>
      </c>
      <c r="C1" s="853"/>
      <c r="D1" s="853"/>
      <c r="E1" s="853"/>
      <c r="F1" s="853"/>
      <c r="G1" s="853"/>
      <c r="H1" s="853"/>
      <c r="I1" s="853"/>
      <c r="J1" s="853"/>
      <c r="K1" s="853"/>
      <c r="L1" s="853"/>
      <c r="M1" s="853"/>
      <c r="N1" s="853"/>
      <c r="O1" s="853"/>
      <c r="P1" s="853"/>
      <c r="Q1" s="853"/>
    </row>
    <row r="2" spans="1:17" x14ac:dyDescent="0.25">
      <c r="B2" s="854"/>
      <c r="C2" s="853"/>
      <c r="D2" s="853"/>
      <c r="E2" s="853"/>
      <c r="F2" s="853"/>
      <c r="G2" s="853"/>
      <c r="H2" s="853"/>
      <c r="I2" s="853"/>
      <c r="J2" s="853"/>
      <c r="K2" s="853"/>
      <c r="L2" s="853"/>
      <c r="M2" s="853"/>
      <c r="N2" s="853"/>
      <c r="O2" s="853"/>
      <c r="P2" s="853"/>
      <c r="Q2" s="853"/>
    </row>
    <row r="3" spans="1:17" x14ac:dyDescent="0.25">
      <c r="B3" s="787" t="s">
        <v>699</v>
      </c>
      <c r="C3" s="853"/>
      <c r="D3" s="853"/>
      <c r="E3" s="853"/>
      <c r="F3" s="853"/>
      <c r="G3" s="853"/>
      <c r="H3" s="853"/>
      <c r="I3" s="853"/>
      <c r="J3" s="853"/>
      <c r="K3" s="853"/>
      <c r="L3" s="853"/>
      <c r="M3" s="853"/>
      <c r="N3" s="853"/>
      <c r="O3" s="853"/>
      <c r="P3" s="853"/>
      <c r="Q3" s="853"/>
    </row>
    <row r="4" spans="1:17" ht="15" customHeight="1" x14ac:dyDescent="0.25">
      <c r="A4" s="789"/>
      <c r="B4" s="1222" t="s">
        <v>700</v>
      </c>
      <c r="C4" s="1222" t="s">
        <v>701</v>
      </c>
      <c r="D4" s="1223">
        <v>2015</v>
      </c>
      <c r="E4" s="1223">
        <v>2016</v>
      </c>
      <c r="F4" s="1223">
        <v>2017</v>
      </c>
      <c r="G4" s="1223">
        <v>2018</v>
      </c>
      <c r="H4" s="1225">
        <v>2019</v>
      </c>
      <c r="I4" s="1227" t="s">
        <v>2</v>
      </c>
      <c r="J4" s="1227" t="s">
        <v>3</v>
      </c>
      <c r="K4" s="788"/>
      <c r="L4" s="788"/>
      <c r="M4" s="788"/>
      <c r="N4" s="788"/>
      <c r="O4" s="853"/>
      <c r="P4" s="853"/>
      <c r="Q4" s="853"/>
    </row>
    <row r="5" spans="1:17" x14ac:dyDescent="0.25">
      <c r="A5" s="790"/>
      <c r="B5" s="1222"/>
      <c r="C5" s="1222"/>
      <c r="D5" s="1224"/>
      <c r="E5" s="1224"/>
      <c r="F5" s="1224"/>
      <c r="G5" s="1224"/>
      <c r="H5" s="1226"/>
      <c r="I5" s="1227"/>
      <c r="J5" s="1227"/>
      <c r="K5" s="788"/>
      <c r="L5" s="788"/>
      <c r="M5" s="788"/>
      <c r="N5" s="788"/>
      <c r="O5" s="853"/>
      <c r="P5" s="853"/>
      <c r="Q5" s="853"/>
    </row>
    <row r="6" spans="1:17" x14ac:dyDescent="0.25">
      <c r="A6" s="790"/>
      <c r="B6" s="1228" t="s">
        <v>702</v>
      </c>
      <c r="C6" s="791" t="s">
        <v>677</v>
      </c>
      <c r="D6" s="792">
        <v>4666</v>
      </c>
      <c r="E6" s="792">
        <v>4386</v>
      </c>
      <c r="F6" s="792">
        <v>4412</v>
      </c>
      <c r="G6" s="792">
        <v>3929</v>
      </c>
      <c r="H6" s="793">
        <v>3734</v>
      </c>
      <c r="I6" s="794">
        <v>0.97340980187695514</v>
      </c>
      <c r="J6" s="795">
        <v>-4.9630949350979892E-2</v>
      </c>
      <c r="K6" s="788"/>
      <c r="L6" s="818"/>
      <c r="M6" s="818"/>
      <c r="N6" s="788"/>
      <c r="O6" s="853"/>
      <c r="P6" s="853"/>
      <c r="Q6" s="853"/>
    </row>
    <row r="7" spans="1:17" x14ac:dyDescent="0.25">
      <c r="B7" s="1228"/>
      <c r="C7" s="791" t="s">
        <v>678</v>
      </c>
      <c r="D7" s="792">
        <v>4027</v>
      </c>
      <c r="E7" s="792">
        <v>1408</v>
      </c>
      <c r="F7" s="792">
        <v>95</v>
      </c>
      <c r="G7" s="792">
        <v>275</v>
      </c>
      <c r="H7" s="793">
        <v>90</v>
      </c>
      <c r="I7" s="794">
        <v>2.346193952033368E-2</v>
      </c>
      <c r="J7" s="795">
        <v>-0.67272727272727273</v>
      </c>
      <c r="K7" s="788"/>
      <c r="L7" s="818"/>
      <c r="M7" s="818"/>
      <c r="N7" s="788"/>
      <c r="O7" s="853"/>
      <c r="P7" s="853"/>
      <c r="Q7" s="853"/>
    </row>
    <row r="8" spans="1:17" x14ac:dyDescent="0.25">
      <c r="B8" s="1228"/>
      <c r="C8" s="791" t="s">
        <v>679</v>
      </c>
      <c r="D8" s="792">
        <v>8</v>
      </c>
      <c r="E8" s="792">
        <v>13</v>
      </c>
      <c r="F8" s="792">
        <v>8</v>
      </c>
      <c r="G8" s="792">
        <v>10</v>
      </c>
      <c r="H8" s="793">
        <v>12</v>
      </c>
      <c r="I8" s="794">
        <v>3.1282586027111575E-3</v>
      </c>
      <c r="J8" s="795">
        <v>0.19999999999999996</v>
      </c>
      <c r="K8" s="788"/>
      <c r="L8" s="818"/>
      <c r="M8" s="818"/>
      <c r="N8" s="788"/>
      <c r="O8" s="853"/>
      <c r="P8" s="853"/>
      <c r="Q8" s="853"/>
    </row>
    <row r="9" spans="1:17" x14ac:dyDescent="0.25">
      <c r="B9" s="1228"/>
      <c r="C9" s="800" t="s">
        <v>703</v>
      </c>
      <c r="D9" s="801">
        <v>8701</v>
      </c>
      <c r="E9" s="801">
        <v>5807</v>
      </c>
      <c r="F9" s="801">
        <v>4515</v>
      </c>
      <c r="G9" s="801">
        <v>4214</v>
      </c>
      <c r="H9" s="801">
        <v>3836</v>
      </c>
      <c r="I9" s="802">
        <v>1</v>
      </c>
      <c r="J9" s="803">
        <v>-8.9700996677740896E-2</v>
      </c>
      <c r="K9" s="788"/>
      <c r="L9" s="818"/>
      <c r="M9" s="818"/>
      <c r="N9" s="788"/>
      <c r="O9" s="853"/>
      <c r="P9" s="853"/>
      <c r="Q9" s="853"/>
    </row>
    <row r="10" spans="1:17" x14ac:dyDescent="0.25">
      <c r="B10" s="1228" t="s">
        <v>704</v>
      </c>
      <c r="C10" s="791" t="s">
        <v>687</v>
      </c>
      <c r="D10" s="792">
        <v>30838</v>
      </c>
      <c r="E10" s="792">
        <v>33891</v>
      </c>
      <c r="F10" s="792">
        <v>36426</v>
      </c>
      <c r="G10" s="792">
        <v>34194</v>
      </c>
      <c r="H10" s="793">
        <v>31718</v>
      </c>
      <c r="I10" s="805">
        <v>0.99732729616702831</v>
      </c>
      <c r="J10" s="805">
        <v>-7.2410364391413684E-2</v>
      </c>
      <c r="K10" s="788"/>
      <c r="L10" s="818"/>
      <c r="M10" s="818"/>
      <c r="N10" s="788"/>
      <c r="O10" s="853"/>
      <c r="P10" s="853"/>
      <c r="Q10" s="853"/>
    </row>
    <row r="11" spans="1:17" x14ac:dyDescent="0.25">
      <c r="B11" s="1228"/>
      <c r="C11" s="791" t="s">
        <v>705</v>
      </c>
      <c r="D11" s="792">
        <v>180</v>
      </c>
      <c r="E11" s="792">
        <v>65</v>
      </c>
      <c r="F11" s="792">
        <v>19</v>
      </c>
      <c r="G11" s="792">
        <v>26</v>
      </c>
      <c r="H11" s="793">
        <v>52</v>
      </c>
      <c r="I11" s="806">
        <v>1.6350658742885892E-3</v>
      </c>
      <c r="J11" s="807">
        <v>1</v>
      </c>
      <c r="K11" s="788"/>
      <c r="L11" s="818"/>
      <c r="M11" s="818"/>
      <c r="N11" s="788"/>
      <c r="O11" s="853"/>
      <c r="P11" s="853"/>
      <c r="Q11" s="853"/>
    </row>
    <row r="12" spans="1:17" ht="15" customHeight="1" x14ac:dyDescent="0.25">
      <c r="B12" s="1228"/>
      <c r="C12" s="791" t="s">
        <v>706</v>
      </c>
      <c r="D12" s="792">
        <v>36</v>
      </c>
      <c r="E12" s="792">
        <v>42</v>
      </c>
      <c r="F12" s="792">
        <v>52</v>
      </c>
      <c r="G12" s="792">
        <v>30</v>
      </c>
      <c r="H12" s="793">
        <v>17</v>
      </c>
      <c r="I12" s="806">
        <v>5.3454076659434639E-4</v>
      </c>
      <c r="J12" s="807">
        <v>-0.43333333333333335</v>
      </c>
      <c r="K12" s="788"/>
      <c r="L12" s="818"/>
      <c r="M12" s="818"/>
      <c r="N12" s="788"/>
      <c r="O12" s="853"/>
      <c r="P12" s="853"/>
      <c r="Q12" s="853"/>
    </row>
    <row r="13" spans="1:17" x14ac:dyDescent="0.25">
      <c r="B13" s="1228"/>
      <c r="C13" s="791" t="s">
        <v>690</v>
      </c>
      <c r="D13" s="792">
        <v>8</v>
      </c>
      <c r="E13" s="792">
        <v>6</v>
      </c>
      <c r="F13" s="792">
        <v>8</v>
      </c>
      <c r="G13" s="792">
        <v>12</v>
      </c>
      <c r="H13" s="793">
        <v>16</v>
      </c>
      <c r="I13" s="806">
        <v>5.0309719208879668E-4</v>
      </c>
      <c r="J13" s="807">
        <v>0.33333333333333326</v>
      </c>
      <c r="K13" s="788"/>
      <c r="L13" s="818"/>
      <c r="M13" s="818"/>
      <c r="N13" s="788"/>
      <c r="O13" s="853"/>
      <c r="P13" s="853"/>
      <c r="Q13" s="853"/>
    </row>
    <row r="14" spans="1:17" x14ac:dyDescent="0.25">
      <c r="B14" s="1228"/>
      <c r="C14" s="791" t="s">
        <v>707</v>
      </c>
      <c r="D14" s="808">
        <v>3</v>
      </c>
      <c r="E14" s="808">
        <v>0</v>
      </c>
      <c r="F14" s="808">
        <v>0</v>
      </c>
      <c r="G14" s="808">
        <v>0</v>
      </c>
      <c r="H14" s="855">
        <v>0</v>
      </c>
      <c r="I14" s="807">
        <v>0</v>
      </c>
      <c r="J14" s="807" t="s">
        <v>206</v>
      </c>
      <c r="K14" s="788"/>
      <c r="L14" s="818"/>
      <c r="M14" s="818"/>
      <c r="N14" s="788"/>
      <c r="O14" s="853"/>
      <c r="P14" s="853"/>
      <c r="Q14" s="853"/>
    </row>
    <row r="15" spans="1:17" ht="15" customHeight="1" x14ac:dyDescent="0.25">
      <c r="A15" s="338"/>
      <c r="B15" s="1228"/>
      <c r="C15" s="800" t="s">
        <v>708</v>
      </c>
      <c r="D15" s="801">
        <v>31065</v>
      </c>
      <c r="E15" s="801">
        <v>34004</v>
      </c>
      <c r="F15" s="801">
        <v>36505</v>
      </c>
      <c r="G15" s="801">
        <v>34262</v>
      </c>
      <c r="H15" s="801">
        <v>31803</v>
      </c>
      <c r="I15" s="802">
        <v>1</v>
      </c>
      <c r="J15" s="803">
        <v>-7.1770474578249921E-2</v>
      </c>
      <c r="K15" s="788"/>
      <c r="L15" s="818"/>
      <c r="M15" s="818"/>
      <c r="N15" s="788"/>
      <c r="O15" s="853"/>
      <c r="P15" s="853"/>
      <c r="Q15" s="853"/>
    </row>
    <row r="16" spans="1:17" ht="15" customHeight="1" x14ac:dyDescent="0.25">
      <c r="A16" s="338"/>
      <c r="B16" s="1220" t="s">
        <v>592</v>
      </c>
      <c r="C16" s="1221"/>
      <c r="D16" s="809">
        <v>39766</v>
      </c>
      <c r="E16" s="809">
        <v>39811</v>
      </c>
      <c r="F16" s="809">
        <v>41020</v>
      </c>
      <c r="G16" s="809">
        <v>38476</v>
      </c>
      <c r="H16" s="809">
        <v>35639</v>
      </c>
      <c r="I16" s="810"/>
      <c r="J16" s="811">
        <v>-7.3734275912257008E-2</v>
      </c>
      <c r="K16" s="788"/>
      <c r="L16" s="788"/>
      <c r="M16" s="818"/>
      <c r="N16" s="788"/>
      <c r="O16" s="853"/>
      <c r="P16" s="853"/>
      <c r="Q16" s="853"/>
    </row>
    <row r="17" spans="1:17" ht="15" customHeight="1" x14ac:dyDescent="0.25">
      <c r="A17" s="338"/>
      <c r="B17" s="1266" t="s">
        <v>745</v>
      </c>
      <c r="C17" s="1266"/>
      <c r="D17" s="1266"/>
      <c r="E17" s="1266"/>
      <c r="F17" s="1266"/>
      <c r="G17" s="1266"/>
      <c r="H17" s="1266"/>
      <c r="I17" s="1266"/>
      <c r="J17" s="1266"/>
      <c r="K17" s="788"/>
      <c r="L17" s="788"/>
      <c r="M17" s="788"/>
      <c r="N17" s="788"/>
      <c r="O17" s="853"/>
      <c r="P17" s="853"/>
      <c r="Q17" s="853"/>
    </row>
    <row r="18" spans="1:17" x14ac:dyDescent="0.25">
      <c r="A18" s="338"/>
      <c r="B18" s="856"/>
      <c r="C18" s="856"/>
      <c r="D18" s="856"/>
      <c r="E18" s="856"/>
      <c r="F18" s="856"/>
      <c r="G18" s="856"/>
      <c r="H18" s="856"/>
      <c r="I18" s="856"/>
      <c r="J18" s="856"/>
      <c r="K18" s="788"/>
      <c r="L18" s="788"/>
      <c r="M18" s="788"/>
      <c r="N18" s="788"/>
      <c r="O18" s="853"/>
      <c r="P18" s="853"/>
      <c r="Q18" s="853"/>
    </row>
    <row r="19" spans="1:17" x14ac:dyDescent="0.25">
      <c r="A19" s="338"/>
      <c r="B19" s="787" t="s">
        <v>710</v>
      </c>
      <c r="C19" s="788"/>
      <c r="D19" s="788"/>
      <c r="E19" s="788"/>
      <c r="F19" s="788"/>
      <c r="G19" s="788"/>
      <c r="H19" s="788"/>
      <c r="I19" s="788"/>
      <c r="J19" s="788"/>
      <c r="K19" s="788"/>
      <c r="L19" s="788"/>
      <c r="M19" s="788"/>
      <c r="N19" s="788"/>
      <c r="O19" s="853"/>
      <c r="P19" s="853"/>
      <c r="Q19" s="853"/>
    </row>
    <row r="20" spans="1:17" ht="15" customHeight="1" x14ac:dyDescent="0.25">
      <c r="A20" s="789"/>
      <c r="B20" s="1222" t="s">
        <v>711</v>
      </c>
      <c r="C20" s="1222" t="s">
        <v>746</v>
      </c>
      <c r="D20" s="1222" t="s">
        <v>25</v>
      </c>
      <c r="E20" s="1231">
        <v>2015</v>
      </c>
      <c r="F20" s="1233">
        <v>2016</v>
      </c>
      <c r="G20" s="1233">
        <v>2017</v>
      </c>
      <c r="H20" s="1233">
        <v>2018</v>
      </c>
      <c r="I20" s="1235">
        <v>2019</v>
      </c>
      <c r="J20" s="1237" t="s">
        <v>2</v>
      </c>
      <c r="K20" s="1238" t="s">
        <v>3</v>
      </c>
      <c r="L20" s="788"/>
      <c r="M20" s="788"/>
      <c r="N20" s="788"/>
      <c r="O20" s="853"/>
      <c r="P20" s="853"/>
      <c r="Q20" s="853"/>
    </row>
    <row r="21" spans="1:17" x14ac:dyDescent="0.25">
      <c r="A21" s="790"/>
      <c r="B21" s="1222"/>
      <c r="C21" s="1222"/>
      <c r="D21" s="1222"/>
      <c r="E21" s="1232"/>
      <c r="F21" s="1234"/>
      <c r="G21" s="1234"/>
      <c r="H21" s="1234"/>
      <c r="I21" s="1236"/>
      <c r="J21" s="1237"/>
      <c r="K21" s="1238"/>
      <c r="L21" s="788"/>
      <c r="M21" s="788"/>
      <c r="N21" s="788"/>
      <c r="O21" s="853"/>
      <c r="P21" s="853"/>
      <c r="Q21" s="853"/>
    </row>
    <row r="22" spans="1:17" x14ac:dyDescent="0.25">
      <c r="A22" s="790"/>
      <c r="B22" s="1228" t="s">
        <v>713</v>
      </c>
      <c r="C22" s="812" t="s">
        <v>26</v>
      </c>
      <c r="D22" s="813" t="s">
        <v>27</v>
      </c>
      <c r="E22" s="814">
        <v>1363.2714276200002</v>
      </c>
      <c r="F22" s="814">
        <v>1722.8261506200001</v>
      </c>
      <c r="G22" s="814">
        <v>1941.6143543000001</v>
      </c>
      <c r="H22" s="814">
        <v>2551.71341007</v>
      </c>
      <c r="I22" s="815">
        <v>2115.5677198399999</v>
      </c>
      <c r="J22" s="816">
        <v>0.65972500298081738</v>
      </c>
      <c r="K22" s="817">
        <v>-0.17092267827131713</v>
      </c>
      <c r="L22" s="788"/>
      <c r="M22" s="818"/>
      <c r="N22" s="818"/>
      <c r="O22" s="853"/>
      <c r="P22" s="853"/>
      <c r="Q22" s="853"/>
    </row>
    <row r="23" spans="1:17" x14ac:dyDescent="0.25">
      <c r="A23" s="338"/>
      <c r="B23" s="1228"/>
      <c r="C23" s="812" t="s">
        <v>28</v>
      </c>
      <c r="D23" s="813" t="s">
        <v>747</v>
      </c>
      <c r="E23" s="814">
        <v>837.39734437000016</v>
      </c>
      <c r="F23" s="814">
        <v>587.10620151999979</v>
      </c>
      <c r="G23" s="814">
        <v>548.26755491999995</v>
      </c>
      <c r="H23" s="814">
        <v>607.46478506999983</v>
      </c>
      <c r="I23" s="815">
        <v>545.36369246999993</v>
      </c>
      <c r="J23" s="816">
        <v>0.170067854725828</v>
      </c>
      <c r="K23" s="817">
        <v>-0.10222994670027463</v>
      </c>
      <c r="L23" s="788"/>
      <c r="M23" s="818"/>
      <c r="N23" s="818"/>
      <c r="O23" s="853"/>
      <c r="P23" s="853"/>
      <c r="Q23" s="853"/>
    </row>
    <row r="24" spans="1:17" x14ac:dyDescent="0.25">
      <c r="A24" s="338"/>
      <c r="B24" s="1228"/>
      <c r="C24" s="812" t="s">
        <v>748</v>
      </c>
      <c r="D24" s="813"/>
      <c r="E24" s="814">
        <v>154.87088387</v>
      </c>
      <c r="F24" s="814">
        <v>127.66400518000002</v>
      </c>
      <c r="G24" s="814">
        <v>124.86668180000001</v>
      </c>
      <c r="H24" s="814">
        <v>184.15980278999999</v>
      </c>
      <c r="I24" s="815">
        <v>136.68044749000001</v>
      </c>
      <c r="J24" s="816">
        <v>4.2622841983323209E-2</v>
      </c>
      <c r="K24" s="817">
        <v>-0.25781606290131276</v>
      </c>
      <c r="L24" s="788"/>
      <c r="M24" s="818"/>
      <c r="N24" s="818"/>
      <c r="O24" s="853"/>
      <c r="P24" s="853"/>
      <c r="Q24" s="853"/>
    </row>
    <row r="25" spans="1:17" x14ac:dyDescent="0.25">
      <c r="A25" s="338"/>
      <c r="B25" s="1228"/>
      <c r="C25" s="819" t="s">
        <v>70</v>
      </c>
      <c r="D25" s="820"/>
      <c r="E25" s="814">
        <v>471.11994181999887</v>
      </c>
      <c r="F25" s="814">
        <v>351.67665862999979</v>
      </c>
      <c r="G25" s="814">
        <v>446.53602002999912</v>
      </c>
      <c r="H25" s="814">
        <v>430.69653263999953</v>
      </c>
      <c r="I25" s="815">
        <v>409.12990423999935</v>
      </c>
      <c r="J25" s="816">
        <v>0.12758430031003148</v>
      </c>
      <c r="K25" s="817">
        <v>-5.007383799401699E-2</v>
      </c>
      <c r="L25" s="788"/>
      <c r="M25" s="818"/>
      <c r="N25" s="818"/>
      <c r="O25" s="853"/>
      <c r="P25" s="853"/>
      <c r="Q25" s="853"/>
    </row>
    <row r="26" spans="1:17" ht="14.45" customHeight="1" x14ac:dyDescent="0.25">
      <c r="B26" s="1228"/>
      <c r="C26" s="1239" t="s">
        <v>749</v>
      </c>
      <c r="D26" s="1240"/>
      <c r="E26" s="821">
        <v>2826.659597679999</v>
      </c>
      <c r="F26" s="821">
        <v>2789.2730159499997</v>
      </c>
      <c r="G26" s="821">
        <v>3061.2846110499995</v>
      </c>
      <c r="H26" s="821">
        <v>3774.0345305699993</v>
      </c>
      <c r="I26" s="821">
        <v>3206.741764039999</v>
      </c>
      <c r="J26" s="822">
        <v>1</v>
      </c>
      <c r="K26" s="823">
        <v>-0.1503146730468099</v>
      </c>
      <c r="L26" s="788"/>
      <c r="M26" s="818"/>
      <c r="N26" s="818"/>
      <c r="O26" s="853"/>
      <c r="P26" s="853"/>
      <c r="Q26" s="853"/>
    </row>
    <row r="27" spans="1:17" ht="24.75" customHeight="1" x14ac:dyDescent="0.25">
      <c r="B27" s="1228" t="s">
        <v>719</v>
      </c>
      <c r="C27" s="812" t="s">
        <v>750</v>
      </c>
      <c r="D27" s="813" t="s">
        <v>751</v>
      </c>
      <c r="E27" s="814">
        <v>29.973855</v>
      </c>
      <c r="F27" s="814">
        <v>0</v>
      </c>
      <c r="G27" s="814">
        <v>11.659952670000001</v>
      </c>
      <c r="H27" s="814">
        <v>62.192646209999999</v>
      </c>
      <c r="I27" s="815">
        <v>156.98250096000004</v>
      </c>
      <c r="J27" s="816">
        <v>0.21351264694232153</v>
      </c>
      <c r="K27" s="817">
        <v>1.5241328440975503</v>
      </c>
      <c r="L27" s="788"/>
      <c r="M27" s="818"/>
      <c r="N27" s="818"/>
      <c r="O27" s="853"/>
      <c r="P27" s="853"/>
      <c r="Q27" s="853"/>
    </row>
    <row r="28" spans="1:17" ht="20.25" customHeight="1" x14ac:dyDescent="0.25">
      <c r="B28" s="1228"/>
      <c r="C28" s="812" t="s">
        <v>752</v>
      </c>
      <c r="D28" s="813" t="s">
        <v>753</v>
      </c>
      <c r="E28" s="814">
        <v>3.71514E-3</v>
      </c>
      <c r="F28" s="814">
        <v>0.26217815</v>
      </c>
      <c r="G28" s="814">
        <v>9.0392506400000006</v>
      </c>
      <c r="H28" s="814">
        <v>8.5467832699999988</v>
      </c>
      <c r="I28" s="815">
        <v>47.910178509999994</v>
      </c>
      <c r="J28" s="816">
        <v>6.5162861889655727E-2</v>
      </c>
      <c r="K28" s="817">
        <v>4.6056386357858354</v>
      </c>
      <c r="L28" s="788"/>
      <c r="M28" s="818"/>
      <c r="N28" s="818"/>
      <c r="O28" s="853"/>
      <c r="P28" s="853"/>
      <c r="Q28" s="853"/>
    </row>
    <row r="29" spans="1:17" x14ac:dyDescent="0.25">
      <c r="B29" s="1228"/>
      <c r="C29" s="812" t="s">
        <v>754</v>
      </c>
      <c r="D29" s="813" t="s">
        <v>755</v>
      </c>
      <c r="E29" s="814">
        <v>18.056981189999998</v>
      </c>
      <c r="F29" s="814">
        <v>14.659636719999998</v>
      </c>
      <c r="G29" s="814">
        <v>10.244457820000001</v>
      </c>
      <c r="H29" s="814">
        <v>14.693395070000001</v>
      </c>
      <c r="I29" s="815">
        <v>44.271872939999994</v>
      </c>
      <c r="J29" s="816">
        <v>6.0214385162089566E-2</v>
      </c>
      <c r="K29" s="817">
        <v>2.0130458433253025</v>
      </c>
      <c r="L29" s="788"/>
      <c r="M29" s="818"/>
      <c r="N29" s="818"/>
      <c r="O29" s="853"/>
      <c r="P29" s="853"/>
      <c r="Q29" s="853"/>
    </row>
    <row r="30" spans="1:17" x14ac:dyDescent="0.25">
      <c r="B30" s="1228"/>
      <c r="C30" s="819" t="s">
        <v>70</v>
      </c>
      <c r="D30" s="820"/>
      <c r="E30" s="814">
        <v>411.85723697000043</v>
      </c>
      <c r="F30" s="814">
        <v>473.50547283999816</v>
      </c>
      <c r="G30" s="814">
        <v>517.49243459000115</v>
      </c>
      <c r="H30" s="814">
        <v>408.07724171000172</v>
      </c>
      <c r="I30" s="815">
        <v>486.07292980999893</v>
      </c>
      <c r="J30" s="816">
        <v>0.66111010600593323</v>
      </c>
      <c r="K30" s="817">
        <v>0.19112971792586397</v>
      </c>
      <c r="L30" s="788"/>
      <c r="M30" s="818"/>
      <c r="N30" s="818"/>
      <c r="O30" s="853"/>
      <c r="P30" s="853"/>
      <c r="Q30" s="853"/>
    </row>
    <row r="31" spans="1:17" ht="14.45" customHeight="1" x14ac:dyDescent="0.25">
      <c r="B31" s="1228"/>
      <c r="C31" s="1239" t="s">
        <v>22</v>
      </c>
      <c r="D31" s="1240"/>
      <c r="E31" s="821">
        <v>459.89178830000043</v>
      </c>
      <c r="F31" s="821">
        <v>488.42728770999815</v>
      </c>
      <c r="G31" s="821">
        <v>548.43609572000116</v>
      </c>
      <c r="H31" s="821">
        <v>493.51006626000174</v>
      </c>
      <c r="I31" s="821">
        <v>735.23748221999892</v>
      </c>
      <c r="J31" s="822">
        <v>1</v>
      </c>
      <c r="K31" s="823">
        <v>0.48981253369742839</v>
      </c>
      <c r="L31" s="788"/>
      <c r="M31" s="818"/>
      <c r="N31" s="818"/>
      <c r="O31" s="853"/>
      <c r="P31" s="853"/>
      <c r="Q31" s="853"/>
    </row>
    <row r="32" spans="1:17" ht="24.75" customHeight="1" x14ac:dyDescent="0.25">
      <c r="A32" s="338"/>
      <c r="B32" s="1220" t="s">
        <v>756</v>
      </c>
      <c r="C32" s="1229"/>
      <c r="D32" s="1221"/>
      <c r="E32" s="824">
        <v>3286.5513859799998</v>
      </c>
      <c r="F32" s="824">
        <v>3277.7003036599981</v>
      </c>
      <c r="G32" s="824">
        <v>3609.720706770001</v>
      </c>
      <c r="H32" s="824">
        <v>4267.544596830001</v>
      </c>
      <c r="I32" s="824">
        <v>3941.979246259998</v>
      </c>
      <c r="J32" s="825"/>
      <c r="K32" s="826">
        <v>-7.6288681508293599E-2</v>
      </c>
      <c r="L32" s="788"/>
      <c r="M32" s="788"/>
      <c r="N32" s="818"/>
      <c r="O32" s="853"/>
      <c r="P32" s="853"/>
      <c r="Q32" s="853"/>
    </row>
    <row r="33" spans="1:17" x14ac:dyDescent="0.25">
      <c r="A33" s="338"/>
      <c r="B33" s="1266" t="s">
        <v>757</v>
      </c>
      <c r="C33" s="1266"/>
      <c r="D33" s="1266"/>
      <c r="E33" s="1266"/>
      <c r="F33" s="1266"/>
      <c r="G33" s="1266"/>
      <c r="H33" s="1266"/>
      <c r="I33" s="1266"/>
      <c r="J33" s="1266"/>
      <c r="K33" s="1266"/>
      <c r="L33" s="788"/>
      <c r="M33" s="788"/>
      <c r="N33" s="788"/>
      <c r="O33" s="853"/>
      <c r="P33" s="853"/>
      <c r="Q33" s="853"/>
    </row>
    <row r="34" spans="1:17" x14ac:dyDescent="0.25">
      <c r="A34" s="338"/>
      <c r="B34" s="1267" t="s">
        <v>758</v>
      </c>
      <c r="C34" s="1267"/>
      <c r="D34" s="1267"/>
      <c r="E34" s="1267"/>
      <c r="F34" s="1267"/>
      <c r="G34" s="1267"/>
      <c r="H34" s="1267"/>
      <c r="I34" s="1267"/>
      <c r="J34" s="1267"/>
      <c r="K34" s="1267"/>
      <c r="L34" s="788"/>
      <c r="M34" s="788"/>
      <c r="N34" s="788"/>
      <c r="O34" s="853"/>
      <c r="P34" s="853"/>
      <c r="Q34" s="853"/>
    </row>
    <row r="35" spans="1:17" x14ac:dyDescent="0.25">
      <c r="A35" s="338"/>
      <c r="B35" s="1267" t="s">
        <v>759</v>
      </c>
      <c r="C35" s="1267"/>
      <c r="D35" s="1267"/>
      <c r="E35" s="1267"/>
      <c r="F35" s="1267"/>
      <c r="G35" s="1267"/>
      <c r="H35" s="1267"/>
      <c r="I35" s="1267"/>
      <c r="J35" s="1267"/>
      <c r="K35" s="1267"/>
      <c r="L35" s="788"/>
      <c r="M35" s="788"/>
      <c r="N35" s="788"/>
      <c r="O35" s="853"/>
      <c r="P35" s="853"/>
      <c r="Q35" s="853"/>
    </row>
    <row r="36" spans="1:17" x14ac:dyDescent="0.25">
      <c r="A36" s="338"/>
      <c r="B36" s="857"/>
      <c r="C36" s="857"/>
      <c r="D36" s="857"/>
      <c r="E36" s="857"/>
      <c r="F36" s="857"/>
      <c r="G36" s="857"/>
      <c r="H36" s="857"/>
      <c r="I36" s="857"/>
      <c r="J36" s="857"/>
      <c r="K36" s="857"/>
      <c r="L36" s="788"/>
      <c r="M36" s="788"/>
      <c r="N36" s="788"/>
      <c r="O36" s="853"/>
      <c r="P36" s="853"/>
      <c r="Q36" s="853"/>
    </row>
    <row r="37" spans="1:17" x14ac:dyDescent="0.25">
      <c r="A37" s="338"/>
      <c r="B37" s="1268" t="s">
        <v>728</v>
      </c>
      <c r="C37" s="1268"/>
      <c r="D37" s="1268"/>
      <c r="E37" s="1268"/>
      <c r="F37" s="1268"/>
      <c r="G37" s="1268"/>
      <c r="H37" s="1268"/>
      <c r="I37" s="1268"/>
      <c r="J37" s="857"/>
      <c r="K37" s="788"/>
      <c r="L37" s="788"/>
      <c r="M37" s="788"/>
      <c r="N37" s="788"/>
      <c r="O37" s="853"/>
      <c r="P37" s="853"/>
      <c r="Q37" s="853"/>
    </row>
    <row r="38" spans="1:17" ht="15" customHeight="1" x14ac:dyDescent="0.25">
      <c r="A38" s="789"/>
      <c r="B38" s="1222" t="s">
        <v>729</v>
      </c>
      <c r="C38" s="1231">
        <v>2015</v>
      </c>
      <c r="D38" s="1233">
        <v>2016</v>
      </c>
      <c r="E38" s="1233">
        <v>2017</v>
      </c>
      <c r="F38" s="1233">
        <v>2018</v>
      </c>
      <c r="G38" s="1235">
        <v>2019</v>
      </c>
      <c r="H38" s="1237" t="s">
        <v>2</v>
      </c>
      <c r="I38" s="1238" t="s">
        <v>3</v>
      </c>
      <c r="J38" s="788"/>
      <c r="K38" s="788"/>
      <c r="L38" s="788"/>
      <c r="M38" s="788"/>
      <c r="N38" s="788"/>
      <c r="O38" s="853"/>
      <c r="P38" s="853"/>
      <c r="Q38" s="853"/>
    </row>
    <row r="39" spans="1:17" x14ac:dyDescent="0.25">
      <c r="A39" s="338"/>
      <c r="B39" s="1222"/>
      <c r="C39" s="1232"/>
      <c r="D39" s="1234"/>
      <c r="E39" s="1234"/>
      <c r="F39" s="1234"/>
      <c r="G39" s="1236"/>
      <c r="H39" s="1237"/>
      <c r="I39" s="1238"/>
      <c r="J39" s="788"/>
      <c r="K39" s="788"/>
      <c r="L39" s="788"/>
      <c r="M39" s="788"/>
      <c r="N39" s="788"/>
      <c r="O39" s="853"/>
      <c r="P39" s="853"/>
      <c r="Q39" s="853"/>
    </row>
    <row r="40" spans="1:17" x14ac:dyDescent="0.25">
      <c r="A40" s="338"/>
      <c r="B40" s="827" t="s">
        <v>483</v>
      </c>
      <c r="C40" s="858">
        <v>8.697200610000003</v>
      </c>
      <c r="D40" s="858">
        <v>8.8196337499999995</v>
      </c>
      <c r="E40" s="858">
        <v>8.450786149999983</v>
      </c>
      <c r="F40" s="858">
        <v>7.3676825899999878</v>
      </c>
      <c r="G40" s="859">
        <v>6.012216550000006</v>
      </c>
      <c r="H40" s="860">
        <v>5.2233384804983927E-2</v>
      </c>
      <c r="I40" s="830">
        <v>-0.18397454334416219</v>
      </c>
      <c r="J40" s="788"/>
      <c r="K40" s="818"/>
      <c r="L40" s="818"/>
      <c r="M40" s="788"/>
      <c r="N40" s="788"/>
      <c r="O40" s="853"/>
      <c r="P40" s="853"/>
      <c r="Q40" s="853"/>
    </row>
    <row r="41" spans="1:17" x14ac:dyDescent="0.25">
      <c r="A41" s="338"/>
      <c r="B41" s="827" t="s">
        <v>496</v>
      </c>
      <c r="C41" s="858">
        <v>83.128249060000272</v>
      </c>
      <c r="D41" s="858">
        <v>83.48836</v>
      </c>
      <c r="E41" s="858">
        <v>98.080376369999996</v>
      </c>
      <c r="F41" s="858">
        <v>72.246519790000065</v>
      </c>
      <c r="G41" s="859">
        <v>108.63211275999953</v>
      </c>
      <c r="H41" s="860">
        <v>0.94378219759423909</v>
      </c>
      <c r="I41" s="830">
        <v>0.50363108251805011</v>
      </c>
      <c r="J41" s="788"/>
      <c r="K41" s="818"/>
      <c r="L41" s="818"/>
      <c r="M41" s="788"/>
      <c r="N41" s="788"/>
      <c r="O41" s="853"/>
      <c r="P41" s="853"/>
      <c r="Q41" s="853"/>
    </row>
    <row r="42" spans="1:17" ht="18" x14ac:dyDescent="0.25">
      <c r="A42" s="338"/>
      <c r="B42" s="827" t="s">
        <v>485</v>
      </c>
      <c r="C42" s="858">
        <v>0</v>
      </c>
      <c r="D42" s="858">
        <v>0</v>
      </c>
      <c r="E42" s="858">
        <v>0.21122783000000001</v>
      </c>
      <c r="F42" s="858">
        <v>0</v>
      </c>
      <c r="G42" s="859">
        <v>0</v>
      </c>
      <c r="H42" s="860">
        <v>0</v>
      </c>
      <c r="I42" s="830" t="s">
        <v>206</v>
      </c>
      <c r="J42" s="788"/>
      <c r="K42" s="818"/>
      <c r="L42" s="818"/>
      <c r="M42" s="788"/>
      <c r="N42" s="788"/>
      <c r="O42" s="853"/>
      <c r="P42" s="853"/>
      <c r="Q42" s="853"/>
    </row>
    <row r="43" spans="1:17" x14ac:dyDescent="0.25">
      <c r="A43" s="338"/>
      <c r="B43" s="827" t="s">
        <v>730</v>
      </c>
      <c r="C43" s="858">
        <v>0</v>
      </c>
      <c r="D43" s="858">
        <v>0</v>
      </c>
      <c r="E43" s="858">
        <v>0</v>
      </c>
      <c r="F43" s="858">
        <v>0</v>
      </c>
      <c r="G43" s="859">
        <v>0</v>
      </c>
      <c r="H43" s="860">
        <v>0</v>
      </c>
      <c r="I43" s="830" t="s">
        <v>206</v>
      </c>
      <c r="J43" s="788"/>
      <c r="K43" s="818"/>
      <c r="L43" s="818"/>
      <c r="M43" s="788"/>
      <c r="N43" s="788"/>
      <c r="O43" s="853"/>
      <c r="P43" s="853"/>
      <c r="Q43" s="853"/>
    </row>
    <row r="44" spans="1:17" x14ac:dyDescent="0.25">
      <c r="A44" s="338"/>
      <c r="B44" s="827" t="s">
        <v>487</v>
      </c>
      <c r="C44" s="858">
        <v>1.50636035</v>
      </c>
      <c r="D44" s="858">
        <v>0.92706896999999988</v>
      </c>
      <c r="E44" s="858">
        <v>0.87932920999999986</v>
      </c>
      <c r="F44" s="858">
        <v>0.40703324999999985</v>
      </c>
      <c r="G44" s="859">
        <v>0.45861821000000003</v>
      </c>
      <c r="H44" s="860">
        <v>3.9844176007770224E-3</v>
      </c>
      <c r="I44" s="830">
        <v>0.12673401988658228</v>
      </c>
      <c r="J44" s="788"/>
      <c r="K44" s="818"/>
      <c r="L44" s="818"/>
      <c r="M44" s="788"/>
      <c r="N44" s="788"/>
      <c r="O44" s="853"/>
      <c r="P44" s="853"/>
      <c r="Q44" s="853"/>
    </row>
    <row r="45" spans="1:17" x14ac:dyDescent="0.25">
      <c r="A45" s="338"/>
      <c r="B45" s="831" t="s">
        <v>504</v>
      </c>
      <c r="C45" s="861">
        <v>93.331810020000262</v>
      </c>
      <c r="D45" s="861">
        <v>93.235062719999988</v>
      </c>
      <c r="E45" s="861">
        <v>107.62171955999997</v>
      </c>
      <c r="F45" s="861">
        <v>80.021235630000049</v>
      </c>
      <c r="G45" s="861">
        <v>115.10294751999953</v>
      </c>
      <c r="H45" s="862">
        <v>1</v>
      </c>
      <c r="I45" s="833">
        <v>0.43840502603845466</v>
      </c>
      <c r="J45" s="788"/>
      <c r="K45" s="818"/>
      <c r="L45" s="818"/>
      <c r="M45" s="788"/>
      <c r="N45" s="788"/>
      <c r="O45" s="853"/>
      <c r="P45" s="853"/>
      <c r="Q45" s="853"/>
    </row>
    <row r="46" spans="1:17" ht="15" customHeight="1" x14ac:dyDescent="0.25">
      <c r="A46" s="338"/>
      <c r="B46" s="1269" t="s">
        <v>760</v>
      </c>
      <c r="C46" s="1269"/>
      <c r="D46" s="1269"/>
      <c r="E46" s="1269"/>
      <c r="F46" s="1269"/>
      <c r="G46" s="1269"/>
      <c r="H46" s="1269"/>
      <c r="I46" s="1269"/>
      <c r="J46" s="788"/>
      <c r="K46" s="788"/>
      <c r="L46" s="788"/>
      <c r="M46" s="788"/>
      <c r="N46" s="788"/>
      <c r="O46" s="853"/>
      <c r="P46" s="853"/>
      <c r="Q46" s="853"/>
    </row>
    <row r="47" spans="1:17" x14ac:dyDescent="0.25">
      <c r="A47" s="338"/>
      <c r="B47" s="788"/>
      <c r="C47" s="788"/>
      <c r="D47" s="788"/>
      <c r="E47" s="788"/>
      <c r="F47" s="788"/>
      <c r="G47" s="788"/>
      <c r="H47" s="788"/>
      <c r="I47" s="788"/>
      <c r="J47" s="788"/>
      <c r="K47" s="788"/>
      <c r="L47" s="788"/>
      <c r="M47" s="788"/>
      <c r="N47" s="788"/>
      <c r="O47" s="853"/>
      <c r="P47" s="853"/>
      <c r="Q47" s="853"/>
    </row>
    <row r="48" spans="1:17" x14ac:dyDescent="0.25">
      <c r="A48" s="338"/>
      <c r="B48" s="787" t="s">
        <v>732</v>
      </c>
      <c r="C48" s="788"/>
      <c r="D48" s="788"/>
      <c r="E48" s="788"/>
      <c r="F48" s="788"/>
      <c r="G48" s="788"/>
      <c r="H48" s="788"/>
      <c r="I48" s="788"/>
      <c r="J48" s="788"/>
      <c r="K48" s="788"/>
      <c r="L48" s="788"/>
      <c r="M48" s="788"/>
      <c r="N48" s="788"/>
      <c r="O48" s="853"/>
      <c r="P48" s="853"/>
      <c r="Q48" s="853"/>
    </row>
    <row r="49" spans="2:15" x14ac:dyDescent="0.25">
      <c r="B49" s="1270" t="s">
        <v>596</v>
      </c>
      <c r="C49" s="1273" t="s">
        <v>700</v>
      </c>
      <c r="D49" s="1270" t="s">
        <v>615</v>
      </c>
      <c r="E49" s="1242">
        <v>2018</v>
      </c>
      <c r="F49" s="1243"/>
      <c r="G49" s="1243"/>
      <c r="H49" s="1244"/>
      <c r="I49" s="1248">
        <v>2019</v>
      </c>
      <c r="J49" s="1249"/>
      <c r="K49" s="1249"/>
      <c r="L49" s="1250"/>
    </row>
    <row r="50" spans="2:15" x14ac:dyDescent="0.25">
      <c r="B50" s="1271"/>
      <c r="C50" s="1274"/>
      <c r="D50" s="1271"/>
      <c r="E50" s="1242" t="s">
        <v>601</v>
      </c>
      <c r="F50" s="1243"/>
      <c r="G50" s="1244"/>
      <c r="H50" s="1270" t="s">
        <v>661</v>
      </c>
      <c r="I50" s="1248" t="s">
        <v>601</v>
      </c>
      <c r="J50" s="1249"/>
      <c r="K50" s="1250"/>
      <c r="L50" s="1251" t="s">
        <v>661</v>
      </c>
    </row>
    <row r="51" spans="2:15" x14ac:dyDescent="0.25">
      <c r="B51" s="1272"/>
      <c r="C51" s="1275"/>
      <c r="D51" s="1272"/>
      <c r="E51" s="834" t="s">
        <v>733</v>
      </c>
      <c r="F51" s="834" t="s">
        <v>734</v>
      </c>
      <c r="G51" s="834" t="s">
        <v>735</v>
      </c>
      <c r="H51" s="1272"/>
      <c r="I51" s="835" t="s">
        <v>733</v>
      </c>
      <c r="J51" s="835" t="s">
        <v>734</v>
      </c>
      <c r="K51" s="835" t="s">
        <v>735</v>
      </c>
      <c r="L51" s="1253"/>
    </row>
    <row r="52" spans="2:15" x14ac:dyDescent="0.25">
      <c r="B52" s="1276" t="s">
        <v>212</v>
      </c>
      <c r="C52" s="863" t="s">
        <v>584</v>
      </c>
      <c r="D52" s="864" t="s">
        <v>213</v>
      </c>
      <c r="E52" s="865">
        <v>9483</v>
      </c>
      <c r="F52" s="865">
        <v>12469</v>
      </c>
      <c r="G52" s="865">
        <v>23697</v>
      </c>
      <c r="H52" s="865">
        <v>211699.17197</v>
      </c>
      <c r="I52" s="866">
        <v>10238</v>
      </c>
      <c r="J52" s="866">
        <v>12835</v>
      </c>
      <c r="K52" s="866">
        <v>27861</v>
      </c>
      <c r="L52" s="866">
        <v>233720.14401000005</v>
      </c>
    </row>
    <row r="53" spans="2:15" x14ac:dyDescent="0.25">
      <c r="B53" s="1277"/>
      <c r="C53" s="863" t="s">
        <v>588</v>
      </c>
      <c r="D53" s="864" t="s">
        <v>213</v>
      </c>
      <c r="E53" s="865">
        <v>9802</v>
      </c>
      <c r="F53" s="865">
        <v>12983</v>
      </c>
      <c r="G53" s="865">
        <v>25340</v>
      </c>
      <c r="H53" s="865">
        <v>415099.33586999984</v>
      </c>
      <c r="I53" s="866">
        <v>10848</v>
      </c>
      <c r="J53" s="866">
        <v>13089</v>
      </c>
      <c r="K53" s="866">
        <v>36532</v>
      </c>
      <c r="L53" s="866">
        <v>634057.58111999976</v>
      </c>
    </row>
    <row r="54" spans="2:15" x14ac:dyDescent="0.25">
      <c r="B54" s="1278" t="s">
        <v>592</v>
      </c>
      <c r="C54" s="1279"/>
      <c r="D54" s="1280"/>
      <c r="E54" s="867">
        <v>19285</v>
      </c>
      <c r="F54" s="867">
        <v>25452</v>
      </c>
      <c r="G54" s="867">
        <v>49037</v>
      </c>
      <c r="H54" s="867">
        <v>626798.50783999986</v>
      </c>
      <c r="I54" s="867">
        <f>SUM(I52:I53)</f>
        <v>21086</v>
      </c>
      <c r="J54" s="867">
        <f t="shared" ref="J54:L54" si="0">SUM(J52:J53)</f>
        <v>25924</v>
      </c>
      <c r="K54" s="867">
        <f t="shared" si="0"/>
        <v>64393</v>
      </c>
      <c r="L54" s="867">
        <f t="shared" si="0"/>
        <v>867777.7251299998</v>
      </c>
    </row>
    <row r="55" spans="2:15" x14ac:dyDescent="0.25">
      <c r="B55" s="1281" t="s">
        <v>761</v>
      </c>
      <c r="C55" s="1281"/>
      <c r="D55" s="1281"/>
      <c r="E55" s="1281"/>
      <c r="F55" s="1281"/>
      <c r="G55" s="1281"/>
      <c r="H55" s="1281"/>
      <c r="I55" s="1282"/>
      <c r="J55" s="868"/>
      <c r="K55" s="868"/>
      <c r="L55" s="868"/>
      <c r="M55" s="868"/>
      <c r="N55" s="869"/>
    </row>
    <row r="56" spans="2:15" x14ac:dyDescent="0.25">
      <c r="B56" s="1259" t="s">
        <v>762</v>
      </c>
      <c r="C56" s="1259"/>
      <c r="D56" s="1259"/>
      <c r="E56" s="1259"/>
      <c r="F56" s="1259"/>
      <c r="G56" s="1259"/>
      <c r="H56" s="1259"/>
      <c r="I56" s="1259"/>
      <c r="J56" s="1259"/>
      <c r="K56" s="1259"/>
      <c r="L56" s="1259"/>
      <c r="M56" s="870"/>
      <c r="N56" s="870"/>
    </row>
    <row r="57" spans="2:15" x14ac:dyDescent="0.25">
      <c r="B57" s="871"/>
      <c r="C57" s="871"/>
      <c r="D57" s="871"/>
      <c r="E57" s="871"/>
      <c r="F57" s="871"/>
      <c r="G57" s="871"/>
      <c r="H57" s="871"/>
      <c r="I57" s="871"/>
      <c r="J57" s="871"/>
      <c r="K57" s="871"/>
      <c r="L57" s="871"/>
      <c r="M57" s="870"/>
      <c r="N57" s="870"/>
    </row>
    <row r="58" spans="2:15" x14ac:dyDescent="0.25">
      <c r="B58" s="1283" t="s">
        <v>763</v>
      </c>
      <c r="C58" s="1283"/>
      <c r="D58" s="1283"/>
      <c r="E58" s="1283"/>
      <c r="F58" s="1283"/>
      <c r="G58" s="1283"/>
      <c r="H58" s="1283"/>
      <c r="I58" s="1283"/>
      <c r="J58" s="1283"/>
      <c r="K58" s="1283"/>
    </row>
    <row r="59" spans="2:15" x14ac:dyDescent="0.25">
      <c r="B59" s="1260"/>
      <c r="C59" s="1241">
        <v>2018</v>
      </c>
      <c r="D59" s="1241"/>
      <c r="E59" s="1241"/>
      <c r="F59" s="1284">
        <v>2019</v>
      </c>
      <c r="G59" s="1285"/>
      <c r="H59" s="1286"/>
      <c r="I59" s="1262" t="s">
        <v>739</v>
      </c>
      <c r="J59" s="1262" t="s">
        <v>740</v>
      </c>
      <c r="K59" s="1262" t="s">
        <v>741</v>
      </c>
    </row>
    <row r="60" spans="2:15" x14ac:dyDescent="0.25">
      <c r="B60" s="1260"/>
      <c r="C60" s="1241"/>
      <c r="D60" s="1241"/>
      <c r="E60" s="1241"/>
      <c r="F60" s="1287"/>
      <c r="G60" s="1288"/>
      <c r="H60" s="1289"/>
      <c r="I60" s="1263"/>
      <c r="J60" s="1263"/>
      <c r="K60" s="1263"/>
    </row>
    <row r="61" spans="2:15" x14ac:dyDescent="0.25">
      <c r="B61" s="1260"/>
      <c r="C61" s="843" t="s">
        <v>584</v>
      </c>
      <c r="D61" s="834" t="s">
        <v>588</v>
      </c>
      <c r="E61" s="834" t="s">
        <v>104</v>
      </c>
      <c r="F61" s="844" t="s">
        <v>584</v>
      </c>
      <c r="G61" s="835" t="s">
        <v>588</v>
      </c>
      <c r="H61" s="835" t="s">
        <v>104</v>
      </c>
      <c r="I61" s="1264"/>
      <c r="J61" s="1264"/>
      <c r="K61" s="1264"/>
    </row>
    <row r="62" spans="2:15" x14ac:dyDescent="0.25">
      <c r="B62" s="872" t="s">
        <v>742</v>
      </c>
      <c r="C62" s="873">
        <v>73527</v>
      </c>
      <c r="D62" s="873">
        <v>602330</v>
      </c>
      <c r="E62" s="846">
        <v>675857</v>
      </c>
      <c r="F62" s="847">
        <v>61765</v>
      </c>
      <c r="G62" s="847">
        <v>554801</v>
      </c>
      <c r="H62" s="848">
        <v>616566</v>
      </c>
      <c r="I62" s="874">
        <v>-0.15996844696506046</v>
      </c>
      <c r="J62" s="874">
        <v>-7.8908571713180484E-2</v>
      </c>
      <c r="K62" s="874">
        <v>-8.7727137545368331E-2</v>
      </c>
      <c r="M62" s="351"/>
      <c r="N62" s="351"/>
      <c r="O62" s="351"/>
    </row>
    <row r="63" spans="2:15" x14ac:dyDescent="0.25">
      <c r="B63" s="872" t="s">
        <v>743</v>
      </c>
      <c r="C63" s="851">
        <v>3979.2135086099997</v>
      </c>
      <c r="D63" s="851">
        <v>3530.2428559599994</v>
      </c>
      <c r="E63" s="851">
        <v>7509.45636457</v>
      </c>
      <c r="F63" s="852">
        <v>3676.883231060001</v>
      </c>
      <c r="G63" s="852">
        <v>3318.0232077900005</v>
      </c>
      <c r="H63" s="852">
        <v>6994.906438850001</v>
      </c>
      <c r="I63" s="874">
        <v>-7.5977395255578367E-2</v>
      </c>
      <c r="J63" s="874">
        <v>-6.0114744743896317E-2</v>
      </c>
      <c r="K63" s="874">
        <v>-6.8520263084245608E-2</v>
      </c>
      <c r="M63" s="351"/>
      <c r="N63" s="351"/>
      <c r="O63" s="351"/>
    </row>
    <row r="64" spans="2:15" x14ac:dyDescent="0.25">
      <c r="B64" s="1257" t="s">
        <v>594</v>
      </c>
      <c r="C64" s="1257"/>
      <c r="D64" s="1257"/>
      <c r="E64" s="1257"/>
      <c r="F64" s="1257"/>
      <c r="G64" s="1257"/>
      <c r="H64" s="1257"/>
      <c r="I64" s="1257"/>
      <c r="J64" s="1257"/>
      <c r="K64" s="1257"/>
    </row>
    <row r="70" spans="4:4" x14ac:dyDescent="0.25">
      <c r="D70" s="875"/>
    </row>
  </sheetData>
  <mergeCells count="62">
    <mergeCell ref="B64:K64"/>
    <mergeCell ref="B58:K58"/>
    <mergeCell ref="B59:B61"/>
    <mergeCell ref="C59:E60"/>
    <mergeCell ref="F59:H60"/>
    <mergeCell ref="I59:I61"/>
    <mergeCell ref="J59:J61"/>
    <mergeCell ref="K59:K61"/>
    <mergeCell ref="B56:L56"/>
    <mergeCell ref="H38:H39"/>
    <mergeCell ref="I38:I39"/>
    <mergeCell ref="B46:I46"/>
    <mergeCell ref="B49:B51"/>
    <mergeCell ref="C49:C51"/>
    <mergeCell ref="D49:D51"/>
    <mergeCell ref="E49:H49"/>
    <mergeCell ref="I49:L49"/>
    <mergeCell ref="E50:G50"/>
    <mergeCell ref="H50:H51"/>
    <mergeCell ref="I50:K50"/>
    <mergeCell ref="L50:L51"/>
    <mergeCell ref="B52:B53"/>
    <mergeCell ref="B54:D54"/>
    <mergeCell ref="B55:I55"/>
    <mergeCell ref="B33:K33"/>
    <mergeCell ref="B34:K34"/>
    <mergeCell ref="B35:K35"/>
    <mergeCell ref="B37:I37"/>
    <mergeCell ref="B38:B39"/>
    <mergeCell ref="C38:C39"/>
    <mergeCell ref="D38:D39"/>
    <mergeCell ref="E38:E39"/>
    <mergeCell ref="F38:F39"/>
    <mergeCell ref="G38:G39"/>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4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43"/>
  <sheetViews>
    <sheetView zoomScaleNormal="100" workbookViewId="0"/>
  </sheetViews>
  <sheetFormatPr baseColWidth="10" defaultColWidth="11.42578125" defaultRowHeight="15" x14ac:dyDescent="0.25"/>
  <cols>
    <col min="1" max="1" width="3.7109375" style="879" customWidth="1"/>
    <col min="2" max="2" width="36.140625" style="879" customWidth="1"/>
    <col min="3" max="3" width="41.7109375" style="879" customWidth="1"/>
    <col min="4" max="4" width="32.5703125" style="879" customWidth="1"/>
    <col min="5" max="16384" width="11.42578125" style="879"/>
  </cols>
  <sheetData>
    <row r="1" spans="1:13" x14ac:dyDescent="0.25">
      <c r="A1" s="876"/>
      <c r="B1" s="877" t="s">
        <v>764</v>
      </c>
      <c r="C1" s="878"/>
      <c r="D1" s="878"/>
      <c r="E1" s="878"/>
      <c r="F1" s="878"/>
      <c r="G1" s="878"/>
      <c r="H1" s="878"/>
      <c r="I1" s="878"/>
      <c r="J1" s="878"/>
      <c r="K1" s="878"/>
    </row>
    <row r="2" spans="1:13" x14ac:dyDescent="0.25">
      <c r="A2" s="876"/>
      <c r="B2" s="880"/>
      <c r="C2" s="878"/>
      <c r="D2" s="878"/>
      <c r="E2" s="878"/>
      <c r="F2" s="878"/>
      <c r="G2" s="878"/>
      <c r="H2" s="878"/>
      <c r="I2" s="878"/>
      <c r="J2" s="878"/>
      <c r="K2" s="878"/>
    </row>
    <row r="3" spans="1:13" x14ac:dyDescent="0.25">
      <c r="A3" s="876"/>
      <c r="B3" s="881" t="s">
        <v>699</v>
      </c>
      <c r="C3" s="878"/>
      <c r="D3" s="878"/>
      <c r="E3" s="878"/>
      <c r="F3" s="878"/>
      <c r="G3" s="878"/>
      <c r="H3" s="878"/>
      <c r="I3" s="878"/>
      <c r="J3" s="878"/>
      <c r="K3" s="878"/>
    </row>
    <row r="4" spans="1:13" ht="15" customHeight="1" x14ac:dyDescent="0.25">
      <c r="A4" s="882"/>
      <c r="B4" s="1222" t="s">
        <v>700</v>
      </c>
      <c r="C4" s="1222" t="s">
        <v>701</v>
      </c>
      <c r="D4" s="1223">
        <v>2015</v>
      </c>
      <c r="E4" s="1223">
        <v>2016</v>
      </c>
      <c r="F4" s="1223">
        <v>2017</v>
      </c>
      <c r="G4" s="1223">
        <v>2018</v>
      </c>
      <c r="H4" s="1225">
        <v>2019</v>
      </c>
      <c r="I4" s="1290" t="s">
        <v>2</v>
      </c>
      <c r="J4" s="1290" t="s">
        <v>3</v>
      </c>
      <c r="K4" s="878"/>
    </row>
    <row r="5" spans="1:13" x14ac:dyDescent="0.25">
      <c r="A5" s="883"/>
      <c r="B5" s="1222"/>
      <c r="C5" s="1222"/>
      <c r="D5" s="1224"/>
      <c r="E5" s="1224"/>
      <c r="F5" s="1224"/>
      <c r="G5" s="1224"/>
      <c r="H5" s="1226"/>
      <c r="I5" s="1290"/>
      <c r="J5" s="1290"/>
      <c r="K5" s="878"/>
    </row>
    <row r="6" spans="1:13" x14ac:dyDescent="0.25">
      <c r="A6" s="883"/>
      <c r="B6" s="1228" t="s">
        <v>702</v>
      </c>
      <c r="C6" s="791" t="s">
        <v>677</v>
      </c>
      <c r="D6" s="792">
        <v>435</v>
      </c>
      <c r="E6" s="792">
        <v>434</v>
      </c>
      <c r="F6" s="792">
        <v>570</v>
      </c>
      <c r="G6" s="792">
        <v>517</v>
      </c>
      <c r="H6" s="793">
        <v>476</v>
      </c>
      <c r="I6" s="884">
        <v>1</v>
      </c>
      <c r="J6" s="885">
        <v>-7.9303675048355893E-2</v>
      </c>
      <c r="K6" s="878"/>
      <c r="M6" s="351"/>
    </row>
    <row r="7" spans="1:13" x14ac:dyDescent="0.25">
      <c r="A7" s="876"/>
      <c r="B7" s="1228"/>
      <c r="C7" s="800" t="s">
        <v>703</v>
      </c>
      <c r="D7" s="801">
        <v>435</v>
      </c>
      <c r="E7" s="801">
        <v>434</v>
      </c>
      <c r="F7" s="801">
        <v>570</v>
      </c>
      <c r="G7" s="801">
        <v>517</v>
      </c>
      <c r="H7" s="801">
        <v>476</v>
      </c>
      <c r="I7" s="886">
        <v>1</v>
      </c>
      <c r="J7" s="887">
        <v>-7.9303675048355893E-2</v>
      </c>
      <c r="K7" s="878"/>
      <c r="M7" s="351"/>
    </row>
    <row r="8" spans="1:13" x14ac:dyDescent="0.25">
      <c r="A8" s="876"/>
      <c r="B8" s="1228" t="s">
        <v>704</v>
      </c>
      <c r="C8" s="791" t="s">
        <v>687</v>
      </c>
      <c r="D8" s="792">
        <v>72</v>
      </c>
      <c r="E8" s="792">
        <v>68</v>
      </c>
      <c r="F8" s="792">
        <v>50</v>
      </c>
      <c r="G8" s="792">
        <v>38</v>
      </c>
      <c r="H8" s="793">
        <v>19</v>
      </c>
      <c r="I8" s="884">
        <v>0.6333333333333333</v>
      </c>
      <c r="J8" s="885">
        <v>-0.5</v>
      </c>
      <c r="K8" s="878"/>
      <c r="L8" s="351"/>
      <c r="M8" s="351"/>
    </row>
    <row r="9" spans="1:13" x14ac:dyDescent="0.25">
      <c r="A9" s="876"/>
      <c r="B9" s="1228"/>
      <c r="C9" s="791" t="s">
        <v>705</v>
      </c>
      <c r="D9" s="792">
        <v>37</v>
      </c>
      <c r="E9" s="792">
        <v>32</v>
      </c>
      <c r="F9" s="792">
        <v>21</v>
      </c>
      <c r="G9" s="792">
        <v>8</v>
      </c>
      <c r="H9" s="793">
        <v>11</v>
      </c>
      <c r="I9" s="884">
        <v>0.36666666666666664</v>
      </c>
      <c r="J9" s="885">
        <v>0.375</v>
      </c>
      <c r="K9" s="878"/>
      <c r="L9" s="351"/>
      <c r="M9" s="351"/>
    </row>
    <row r="10" spans="1:13" x14ac:dyDescent="0.25">
      <c r="A10" s="876"/>
      <c r="B10" s="1228"/>
      <c r="C10" s="791" t="s">
        <v>707</v>
      </c>
      <c r="D10" s="808">
        <v>1</v>
      </c>
      <c r="E10" s="808">
        <v>0</v>
      </c>
      <c r="F10" s="808">
        <v>0</v>
      </c>
      <c r="G10" s="808">
        <v>0</v>
      </c>
      <c r="H10" s="855">
        <v>0</v>
      </c>
      <c r="I10" s="885">
        <v>0</v>
      </c>
      <c r="J10" s="885" t="s">
        <v>206</v>
      </c>
      <c r="K10" s="878"/>
      <c r="L10" s="351"/>
      <c r="M10" s="351"/>
    </row>
    <row r="11" spans="1:13" x14ac:dyDescent="0.25">
      <c r="A11" s="876"/>
      <c r="B11" s="1228"/>
      <c r="C11" s="800" t="s">
        <v>708</v>
      </c>
      <c r="D11" s="801">
        <v>110</v>
      </c>
      <c r="E11" s="801">
        <v>100</v>
      </c>
      <c r="F11" s="801">
        <v>71</v>
      </c>
      <c r="G11" s="801">
        <v>46</v>
      </c>
      <c r="H11" s="801">
        <v>30</v>
      </c>
      <c r="I11" s="886">
        <v>1</v>
      </c>
      <c r="J11" s="887">
        <v>-0.34782608695652173</v>
      </c>
      <c r="K11" s="878"/>
      <c r="L11" s="351"/>
      <c r="M11" s="351"/>
    </row>
    <row r="12" spans="1:13" x14ac:dyDescent="0.25">
      <c r="A12" s="876"/>
      <c r="B12" s="1220" t="s">
        <v>765</v>
      </c>
      <c r="C12" s="1221"/>
      <c r="D12" s="809">
        <v>545</v>
      </c>
      <c r="E12" s="809">
        <v>534</v>
      </c>
      <c r="F12" s="809">
        <v>641</v>
      </c>
      <c r="G12" s="809">
        <v>563</v>
      </c>
      <c r="H12" s="809">
        <v>506</v>
      </c>
      <c r="I12" s="888"/>
      <c r="J12" s="889">
        <v>-0.10124333925399642</v>
      </c>
      <c r="K12" s="878"/>
      <c r="M12" s="351"/>
    </row>
    <row r="13" spans="1:13" ht="15" customHeight="1" x14ac:dyDescent="0.25">
      <c r="A13" s="876"/>
      <c r="B13" s="1291" t="s">
        <v>766</v>
      </c>
      <c r="C13" s="1291"/>
      <c r="D13" s="1291"/>
      <c r="E13" s="1291"/>
      <c r="F13" s="1291"/>
      <c r="G13" s="1291"/>
      <c r="H13" s="1291"/>
      <c r="I13" s="1291"/>
      <c r="J13" s="1291"/>
      <c r="K13" s="878"/>
    </row>
    <row r="14" spans="1:13" ht="15" customHeight="1" x14ac:dyDescent="0.25">
      <c r="A14" s="876"/>
      <c r="B14" s="890"/>
      <c r="C14" s="890"/>
      <c r="D14" s="890"/>
      <c r="E14" s="890"/>
      <c r="F14" s="890"/>
      <c r="G14" s="890"/>
      <c r="H14" s="890"/>
      <c r="I14" s="890"/>
      <c r="J14" s="890"/>
      <c r="K14" s="878"/>
    </row>
    <row r="15" spans="1:13" x14ac:dyDescent="0.25">
      <c r="A15" s="876"/>
      <c r="B15" s="881" t="s">
        <v>710</v>
      </c>
      <c r="C15" s="878"/>
      <c r="D15" s="878"/>
      <c r="E15" s="878"/>
      <c r="F15" s="878"/>
      <c r="G15" s="878"/>
      <c r="H15" s="878"/>
      <c r="I15" s="878"/>
      <c r="J15" s="878"/>
      <c r="K15" s="878"/>
    </row>
    <row r="16" spans="1:13" ht="15" customHeight="1" x14ac:dyDescent="0.25">
      <c r="A16" s="876"/>
      <c r="B16" s="1222" t="s">
        <v>711</v>
      </c>
      <c r="C16" s="1222" t="s">
        <v>712</v>
      </c>
      <c r="D16" s="1222" t="s">
        <v>25</v>
      </c>
      <c r="E16" s="1231">
        <v>2015</v>
      </c>
      <c r="F16" s="1233">
        <v>2016</v>
      </c>
      <c r="G16" s="1233">
        <v>2017</v>
      </c>
      <c r="H16" s="1233">
        <v>2018</v>
      </c>
      <c r="I16" s="1235">
        <v>2019</v>
      </c>
      <c r="J16" s="1237" t="s">
        <v>2</v>
      </c>
      <c r="K16" s="1238" t="s">
        <v>3</v>
      </c>
    </row>
    <row r="17" spans="1:14" x14ac:dyDescent="0.25">
      <c r="A17" s="882"/>
      <c r="B17" s="1222"/>
      <c r="C17" s="1222"/>
      <c r="D17" s="1222"/>
      <c r="E17" s="1232"/>
      <c r="F17" s="1234"/>
      <c r="G17" s="1234"/>
      <c r="H17" s="1234"/>
      <c r="I17" s="1236"/>
      <c r="J17" s="1237"/>
      <c r="K17" s="1238"/>
    </row>
    <row r="18" spans="1:14" x14ac:dyDescent="0.25">
      <c r="A18" s="882"/>
      <c r="B18" s="1228" t="s">
        <v>713</v>
      </c>
      <c r="C18" s="812" t="s">
        <v>767</v>
      </c>
      <c r="D18" s="813" t="s">
        <v>768</v>
      </c>
      <c r="E18" s="891">
        <v>218.32117430000002</v>
      </c>
      <c r="F18" s="891">
        <v>251.06574144999999</v>
      </c>
      <c r="G18" s="891">
        <v>299.32538174000001</v>
      </c>
      <c r="H18" s="891">
        <v>306.72207587999998</v>
      </c>
      <c r="I18" s="892">
        <v>231.58968437000001</v>
      </c>
      <c r="J18" s="817">
        <v>0.42094147874583832</v>
      </c>
      <c r="K18" s="817">
        <v>-0.24495267024534062</v>
      </c>
      <c r="M18" s="351"/>
      <c r="N18" s="351"/>
    </row>
    <row r="19" spans="1:14" ht="18" x14ac:dyDescent="0.25">
      <c r="A19" s="883"/>
      <c r="B19" s="1228"/>
      <c r="C19" s="812" t="s">
        <v>769</v>
      </c>
      <c r="D19" s="813" t="s">
        <v>770</v>
      </c>
      <c r="E19" s="891">
        <v>115.50278471999998</v>
      </c>
      <c r="F19" s="891">
        <v>104.88405448</v>
      </c>
      <c r="G19" s="891">
        <v>103.88774070000001</v>
      </c>
      <c r="H19" s="891">
        <v>148.05859815000002</v>
      </c>
      <c r="I19" s="892">
        <v>134.40257246000002</v>
      </c>
      <c r="J19" s="817">
        <v>0.24429247681070659</v>
      </c>
      <c r="K19" s="817">
        <v>-9.2233925355452273E-2</v>
      </c>
      <c r="M19" s="351"/>
      <c r="N19" s="351"/>
    </row>
    <row r="20" spans="1:14" x14ac:dyDescent="0.25">
      <c r="A20" s="883"/>
      <c r="B20" s="1228"/>
      <c r="C20" s="812" t="s">
        <v>771</v>
      </c>
      <c r="D20" s="813" t="s">
        <v>772</v>
      </c>
      <c r="E20" s="891">
        <v>312.21405947000005</v>
      </c>
      <c r="F20" s="891">
        <v>283.74753679000003</v>
      </c>
      <c r="G20" s="891">
        <v>237.07790166000004</v>
      </c>
      <c r="H20" s="891">
        <v>165.16188387</v>
      </c>
      <c r="I20" s="892">
        <v>103.61951046999999</v>
      </c>
      <c r="J20" s="817">
        <v>0.18834064255848126</v>
      </c>
      <c r="K20" s="817">
        <v>-0.37261849984976203</v>
      </c>
      <c r="M20" s="351"/>
      <c r="N20" s="351"/>
    </row>
    <row r="21" spans="1:14" x14ac:dyDescent="0.25">
      <c r="A21" s="876"/>
      <c r="B21" s="1228"/>
      <c r="C21" s="819" t="s">
        <v>70</v>
      </c>
      <c r="D21" s="820"/>
      <c r="E21" s="891">
        <v>161.27155905000001</v>
      </c>
      <c r="F21" s="891">
        <v>168.25315988</v>
      </c>
      <c r="G21" s="891">
        <v>113.63668776999999</v>
      </c>
      <c r="H21" s="891">
        <v>87.966891149999981</v>
      </c>
      <c r="I21" s="892">
        <v>80.558971540000002</v>
      </c>
      <c r="J21" s="817">
        <v>0.14642540188497385</v>
      </c>
      <c r="K21" s="817">
        <v>-8.4212588545025335E-2</v>
      </c>
      <c r="M21" s="351"/>
      <c r="N21" s="351"/>
    </row>
    <row r="22" spans="1:14" ht="14.45" customHeight="1" x14ac:dyDescent="0.25">
      <c r="A22" s="876"/>
      <c r="B22" s="1228"/>
      <c r="C22" s="1239" t="s">
        <v>749</v>
      </c>
      <c r="D22" s="1240"/>
      <c r="E22" s="893">
        <v>807.30957753999996</v>
      </c>
      <c r="F22" s="893">
        <v>807.95049260000008</v>
      </c>
      <c r="G22" s="893">
        <v>753.92771187000005</v>
      </c>
      <c r="H22" s="893">
        <v>707.90944904999992</v>
      </c>
      <c r="I22" s="893">
        <v>550.17073884000001</v>
      </c>
      <c r="J22" s="823">
        <v>1</v>
      </c>
      <c r="K22" s="823">
        <v>-0.222823286822463</v>
      </c>
      <c r="M22" s="351"/>
      <c r="N22" s="351"/>
    </row>
    <row r="23" spans="1:14" x14ac:dyDescent="0.25">
      <c r="A23" s="876"/>
      <c r="B23" s="1228" t="s">
        <v>719</v>
      </c>
      <c r="C23" s="812" t="s">
        <v>365</v>
      </c>
      <c r="D23" s="813" t="s">
        <v>366</v>
      </c>
      <c r="E23" s="891">
        <v>102.85817786</v>
      </c>
      <c r="F23" s="891">
        <v>127.18595706999999</v>
      </c>
      <c r="G23" s="891">
        <v>133.00174435</v>
      </c>
      <c r="H23" s="891">
        <v>128.35483091</v>
      </c>
      <c r="I23" s="892">
        <v>42.309210409999999</v>
      </c>
      <c r="J23" s="817">
        <v>0.99941516846188705</v>
      </c>
      <c r="K23" s="817">
        <v>-0.67037305795162139</v>
      </c>
      <c r="M23" s="351"/>
      <c r="N23" s="351"/>
    </row>
    <row r="24" spans="1:14" x14ac:dyDescent="0.25">
      <c r="A24" s="876"/>
      <c r="B24" s="1228"/>
      <c r="C24" s="812" t="s">
        <v>773</v>
      </c>
      <c r="D24" s="813"/>
      <c r="E24" s="891">
        <v>0</v>
      </c>
      <c r="F24" s="891">
        <v>0</v>
      </c>
      <c r="G24" s="891">
        <v>0</v>
      </c>
      <c r="H24" s="891">
        <v>0</v>
      </c>
      <c r="I24" s="892">
        <v>1.3219450000000001E-2</v>
      </c>
      <c r="J24" s="817">
        <v>3.1226578611830667E-4</v>
      </c>
      <c r="K24" s="817" t="s">
        <v>206</v>
      </c>
      <c r="M24" s="351"/>
      <c r="N24" s="351"/>
    </row>
    <row r="25" spans="1:14" x14ac:dyDescent="0.25">
      <c r="A25" s="876"/>
      <c r="B25" s="1228"/>
      <c r="C25" s="812" t="s">
        <v>774</v>
      </c>
      <c r="D25" s="813" t="s">
        <v>775</v>
      </c>
      <c r="E25" s="891">
        <v>0</v>
      </c>
      <c r="F25" s="891">
        <v>0</v>
      </c>
      <c r="G25" s="891">
        <v>0</v>
      </c>
      <c r="H25" s="891">
        <v>0</v>
      </c>
      <c r="I25" s="892">
        <v>6.0448199999999994E-3</v>
      </c>
      <c r="J25" s="817">
        <v>1.4278888072073061E-4</v>
      </c>
      <c r="K25" s="817" t="s">
        <v>206</v>
      </c>
      <c r="M25" s="351"/>
      <c r="N25" s="351"/>
    </row>
    <row r="26" spans="1:14" x14ac:dyDescent="0.25">
      <c r="A26" s="876"/>
      <c r="B26" s="1228"/>
      <c r="C26" s="819" t="s">
        <v>70</v>
      </c>
      <c r="D26" s="820"/>
      <c r="E26" s="891">
        <v>3.6024418499999999</v>
      </c>
      <c r="F26" s="891">
        <v>1.8400373199999998</v>
      </c>
      <c r="G26" s="891">
        <v>0.7332794199999999</v>
      </c>
      <c r="H26" s="891">
        <v>4.243715E-2</v>
      </c>
      <c r="I26" s="892">
        <v>5.4939700000000008E-3</v>
      </c>
      <c r="J26" s="817">
        <v>1.2977687127379683E-4</v>
      </c>
      <c r="K26" s="817">
        <v>-0.8705386671819384</v>
      </c>
      <c r="M26" s="351"/>
      <c r="N26" s="351"/>
    </row>
    <row r="27" spans="1:14" ht="14.45" customHeight="1" x14ac:dyDescent="0.25">
      <c r="A27" s="876"/>
      <c r="B27" s="1228"/>
      <c r="C27" s="1239" t="s">
        <v>22</v>
      </c>
      <c r="D27" s="1240"/>
      <c r="E27" s="893">
        <v>106.46061971</v>
      </c>
      <c r="F27" s="893">
        <v>129.02599438999999</v>
      </c>
      <c r="G27" s="893">
        <v>133.73502377</v>
      </c>
      <c r="H27" s="893">
        <v>128.39726806000002</v>
      </c>
      <c r="I27" s="893">
        <v>42.333968650000003</v>
      </c>
      <c r="J27" s="823">
        <v>1</v>
      </c>
      <c r="K27" s="823">
        <v>-0.67028917912632413</v>
      </c>
      <c r="M27" s="351"/>
      <c r="N27" s="351"/>
    </row>
    <row r="28" spans="1:14" ht="15" customHeight="1" x14ac:dyDescent="0.25">
      <c r="A28" s="876"/>
      <c r="B28" s="1220" t="s">
        <v>776</v>
      </c>
      <c r="C28" s="1229"/>
      <c r="D28" s="1221"/>
      <c r="E28" s="894">
        <v>913.77019724999991</v>
      </c>
      <c r="F28" s="894">
        <v>936.97648699000001</v>
      </c>
      <c r="G28" s="894">
        <v>887.66273564000005</v>
      </c>
      <c r="H28" s="894">
        <v>836.30671710999991</v>
      </c>
      <c r="I28" s="894">
        <v>592.50470748999999</v>
      </c>
      <c r="J28" s="895"/>
      <c r="K28" s="826">
        <v>-0.2915222425362064</v>
      </c>
      <c r="M28" s="351"/>
      <c r="N28" s="351"/>
    </row>
    <row r="29" spans="1:14" x14ac:dyDescent="0.25">
      <c r="A29" s="876"/>
      <c r="B29" s="1291" t="s">
        <v>777</v>
      </c>
      <c r="C29" s="1291"/>
      <c r="D29" s="1291"/>
      <c r="E29" s="1291"/>
      <c r="F29" s="1291"/>
      <c r="G29" s="1291"/>
      <c r="H29" s="1291"/>
      <c r="I29" s="1291"/>
      <c r="J29" s="1291"/>
      <c r="K29" s="1291"/>
    </row>
    <row r="30" spans="1:14" x14ac:dyDescent="0.25">
      <c r="A30" s="876"/>
      <c r="B30" s="896"/>
      <c r="C30" s="896"/>
      <c r="D30" s="896"/>
      <c r="E30" s="896"/>
      <c r="F30" s="896"/>
      <c r="G30" s="896"/>
      <c r="H30" s="896"/>
      <c r="I30" s="896"/>
      <c r="J30" s="896"/>
      <c r="K30" s="896"/>
    </row>
    <row r="31" spans="1:14" x14ac:dyDescent="0.25">
      <c r="A31" s="876"/>
      <c r="B31" s="881" t="s">
        <v>728</v>
      </c>
      <c r="C31" s="897"/>
      <c r="D31" s="897"/>
      <c r="E31" s="897"/>
      <c r="F31" s="897"/>
      <c r="G31" s="897"/>
      <c r="H31" s="897"/>
      <c r="I31" s="897"/>
      <c r="J31" s="897"/>
      <c r="K31" s="897"/>
    </row>
    <row r="32" spans="1:14" ht="15" customHeight="1" x14ac:dyDescent="0.25">
      <c r="A32" s="876"/>
      <c r="B32" s="1222" t="s">
        <v>729</v>
      </c>
      <c r="C32" s="1231">
        <v>2015</v>
      </c>
      <c r="D32" s="1233">
        <v>2016</v>
      </c>
      <c r="E32" s="1233">
        <v>2017</v>
      </c>
      <c r="F32" s="1233">
        <v>2018</v>
      </c>
      <c r="G32" s="1235">
        <v>2019</v>
      </c>
      <c r="H32" s="1237" t="s">
        <v>2</v>
      </c>
      <c r="I32" s="1238" t="s">
        <v>3</v>
      </c>
      <c r="J32" s="897"/>
      <c r="K32" s="897"/>
    </row>
    <row r="33" spans="1:12" ht="21.75" customHeight="1" x14ac:dyDescent="0.25">
      <c r="A33" s="882"/>
      <c r="B33" s="1222"/>
      <c r="C33" s="1232"/>
      <c r="D33" s="1234"/>
      <c r="E33" s="1234"/>
      <c r="F33" s="1234"/>
      <c r="G33" s="1236"/>
      <c r="H33" s="1237"/>
      <c r="I33" s="1238"/>
      <c r="J33" s="878"/>
      <c r="K33" s="878"/>
    </row>
    <row r="34" spans="1:12" x14ac:dyDescent="0.25">
      <c r="A34" s="876"/>
      <c r="B34" s="827" t="s">
        <v>483</v>
      </c>
      <c r="C34" s="858">
        <v>3.4275E-3</v>
      </c>
      <c r="D34" s="858">
        <v>0.71364316000000005</v>
      </c>
      <c r="E34" s="858">
        <v>5.4397600000000001E-3</v>
      </c>
      <c r="F34" s="858">
        <v>1.2783739999999998E-2</v>
      </c>
      <c r="G34" s="859">
        <v>2.68586E-3</v>
      </c>
      <c r="H34" s="860">
        <v>3.3378610020681862E-4</v>
      </c>
      <c r="I34" s="830">
        <v>-0.78990029521877003</v>
      </c>
      <c r="J34" s="878"/>
      <c r="K34" s="898"/>
      <c r="L34" s="351"/>
    </row>
    <row r="35" spans="1:12" x14ac:dyDescent="0.25">
      <c r="A35" s="876"/>
      <c r="B35" s="827" t="s">
        <v>496</v>
      </c>
      <c r="C35" s="858">
        <v>20.22816898</v>
      </c>
      <c r="D35" s="858">
        <v>24.650531160000003</v>
      </c>
      <c r="E35" s="858">
        <v>25.410688080000003</v>
      </c>
      <c r="F35" s="858">
        <v>24.397909830000003</v>
      </c>
      <c r="G35" s="859">
        <v>8.0439643699999994</v>
      </c>
      <c r="H35" s="860">
        <v>0.99966621389979327</v>
      </c>
      <c r="I35" s="830">
        <v>-0.67030108619759587</v>
      </c>
      <c r="J35" s="878"/>
      <c r="K35" s="898"/>
      <c r="L35" s="351"/>
    </row>
    <row r="36" spans="1:12" ht="18" x14ac:dyDescent="0.25">
      <c r="A36" s="876"/>
      <c r="B36" s="827" t="s">
        <v>485</v>
      </c>
      <c r="C36" s="858">
        <v>0</v>
      </c>
      <c r="D36" s="858">
        <v>0</v>
      </c>
      <c r="E36" s="858">
        <v>0</v>
      </c>
      <c r="F36" s="858">
        <v>0</v>
      </c>
      <c r="G36" s="859">
        <v>0</v>
      </c>
      <c r="H36" s="860">
        <v>0</v>
      </c>
      <c r="I36" s="830" t="s">
        <v>206</v>
      </c>
      <c r="J36" s="878"/>
      <c r="K36" s="898"/>
      <c r="L36" s="351"/>
    </row>
    <row r="37" spans="1:12" x14ac:dyDescent="0.25">
      <c r="B37" s="827" t="s">
        <v>730</v>
      </c>
      <c r="C37" s="858">
        <v>0</v>
      </c>
      <c r="D37" s="858">
        <v>0</v>
      </c>
      <c r="E37" s="858">
        <v>0</v>
      </c>
      <c r="F37" s="858">
        <v>0</v>
      </c>
      <c r="G37" s="859">
        <v>0</v>
      </c>
      <c r="H37" s="860">
        <v>0</v>
      </c>
      <c r="I37" s="830" t="s">
        <v>206</v>
      </c>
      <c r="J37" s="878"/>
      <c r="K37" s="898"/>
      <c r="L37" s="351"/>
    </row>
    <row r="38" spans="1:12" x14ac:dyDescent="0.25">
      <c r="B38" s="827" t="s">
        <v>487</v>
      </c>
      <c r="C38" s="858">
        <v>0</v>
      </c>
      <c r="D38" s="858">
        <v>0</v>
      </c>
      <c r="E38" s="858">
        <v>0</v>
      </c>
      <c r="F38" s="858">
        <v>0</v>
      </c>
      <c r="G38" s="859">
        <v>0</v>
      </c>
      <c r="H38" s="860">
        <v>0</v>
      </c>
      <c r="I38" s="830" t="s">
        <v>206</v>
      </c>
      <c r="J38" s="878"/>
      <c r="K38" s="898"/>
      <c r="L38" s="351"/>
    </row>
    <row r="39" spans="1:12" x14ac:dyDescent="0.25">
      <c r="B39" s="831" t="s">
        <v>504</v>
      </c>
      <c r="C39" s="861">
        <v>20.23159648</v>
      </c>
      <c r="D39" s="861">
        <v>25.364174320000004</v>
      </c>
      <c r="E39" s="861">
        <v>25.416127840000005</v>
      </c>
      <c r="F39" s="861">
        <v>24.410693570000003</v>
      </c>
      <c r="G39" s="861">
        <v>8.0466502299999991</v>
      </c>
      <c r="H39" s="862">
        <v>1</v>
      </c>
      <c r="I39" s="833">
        <v>-0.67036371961634522</v>
      </c>
      <c r="J39" s="878"/>
      <c r="K39" s="898"/>
      <c r="L39" s="351"/>
    </row>
    <row r="40" spans="1:12" ht="15" customHeight="1" x14ac:dyDescent="0.25">
      <c r="B40" s="1291" t="s">
        <v>778</v>
      </c>
      <c r="C40" s="1291"/>
      <c r="D40" s="1291"/>
      <c r="E40" s="1291"/>
      <c r="F40" s="1291"/>
      <c r="G40" s="1291"/>
      <c r="H40" s="1291"/>
      <c r="I40" s="1291"/>
      <c r="J40" s="878"/>
      <c r="K40" s="878"/>
    </row>
    <row r="41" spans="1:12" ht="15" customHeight="1" x14ac:dyDescent="0.25">
      <c r="B41" s="878"/>
      <c r="C41" s="878"/>
      <c r="D41" s="878"/>
      <c r="E41" s="878"/>
      <c r="F41" s="878"/>
      <c r="G41" s="878"/>
      <c r="H41" s="878"/>
      <c r="I41" s="878"/>
      <c r="J41" s="878"/>
      <c r="K41" s="878"/>
    </row>
    <row r="42" spans="1:12" x14ac:dyDescent="0.25">
      <c r="B42" s="878"/>
      <c r="C42" s="878"/>
      <c r="D42" s="878"/>
      <c r="E42" s="878"/>
      <c r="F42" s="878"/>
      <c r="G42" s="878"/>
      <c r="H42" s="878"/>
      <c r="I42" s="878"/>
      <c r="J42" s="878"/>
      <c r="K42" s="878"/>
    </row>
    <row r="43" spans="1:12" x14ac:dyDescent="0.25">
      <c r="B43" s="878"/>
      <c r="C43" s="878"/>
      <c r="D43" s="878"/>
      <c r="E43" s="878"/>
      <c r="F43" s="878"/>
      <c r="G43" s="878"/>
      <c r="H43" s="878"/>
      <c r="I43" s="878"/>
      <c r="J43" s="878"/>
      <c r="K43" s="878"/>
    </row>
  </sheetData>
  <mergeCells count="38">
    <mergeCell ref="B40:I40"/>
    <mergeCell ref="B29:K29"/>
    <mergeCell ref="B32:B33"/>
    <mergeCell ref="C32:C33"/>
    <mergeCell ref="D32:D33"/>
    <mergeCell ref="E32:E33"/>
    <mergeCell ref="F32:F33"/>
    <mergeCell ref="G32:G33"/>
    <mergeCell ref="H32:H33"/>
    <mergeCell ref="I32:I33"/>
    <mergeCell ref="K16:K17"/>
    <mergeCell ref="B18:B22"/>
    <mergeCell ref="C22:D22"/>
    <mergeCell ref="B23:B27"/>
    <mergeCell ref="C27:D27"/>
    <mergeCell ref="B28:D28"/>
    <mergeCell ref="B13:J13"/>
    <mergeCell ref="B16:B17"/>
    <mergeCell ref="C16:C17"/>
    <mergeCell ref="D16:D17"/>
    <mergeCell ref="E16:E17"/>
    <mergeCell ref="F16:F17"/>
    <mergeCell ref="G16:G17"/>
    <mergeCell ref="H16:H17"/>
    <mergeCell ref="I16:I17"/>
    <mergeCell ref="J16:J17"/>
    <mergeCell ref="H4:H5"/>
    <mergeCell ref="I4:I5"/>
    <mergeCell ref="J4:J5"/>
    <mergeCell ref="B6:B7"/>
    <mergeCell ref="B8:B11"/>
    <mergeCell ref="F4:F5"/>
    <mergeCell ref="G4:G5"/>
    <mergeCell ref="B12:C12"/>
    <mergeCell ref="B4:B5"/>
    <mergeCell ref="C4:C5"/>
    <mergeCell ref="D4:D5"/>
    <mergeCell ref="E4:E5"/>
  </mergeCells>
  <pageMargins left="0.7" right="0.7" top="0.75" bottom="0.75" header="0.3" footer="0.3"/>
  <pageSetup paperSize="183" scale="7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72"/>
  <sheetViews>
    <sheetView zoomScaleNormal="100" workbookViewId="0"/>
  </sheetViews>
  <sheetFormatPr baseColWidth="10" defaultColWidth="11.42578125" defaultRowHeight="15" x14ac:dyDescent="0.25"/>
  <cols>
    <col min="1" max="1" width="3.7109375" style="879" customWidth="1"/>
    <col min="2" max="2" width="35" style="879" bestFit="1" customWidth="1"/>
    <col min="3" max="3" width="28" style="879" customWidth="1"/>
    <col min="4" max="4" width="38.85546875" style="879" customWidth="1"/>
    <col min="5" max="16384" width="11.42578125" style="879"/>
  </cols>
  <sheetData>
    <row r="1" spans="1:14" x14ac:dyDescent="0.25">
      <c r="B1" s="899" t="s">
        <v>779</v>
      </c>
    </row>
    <row r="2" spans="1:14" x14ac:dyDescent="0.25">
      <c r="B2" s="900"/>
    </row>
    <row r="3" spans="1:14" x14ac:dyDescent="0.25">
      <c r="A3" s="876"/>
      <c r="B3" s="881" t="s">
        <v>699</v>
      </c>
    </row>
    <row r="4" spans="1:14" ht="15" customHeight="1" x14ac:dyDescent="0.25">
      <c r="A4" s="882"/>
      <c r="B4" s="1222" t="s">
        <v>700</v>
      </c>
      <c r="C4" s="1222" t="s">
        <v>701</v>
      </c>
      <c r="D4" s="1223">
        <v>2015</v>
      </c>
      <c r="E4" s="1223">
        <v>2016</v>
      </c>
      <c r="F4" s="1223">
        <v>2017</v>
      </c>
      <c r="G4" s="1223">
        <v>2018</v>
      </c>
      <c r="H4" s="1225">
        <v>2019</v>
      </c>
      <c r="I4" s="1290" t="s">
        <v>2</v>
      </c>
      <c r="J4" s="1290" t="s">
        <v>3</v>
      </c>
      <c r="K4" s="901"/>
      <c r="L4" s="901"/>
      <c r="M4" s="901"/>
      <c r="N4" s="901"/>
    </row>
    <row r="5" spans="1:14" x14ac:dyDescent="0.25">
      <c r="A5" s="883"/>
      <c r="B5" s="1222"/>
      <c r="C5" s="1222"/>
      <c r="D5" s="1224"/>
      <c r="E5" s="1224"/>
      <c r="F5" s="1224"/>
      <c r="G5" s="1224"/>
      <c r="H5" s="1226"/>
      <c r="I5" s="1290"/>
      <c r="J5" s="1290"/>
      <c r="K5" s="901"/>
      <c r="L5" s="901"/>
      <c r="M5" s="901"/>
      <c r="N5" s="901"/>
    </row>
    <row r="6" spans="1:14" x14ac:dyDescent="0.25">
      <c r="A6" s="883"/>
      <c r="B6" s="1228" t="s">
        <v>702</v>
      </c>
      <c r="C6" s="791" t="s">
        <v>677</v>
      </c>
      <c r="D6" s="792">
        <v>11065</v>
      </c>
      <c r="E6" s="792">
        <v>11881</v>
      </c>
      <c r="F6" s="792">
        <v>10932</v>
      </c>
      <c r="G6" s="792">
        <v>12260</v>
      </c>
      <c r="H6" s="793">
        <v>11144</v>
      </c>
      <c r="I6" s="884">
        <v>0.96501558711465185</v>
      </c>
      <c r="J6" s="885">
        <v>-9.1027732463295319E-2</v>
      </c>
      <c r="K6" s="901"/>
      <c r="L6" s="818"/>
      <c r="M6" s="818"/>
      <c r="N6" s="901"/>
    </row>
    <row r="7" spans="1:14" x14ac:dyDescent="0.25">
      <c r="A7" s="876"/>
      <c r="B7" s="1228"/>
      <c r="C7" s="791" t="s">
        <v>678</v>
      </c>
      <c r="D7" s="792">
        <v>445</v>
      </c>
      <c r="E7" s="792">
        <v>377</v>
      </c>
      <c r="F7" s="792">
        <v>411</v>
      </c>
      <c r="G7" s="792">
        <v>303</v>
      </c>
      <c r="H7" s="793">
        <v>304</v>
      </c>
      <c r="I7" s="884">
        <v>2.6324904745410462E-2</v>
      </c>
      <c r="J7" s="885">
        <v>3.3003300330032292E-3</v>
      </c>
      <c r="K7" s="901"/>
      <c r="L7" s="818"/>
      <c r="M7" s="818"/>
      <c r="N7" s="901"/>
    </row>
    <row r="8" spans="1:14" x14ac:dyDescent="0.25">
      <c r="B8" s="1228"/>
      <c r="C8" s="791" t="s">
        <v>679</v>
      </c>
      <c r="D8" s="792">
        <v>43</v>
      </c>
      <c r="E8" s="792">
        <v>64</v>
      </c>
      <c r="F8" s="792">
        <v>112</v>
      </c>
      <c r="G8" s="792">
        <v>142</v>
      </c>
      <c r="H8" s="793">
        <v>100</v>
      </c>
      <c r="I8" s="884">
        <v>8.6595081399376515E-3</v>
      </c>
      <c r="J8" s="885">
        <v>-0.29577464788732399</v>
      </c>
      <c r="K8" s="901"/>
      <c r="L8" s="818"/>
      <c r="M8" s="818"/>
      <c r="N8" s="901"/>
    </row>
    <row r="9" spans="1:14" x14ac:dyDescent="0.25">
      <c r="B9" s="1228"/>
      <c r="C9" s="800" t="s">
        <v>703</v>
      </c>
      <c r="D9" s="801">
        <v>11553</v>
      </c>
      <c r="E9" s="801">
        <v>12322</v>
      </c>
      <c r="F9" s="801">
        <v>11455</v>
      </c>
      <c r="G9" s="801">
        <v>12705</v>
      </c>
      <c r="H9" s="801">
        <v>11548</v>
      </c>
      <c r="I9" s="886">
        <v>1</v>
      </c>
      <c r="J9" s="887">
        <v>-9.1066509248327376E-2</v>
      </c>
      <c r="K9" s="901"/>
      <c r="L9" s="818"/>
      <c r="M9" s="818"/>
      <c r="N9" s="901"/>
    </row>
    <row r="10" spans="1:14" x14ac:dyDescent="0.25">
      <c r="B10" s="1228" t="s">
        <v>704</v>
      </c>
      <c r="C10" s="791" t="s">
        <v>687</v>
      </c>
      <c r="D10" s="792">
        <v>16265</v>
      </c>
      <c r="E10" s="792">
        <v>13466</v>
      </c>
      <c r="F10" s="792">
        <v>12673</v>
      </c>
      <c r="G10" s="792">
        <v>13542</v>
      </c>
      <c r="H10" s="793">
        <v>17507</v>
      </c>
      <c r="I10" s="884">
        <v>0.94930050970610558</v>
      </c>
      <c r="J10" s="885">
        <v>0.29279279279279269</v>
      </c>
      <c r="K10" s="901"/>
      <c r="L10" s="818"/>
      <c r="M10" s="818"/>
      <c r="N10" s="901"/>
    </row>
    <row r="11" spans="1:14" x14ac:dyDescent="0.25">
      <c r="B11" s="1228"/>
      <c r="C11" s="791" t="s">
        <v>705</v>
      </c>
      <c r="D11" s="792">
        <v>808</v>
      </c>
      <c r="E11" s="792">
        <v>722</v>
      </c>
      <c r="F11" s="792">
        <v>709</v>
      </c>
      <c r="G11" s="792">
        <v>764</v>
      </c>
      <c r="H11" s="793">
        <v>717</v>
      </c>
      <c r="I11" s="884">
        <v>3.8878646567617393E-2</v>
      </c>
      <c r="J11" s="885">
        <v>-6.1518324607329866E-2</v>
      </c>
      <c r="K11" s="901"/>
      <c r="L11" s="818"/>
      <c r="M11" s="818"/>
      <c r="N11" s="901"/>
    </row>
    <row r="12" spans="1:14" x14ac:dyDescent="0.25">
      <c r="B12" s="1228"/>
      <c r="C12" s="791" t="s">
        <v>690</v>
      </c>
      <c r="D12" s="792">
        <v>58</v>
      </c>
      <c r="E12" s="792">
        <v>79</v>
      </c>
      <c r="F12" s="792">
        <v>170</v>
      </c>
      <c r="G12" s="792">
        <v>161</v>
      </c>
      <c r="H12" s="793">
        <v>166</v>
      </c>
      <c r="I12" s="884">
        <v>9.0011929291833864E-3</v>
      </c>
      <c r="J12" s="885">
        <v>3.105590062111796E-2</v>
      </c>
      <c r="K12" s="901"/>
      <c r="L12" s="818"/>
      <c r="M12" s="818"/>
      <c r="N12" s="901"/>
    </row>
    <row r="13" spans="1:14" x14ac:dyDescent="0.25">
      <c r="B13" s="1228"/>
      <c r="C13" s="791" t="s">
        <v>706</v>
      </c>
      <c r="D13" s="792">
        <v>68</v>
      </c>
      <c r="E13" s="792">
        <v>88</v>
      </c>
      <c r="F13" s="792">
        <v>42</v>
      </c>
      <c r="G13" s="792">
        <v>38</v>
      </c>
      <c r="H13" s="793">
        <v>52</v>
      </c>
      <c r="I13" s="884">
        <v>2.8196507970935907E-3</v>
      </c>
      <c r="J13" s="885">
        <v>0.36842105263157898</v>
      </c>
      <c r="K13" s="901"/>
      <c r="L13" s="818"/>
      <c r="M13" s="818"/>
      <c r="N13" s="901"/>
    </row>
    <row r="14" spans="1:14" x14ac:dyDescent="0.25">
      <c r="B14" s="1228"/>
      <c r="C14" s="800" t="s">
        <v>708</v>
      </c>
      <c r="D14" s="801">
        <v>17199</v>
      </c>
      <c r="E14" s="801">
        <v>14355</v>
      </c>
      <c r="F14" s="801">
        <v>13594</v>
      </c>
      <c r="G14" s="801">
        <v>14505</v>
      </c>
      <c r="H14" s="801">
        <v>18442</v>
      </c>
      <c r="I14" s="886">
        <v>1</v>
      </c>
      <c r="J14" s="887">
        <v>0.2714236470182696</v>
      </c>
      <c r="K14" s="901"/>
      <c r="L14" s="818"/>
      <c r="M14" s="818"/>
      <c r="N14" s="901"/>
    </row>
    <row r="15" spans="1:14" x14ac:dyDescent="0.25">
      <c r="A15" s="876"/>
      <c r="B15" s="1220" t="s">
        <v>620</v>
      </c>
      <c r="C15" s="1221"/>
      <c r="D15" s="809">
        <v>28752</v>
      </c>
      <c r="E15" s="809">
        <v>26677</v>
      </c>
      <c r="F15" s="809">
        <v>25049</v>
      </c>
      <c r="G15" s="809">
        <v>27210</v>
      </c>
      <c r="H15" s="809">
        <v>29990</v>
      </c>
      <c r="I15" s="888"/>
      <c r="J15" s="889">
        <v>0.10216832047041535</v>
      </c>
      <c r="K15" s="901"/>
      <c r="L15" s="901"/>
      <c r="M15" s="818"/>
      <c r="N15" s="901"/>
    </row>
    <row r="16" spans="1:14" ht="15" customHeight="1" x14ac:dyDescent="0.25">
      <c r="A16" s="876"/>
      <c r="B16" s="1292" t="s">
        <v>780</v>
      </c>
      <c r="C16" s="1292"/>
      <c r="D16" s="1292"/>
      <c r="E16" s="1292"/>
      <c r="F16" s="1292"/>
      <c r="G16" s="1292"/>
      <c r="H16" s="1292"/>
      <c r="I16" s="1292"/>
      <c r="J16" s="1292"/>
      <c r="K16" s="901"/>
      <c r="L16" s="901"/>
      <c r="M16" s="901"/>
      <c r="N16" s="901"/>
    </row>
    <row r="17" spans="1:14" x14ac:dyDescent="0.25">
      <c r="A17" s="876"/>
      <c r="B17" s="901"/>
      <c r="C17" s="901"/>
      <c r="D17" s="901"/>
      <c r="E17" s="901"/>
      <c r="F17" s="901"/>
      <c r="G17" s="901"/>
      <c r="H17" s="901"/>
      <c r="I17" s="901"/>
      <c r="J17" s="901"/>
      <c r="K17" s="901"/>
      <c r="L17" s="901"/>
      <c r="M17" s="901"/>
      <c r="N17" s="901"/>
    </row>
    <row r="18" spans="1:14" x14ac:dyDescent="0.25">
      <c r="A18" s="876"/>
      <c r="B18" s="881" t="s">
        <v>710</v>
      </c>
      <c r="C18" s="901"/>
      <c r="D18" s="901"/>
      <c r="E18" s="901"/>
      <c r="F18" s="901"/>
      <c r="G18" s="901"/>
      <c r="H18" s="901"/>
      <c r="I18" s="901"/>
      <c r="J18" s="901"/>
      <c r="K18" s="901"/>
      <c r="L18" s="901"/>
      <c r="M18" s="901"/>
      <c r="N18" s="901"/>
    </row>
    <row r="19" spans="1:14" ht="15" customHeight="1" x14ac:dyDescent="0.25">
      <c r="A19" s="882"/>
      <c r="B19" s="1222" t="s">
        <v>711</v>
      </c>
      <c r="C19" s="1222" t="s">
        <v>746</v>
      </c>
      <c r="D19" s="1222" t="s">
        <v>25</v>
      </c>
      <c r="E19" s="1231">
        <v>2015</v>
      </c>
      <c r="F19" s="1233">
        <v>2016</v>
      </c>
      <c r="G19" s="1233">
        <v>2017</v>
      </c>
      <c r="H19" s="1233">
        <v>2018</v>
      </c>
      <c r="I19" s="1235">
        <v>2019</v>
      </c>
      <c r="J19" s="1237" t="s">
        <v>2</v>
      </c>
      <c r="K19" s="1238" t="s">
        <v>3</v>
      </c>
      <c r="L19" s="901"/>
      <c r="M19" s="901"/>
      <c r="N19" s="901"/>
    </row>
    <row r="20" spans="1:14" x14ac:dyDescent="0.25">
      <c r="A20" s="882"/>
      <c r="B20" s="1222"/>
      <c r="C20" s="1222"/>
      <c r="D20" s="1222"/>
      <c r="E20" s="1232"/>
      <c r="F20" s="1234"/>
      <c r="G20" s="1234"/>
      <c r="H20" s="1234"/>
      <c r="I20" s="1236"/>
      <c r="J20" s="1237"/>
      <c r="K20" s="1238"/>
      <c r="L20" s="901"/>
      <c r="M20" s="901"/>
      <c r="N20" s="901"/>
    </row>
    <row r="21" spans="1:14" x14ac:dyDescent="0.25">
      <c r="A21" s="883"/>
      <c r="B21" s="1228" t="s">
        <v>713</v>
      </c>
      <c r="C21" s="812" t="s">
        <v>28</v>
      </c>
      <c r="D21" s="813" t="s">
        <v>29</v>
      </c>
      <c r="E21" s="814">
        <v>10837.577187630002</v>
      </c>
      <c r="F21" s="814">
        <v>10153.370396210003</v>
      </c>
      <c r="G21" s="814">
        <v>11016.403051570005</v>
      </c>
      <c r="H21" s="814">
        <v>12067.491882970004</v>
      </c>
      <c r="I21" s="815">
        <v>9944.3014891799994</v>
      </c>
      <c r="J21" s="816">
        <v>0.45448113657752803</v>
      </c>
      <c r="K21" s="817">
        <v>-0.17594297260612313</v>
      </c>
      <c r="L21" s="901"/>
      <c r="M21" s="818"/>
      <c r="N21" s="818"/>
    </row>
    <row r="22" spans="1:14" x14ac:dyDescent="0.25">
      <c r="A22" s="883"/>
      <c r="B22" s="1228"/>
      <c r="C22" s="812" t="s">
        <v>26</v>
      </c>
      <c r="D22" s="813" t="s">
        <v>27</v>
      </c>
      <c r="E22" s="814">
        <v>4814.2410126600007</v>
      </c>
      <c r="F22" s="814">
        <v>5041.9176919600004</v>
      </c>
      <c r="G22" s="814">
        <v>6856.6831929699983</v>
      </c>
      <c r="H22" s="814">
        <v>8286.1473098099978</v>
      </c>
      <c r="I22" s="815">
        <v>8831.1501506099994</v>
      </c>
      <c r="J22" s="816">
        <v>0.40360714748070237</v>
      </c>
      <c r="K22" s="817">
        <v>6.5772767538753607E-2</v>
      </c>
      <c r="L22" s="901"/>
      <c r="M22" s="818"/>
      <c r="N22" s="818"/>
    </row>
    <row r="23" spans="1:14" x14ac:dyDescent="0.25">
      <c r="A23" s="876"/>
      <c r="B23" s="1228"/>
      <c r="C23" s="812" t="s">
        <v>781</v>
      </c>
      <c r="D23" s="813" t="s">
        <v>782</v>
      </c>
      <c r="E23" s="814">
        <v>226.14402428000002</v>
      </c>
      <c r="F23" s="814">
        <v>495.57374296</v>
      </c>
      <c r="G23" s="814">
        <v>691.7118260100001</v>
      </c>
      <c r="H23" s="814">
        <v>950.42734439000003</v>
      </c>
      <c r="I23" s="815">
        <v>818.73005409999996</v>
      </c>
      <c r="J23" s="816">
        <v>3.7418150077450224E-2</v>
      </c>
      <c r="K23" s="817">
        <v>-0.13856639444072982</v>
      </c>
      <c r="L23" s="901"/>
      <c r="M23" s="818"/>
      <c r="N23" s="818"/>
    </row>
    <row r="24" spans="1:14" x14ac:dyDescent="0.25">
      <c r="A24" s="876"/>
      <c r="B24" s="1228"/>
      <c r="C24" s="819" t="s">
        <v>70</v>
      </c>
      <c r="D24" s="820"/>
      <c r="E24" s="814">
        <v>2726.358046380004</v>
      </c>
      <c r="F24" s="814">
        <v>2767.8401726400007</v>
      </c>
      <c r="G24" s="814">
        <v>2303.4375229099978</v>
      </c>
      <c r="H24" s="814">
        <v>2260.6904684699998</v>
      </c>
      <c r="I24" s="815">
        <v>2286.3776711600003</v>
      </c>
      <c r="J24" s="816">
        <v>0.10449356586431928</v>
      </c>
      <c r="K24" s="817">
        <v>1.1362547437723913E-2</v>
      </c>
      <c r="L24" s="901"/>
      <c r="M24" s="818"/>
      <c r="N24" s="818"/>
    </row>
    <row r="25" spans="1:14" x14ac:dyDescent="0.25">
      <c r="B25" s="1228"/>
      <c r="C25" s="1239" t="s">
        <v>18</v>
      </c>
      <c r="D25" s="1240"/>
      <c r="E25" s="821">
        <v>18604.320270950007</v>
      </c>
      <c r="F25" s="821">
        <v>18458.702003770006</v>
      </c>
      <c r="G25" s="821">
        <v>20868.235593460002</v>
      </c>
      <c r="H25" s="821">
        <v>23564.757005639996</v>
      </c>
      <c r="I25" s="821">
        <v>21880.559365050001</v>
      </c>
      <c r="J25" s="822">
        <v>1</v>
      </c>
      <c r="K25" s="823">
        <v>-7.1471037880292965E-2</v>
      </c>
      <c r="L25" s="901"/>
      <c r="M25" s="818"/>
      <c r="N25" s="818"/>
    </row>
    <row r="26" spans="1:14" x14ac:dyDescent="0.25">
      <c r="B26" s="1228" t="s">
        <v>719</v>
      </c>
      <c r="C26" s="812" t="s">
        <v>347</v>
      </c>
      <c r="D26" s="813" t="s">
        <v>348</v>
      </c>
      <c r="E26" s="814">
        <v>885.74591903999999</v>
      </c>
      <c r="F26" s="814">
        <v>688.91302708000001</v>
      </c>
      <c r="G26" s="814">
        <v>719.67624181000008</v>
      </c>
      <c r="H26" s="814">
        <v>1006.71503568</v>
      </c>
      <c r="I26" s="815">
        <v>1011.1296110599998</v>
      </c>
      <c r="J26" s="816">
        <v>0.20787184714802401</v>
      </c>
      <c r="K26" s="817">
        <v>4.3851290817542576E-3</v>
      </c>
      <c r="L26" s="901"/>
      <c r="M26" s="818"/>
      <c r="N26" s="818"/>
    </row>
    <row r="27" spans="1:14" ht="15" customHeight="1" x14ac:dyDescent="0.25">
      <c r="B27" s="1228"/>
      <c r="C27" s="812" t="s">
        <v>783</v>
      </c>
      <c r="D27" s="813" t="s">
        <v>784</v>
      </c>
      <c r="E27" s="814">
        <v>160.77763924999999</v>
      </c>
      <c r="F27" s="814">
        <v>79.205654349999989</v>
      </c>
      <c r="G27" s="814">
        <v>94.029219900000015</v>
      </c>
      <c r="H27" s="814">
        <v>211.89219396000001</v>
      </c>
      <c r="I27" s="815">
        <v>372.73314837999993</v>
      </c>
      <c r="J27" s="816">
        <v>7.6627889441219663E-2</v>
      </c>
      <c r="K27" s="817">
        <v>0.75906974869665422</v>
      </c>
      <c r="L27" s="901"/>
      <c r="M27" s="818"/>
      <c r="N27" s="818"/>
    </row>
    <row r="28" spans="1:14" x14ac:dyDescent="0.25">
      <c r="B28" s="1228"/>
      <c r="C28" s="812" t="s">
        <v>365</v>
      </c>
      <c r="D28" s="813" t="s">
        <v>366</v>
      </c>
      <c r="E28" s="814">
        <v>204.95909204000003</v>
      </c>
      <c r="F28" s="814">
        <v>226.40865118999997</v>
      </c>
      <c r="G28" s="814">
        <v>301.46355101999995</v>
      </c>
      <c r="H28" s="814">
        <v>353.34719552000013</v>
      </c>
      <c r="I28" s="815">
        <v>261.19723398999997</v>
      </c>
      <c r="J28" s="816">
        <v>5.369791459527741E-2</v>
      </c>
      <c r="K28" s="817">
        <v>-0.26079154638368796</v>
      </c>
      <c r="L28" s="901"/>
      <c r="M28" s="818"/>
      <c r="N28" s="818"/>
    </row>
    <row r="29" spans="1:14" x14ac:dyDescent="0.25">
      <c r="B29" s="1228"/>
      <c r="C29" s="819" t="s">
        <v>70</v>
      </c>
      <c r="D29" s="820"/>
      <c r="E29" s="814">
        <v>3979.595456439999</v>
      </c>
      <c r="F29" s="814">
        <v>2885.5788566499932</v>
      </c>
      <c r="G29" s="814">
        <v>2469.0087034599974</v>
      </c>
      <c r="H29" s="814">
        <v>3158.4617672299978</v>
      </c>
      <c r="I29" s="815">
        <v>3219.1369862600004</v>
      </c>
      <c r="J29" s="816">
        <v>0.66180234881547884</v>
      </c>
      <c r="K29" s="817">
        <v>1.9210369952717743E-2</v>
      </c>
      <c r="L29" s="901"/>
      <c r="M29" s="818"/>
      <c r="N29" s="818"/>
    </row>
    <row r="30" spans="1:14" x14ac:dyDescent="0.25">
      <c r="B30" s="1228"/>
      <c r="C30" s="1239" t="s">
        <v>22</v>
      </c>
      <c r="D30" s="1240"/>
      <c r="E30" s="821">
        <v>5231.0781067699991</v>
      </c>
      <c r="F30" s="821">
        <v>3880.1061892699931</v>
      </c>
      <c r="G30" s="821">
        <v>3584.1777161899972</v>
      </c>
      <c r="H30" s="821">
        <v>4730.4161923899974</v>
      </c>
      <c r="I30" s="821">
        <v>4864.1969796900003</v>
      </c>
      <c r="J30" s="822">
        <v>1</v>
      </c>
      <c r="K30" s="823">
        <v>2.8280976104221311E-2</v>
      </c>
      <c r="L30" s="901"/>
      <c r="M30" s="818"/>
      <c r="N30" s="818"/>
    </row>
    <row r="31" spans="1:14" x14ac:dyDescent="0.25">
      <c r="B31" s="1220" t="s">
        <v>785</v>
      </c>
      <c r="C31" s="1229"/>
      <c r="D31" s="1221"/>
      <c r="E31" s="824">
        <v>23835.398377720008</v>
      </c>
      <c r="F31" s="824">
        <v>22338.80819304</v>
      </c>
      <c r="G31" s="824">
        <v>24452.413309649997</v>
      </c>
      <c r="H31" s="824">
        <v>28295.173198029996</v>
      </c>
      <c r="I31" s="824">
        <v>26744.756344740003</v>
      </c>
      <c r="J31" s="825"/>
      <c r="K31" s="826">
        <v>-5.4794393462060054E-2</v>
      </c>
      <c r="L31" s="901"/>
      <c r="M31" s="901"/>
      <c r="N31" s="818"/>
    </row>
    <row r="32" spans="1:14" ht="15" customHeight="1" x14ac:dyDescent="0.25">
      <c r="B32" s="1292" t="s">
        <v>727</v>
      </c>
      <c r="C32" s="1292"/>
      <c r="D32" s="1292"/>
      <c r="E32" s="1292"/>
      <c r="F32" s="1292"/>
      <c r="G32" s="1292"/>
      <c r="H32" s="1292"/>
      <c r="I32" s="1292"/>
      <c r="J32" s="1292"/>
      <c r="K32" s="1292"/>
      <c r="L32" s="901"/>
      <c r="M32" s="901"/>
      <c r="N32" s="901"/>
    </row>
    <row r="33" spans="1:14" ht="15" customHeight="1" x14ac:dyDescent="0.25">
      <c r="B33" s="1293" t="s">
        <v>370</v>
      </c>
      <c r="C33" s="1293"/>
      <c r="D33" s="1293"/>
      <c r="E33" s="1293"/>
      <c r="F33" s="1293"/>
      <c r="G33" s="1293"/>
      <c r="H33" s="1293"/>
      <c r="I33" s="1293"/>
      <c r="J33" s="1293"/>
      <c r="K33" s="1293"/>
      <c r="L33" s="901"/>
      <c r="M33" s="901"/>
      <c r="N33" s="901"/>
    </row>
    <row r="34" spans="1:14" ht="15" customHeight="1" x14ac:dyDescent="0.25">
      <c r="A34" s="876"/>
      <c r="B34" s="1293" t="s">
        <v>786</v>
      </c>
      <c r="C34" s="1293"/>
      <c r="D34" s="1293"/>
      <c r="E34" s="1293"/>
      <c r="F34" s="1293"/>
      <c r="G34" s="1293"/>
      <c r="H34" s="1293"/>
      <c r="I34" s="1293"/>
      <c r="J34" s="1293"/>
      <c r="K34" s="1293"/>
      <c r="L34" s="901"/>
      <c r="M34" s="901"/>
      <c r="N34" s="901"/>
    </row>
    <row r="35" spans="1:14" x14ac:dyDescent="0.25">
      <c r="A35" s="876"/>
      <c r="B35" s="901"/>
      <c r="C35" s="901"/>
      <c r="D35" s="901"/>
      <c r="E35" s="901"/>
      <c r="F35" s="901"/>
      <c r="G35" s="901"/>
      <c r="H35" s="901"/>
      <c r="I35" s="901"/>
      <c r="J35" s="901"/>
      <c r="K35" s="901"/>
      <c r="L35" s="901"/>
      <c r="M35" s="901"/>
      <c r="N35" s="901"/>
    </row>
    <row r="36" spans="1:14" x14ac:dyDescent="0.25">
      <c r="A36" s="876"/>
      <c r="B36" s="881" t="s">
        <v>728</v>
      </c>
      <c r="C36" s="901"/>
      <c r="D36" s="901"/>
      <c r="E36" s="901"/>
      <c r="F36" s="901"/>
      <c r="G36" s="901"/>
      <c r="H36" s="901"/>
      <c r="I36" s="901"/>
      <c r="J36" s="901"/>
      <c r="K36" s="901"/>
      <c r="L36" s="901"/>
      <c r="M36" s="901"/>
      <c r="N36" s="901"/>
    </row>
    <row r="37" spans="1:14" ht="15" customHeight="1" x14ac:dyDescent="0.25">
      <c r="A37" s="882"/>
      <c r="B37" s="1222" t="s">
        <v>729</v>
      </c>
      <c r="C37" s="1231">
        <v>2015</v>
      </c>
      <c r="D37" s="1233">
        <v>2016</v>
      </c>
      <c r="E37" s="1233">
        <v>2017</v>
      </c>
      <c r="F37" s="1233">
        <v>2018</v>
      </c>
      <c r="G37" s="1235">
        <v>2019</v>
      </c>
      <c r="H37" s="1237" t="s">
        <v>2</v>
      </c>
      <c r="I37" s="1238" t="s">
        <v>3</v>
      </c>
      <c r="J37" s="901"/>
      <c r="K37" s="901"/>
      <c r="L37" s="901"/>
      <c r="M37" s="901"/>
      <c r="N37" s="901"/>
    </row>
    <row r="38" spans="1:14" x14ac:dyDescent="0.25">
      <c r="A38" s="876"/>
      <c r="B38" s="1222"/>
      <c r="C38" s="1232"/>
      <c r="D38" s="1234"/>
      <c r="E38" s="1234"/>
      <c r="F38" s="1234"/>
      <c r="G38" s="1236"/>
      <c r="H38" s="1237"/>
      <c r="I38" s="1238"/>
      <c r="J38" s="901"/>
      <c r="K38" s="901"/>
      <c r="L38" s="901"/>
      <c r="M38" s="901"/>
      <c r="N38" s="901"/>
    </row>
    <row r="39" spans="1:14" x14ac:dyDescent="0.25">
      <c r="A39" s="876"/>
      <c r="B39" s="827" t="s">
        <v>483</v>
      </c>
      <c r="C39" s="858">
        <v>29.217830680000041</v>
      </c>
      <c r="D39" s="858">
        <v>19.238571919999949</v>
      </c>
      <c r="E39" s="858">
        <v>16.697900940000075</v>
      </c>
      <c r="F39" s="858">
        <v>20.946439409999993</v>
      </c>
      <c r="G39" s="859">
        <v>27.758981590000129</v>
      </c>
      <c r="H39" s="860">
        <v>2.4525490009234777E-2</v>
      </c>
      <c r="I39" s="830">
        <v>0.32523628702011176</v>
      </c>
      <c r="J39" s="901"/>
      <c r="K39" s="818"/>
      <c r="L39" s="818"/>
      <c r="M39" s="901"/>
      <c r="N39" s="901"/>
    </row>
    <row r="40" spans="1:14" x14ac:dyDescent="0.25">
      <c r="B40" s="827" t="s">
        <v>496</v>
      </c>
      <c r="C40" s="858">
        <v>937.36985913999831</v>
      </c>
      <c r="D40" s="858">
        <v>621.12870393999776</v>
      </c>
      <c r="E40" s="858">
        <v>615.40611632000241</v>
      </c>
      <c r="F40" s="858">
        <v>873.56442597000023</v>
      </c>
      <c r="G40" s="859">
        <v>892.22238873000299</v>
      </c>
      <c r="H40" s="860">
        <v>0.7882922941487196</v>
      </c>
      <c r="I40" s="830">
        <v>2.1358427844958339E-2</v>
      </c>
      <c r="J40" s="901"/>
      <c r="K40" s="818"/>
      <c r="L40" s="818"/>
      <c r="M40" s="901"/>
      <c r="N40" s="901"/>
    </row>
    <row r="41" spans="1:14" ht="18" x14ac:dyDescent="0.25">
      <c r="B41" s="827" t="s">
        <v>485</v>
      </c>
      <c r="C41" s="858">
        <v>194.24091656000004</v>
      </c>
      <c r="D41" s="858">
        <v>168.74548093999999</v>
      </c>
      <c r="E41" s="858">
        <v>173.55857028</v>
      </c>
      <c r="F41" s="858">
        <v>191.87219592</v>
      </c>
      <c r="G41" s="859">
        <v>206.87637371</v>
      </c>
      <c r="H41" s="860">
        <v>0.18277847910670778</v>
      </c>
      <c r="I41" s="830">
        <v>7.8198812068924761E-2</v>
      </c>
      <c r="J41" s="901"/>
      <c r="K41" s="818"/>
      <c r="L41" s="818"/>
      <c r="M41" s="901"/>
      <c r="N41" s="901"/>
    </row>
    <row r="42" spans="1:14" x14ac:dyDescent="0.25">
      <c r="B42" s="827" t="s">
        <v>730</v>
      </c>
      <c r="C42" s="858">
        <v>0</v>
      </c>
      <c r="D42" s="858">
        <v>0</v>
      </c>
      <c r="E42" s="858">
        <v>0</v>
      </c>
      <c r="F42" s="858">
        <v>0</v>
      </c>
      <c r="G42" s="859">
        <v>0</v>
      </c>
      <c r="H42" s="860">
        <v>0</v>
      </c>
      <c r="I42" s="830" t="s">
        <v>206</v>
      </c>
      <c r="J42" s="901"/>
      <c r="K42" s="818"/>
      <c r="L42" s="818"/>
      <c r="M42" s="901"/>
      <c r="N42" s="901"/>
    </row>
    <row r="43" spans="1:14" x14ac:dyDescent="0.25">
      <c r="B43" s="827" t="s">
        <v>487</v>
      </c>
      <c r="C43" s="858">
        <v>2.5067080499999994</v>
      </c>
      <c r="D43" s="858">
        <v>2.6047342100000002</v>
      </c>
      <c r="E43" s="858">
        <v>1.9887299300000001</v>
      </c>
      <c r="F43" s="858">
        <v>1.8890126999999999</v>
      </c>
      <c r="G43" s="859">
        <v>4.9843345399999999</v>
      </c>
      <c r="H43" s="860">
        <v>4.4037367353379634E-3</v>
      </c>
      <c r="I43" s="830">
        <v>1.6385923927351045</v>
      </c>
      <c r="J43" s="901"/>
      <c r="K43" s="818"/>
      <c r="L43" s="818"/>
      <c r="M43" s="901"/>
      <c r="N43" s="901"/>
    </row>
    <row r="44" spans="1:14" x14ac:dyDescent="0.25">
      <c r="B44" s="831" t="s">
        <v>504</v>
      </c>
      <c r="C44" s="861">
        <v>1163.3353144299983</v>
      </c>
      <c r="D44" s="861">
        <v>811.71749100999762</v>
      </c>
      <c r="E44" s="861">
        <v>807.65131747000248</v>
      </c>
      <c r="F44" s="861">
        <v>1088.2720740000002</v>
      </c>
      <c r="G44" s="861">
        <v>1131.842078570003</v>
      </c>
      <c r="H44" s="862">
        <v>1</v>
      </c>
      <c r="I44" s="833">
        <v>4.0035948372596719E-2</v>
      </c>
      <c r="J44" s="901"/>
      <c r="K44" s="818"/>
      <c r="L44" s="818"/>
      <c r="M44" s="901"/>
      <c r="N44" s="901"/>
    </row>
    <row r="45" spans="1:14" ht="15" customHeight="1" x14ac:dyDescent="0.25">
      <c r="B45" s="1292" t="s">
        <v>731</v>
      </c>
      <c r="C45" s="1292"/>
      <c r="D45" s="1292"/>
      <c r="E45" s="1292"/>
      <c r="F45" s="1292"/>
      <c r="G45" s="1292"/>
      <c r="H45" s="1292"/>
      <c r="I45" s="1292"/>
      <c r="J45" s="901"/>
      <c r="K45" s="901"/>
      <c r="L45" s="901"/>
      <c r="M45" s="901"/>
      <c r="N45" s="901"/>
    </row>
    <row r="46" spans="1:14" x14ac:dyDescent="0.25">
      <c r="B46" s="901"/>
      <c r="C46" s="901"/>
      <c r="D46" s="901"/>
      <c r="E46" s="901"/>
      <c r="F46" s="901"/>
      <c r="G46" s="901"/>
      <c r="H46" s="901"/>
      <c r="I46" s="901"/>
      <c r="J46" s="901"/>
      <c r="K46" s="901"/>
      <c r="L46" s="901"/>
      <c r="M46" s="901"/>
      <c r="N46" s="901"/>
    </row>
    <row r="47" spans="1:14" x14ac:dyDescent="0.25">
      <c r="B47" s="881" t="s">
        <v>732</v>
      </c>
      <c r="C47" s="901"/>
      <c r="D47" s="901"/>
      <c r="E47" s="901"/>
      <c r="F47" s="901"/>
      <c r="G47" s="901"/>
      <c r="H47" s="901"/>
      <c r="I47" s="901"/>
      <c r="J47" s="901"/>
      <c r="K47" s="901"/>
      <c r="L47" s="901"/>
      <c r="M47" s="901"/>
      <c r="N47" s="901"/>
    </row>
    <row r="48" spans="1:14" x14ac:dyDescent="0.25">
      <c r="B48" s="1241" t="s">
        <v>596</v>
      </c>
      <c r="C48" s="1294" t="s">
        <v>700</v>
      </c>
      <c r="D48" s="1241" t="s">
        <v>615</v>
      </c>
      <c r="E48" s="1242">
        <v>2018</v>
      </c>
      <c r="F48" s="1243"/>
      <c r="G48" s="1243"/>
      <c r="H48" s="1244"/>
      <c r="I48" s="1248">
        <v>2019</v>
      </c>
      <c r="J48" s="1249"/>
      <c r="K48" s="1249"/>
      <c r="L48" s="1250"/>
      <c r="M48" s="901"/>
      <c r="N48" s="901"/>
    </row>
    <row r="49" spans="2:14" x14ac:dyDescent="0.25">
      <c r="B49" s="1241"/>
      <c r="C49" s="1294"/>
      <c r="D49" s="1241"/>
      <c r="E49" s="1241" t="s">
        <v>601</v>
      </c>
      <c r="F49" s="1241"/>
      <c r="G49" s="1241"/>
      <c r="H49" s="1241" t="s">
        <v>661</v>
      </c>
      <c r="I49" s="1248" t="s">
        <v>601</v>
      </c>
      <c r="J49" s="1249"/>
      <c r="K49" s="1250"/>
      <c r="L49" s="1261" t="s">
        <v>661</v>
      </c>
      <c r="M49" s="901"/>
      <c r="N49" s="901"/>
    </row>
    <row r="50" spans="2:14" x14ac:dyDescent="0.25">
      <c r="B50" s="1241"/>
      <c r="C50" s="1294"/>
      <c r="D50" s="1241"/>
      <c r="E50" s="834" t="s">
        <v>733</v>
      </c>
      <c r="F50" s="834" t="s">
        <v>734</v>
      </c>
      <c r="G50" s="834" t="s">
        <v>735</v>
      </c>
      <c r="H50" s="1241"/>
      <c r="I50" s="835" t="s">
        <v>733</v>
      </c>
      <c r="J50" s="835" t="s">
        <v>734</v>
      </c>
      <c r="K50" s="835" t="s">
        <v>735</v>
      </c>
      <c r="L50" s="1261"/>
      <c r="M50" s="901"/>
      <c r="N50" s="901"/>
    </row>
    <row r="51" spans="2:14" x14ac:dyDescent="0.25">
      <c r="B51" s="1254" t="s">
        <v>187</v>
      </c>
      <c r="C51" s="1255" t="s">
        <v>584</v>
      </c>
      <c r="D51" s="863" t="s">
        <v>221</v>
      </c>
      <c r="E51" s="902">
        <v>4494</v>
      </c>
      <c r="F51" s="902">
        <v>778</v>
      </c>
      <c r="G51" s="902">
        <v>8236</v>
      </c>
      <c r="H51" s="902">
        <v>151344.70586999998</v>
      </c>
      <c r="I51" s="902">
        <v>4401</v>
      </c>
      <c r="J51" s="902">
        <v>1091</v>
      </c>
      <c r="K51" s="902">
        <v>9638</v>
      </c>
      <c r="L51" s="902">
        <v>146874.69831000001</v>
      </c>
      <c r="M51" s="901"/>
      <c r="N51" s="901"/>
    </row>
    <row r="52" spans="2:14" x14ac:dyDescent="0.25">
      <c r="B52" s="1254"/>
      <c r="C52" s="1255"/>
      <c r="D52" s="863" t="s">
        <v>223</v>
      </c>
      <c r="E52" s="902">
        <v>108</v>
      </c>
      <c r="F52" s="902">
        <v>2</v>
      </c>
      <c r="G52" s="902">
        <v>1008</v>
      </c>
      <c r="H52" s="902">
        <v>15893.956900000001</v>
      </c>
      <c r="I52" s="902" t="s">
        <v>206</v>
      </c>
      <c r="J52" s="902" t="s">
        <v>206</v>
      </c>
      <c r="K52" s="902">
        <v>118</v>
      </c>
      <c r="L52" s="902">
        <v>1830.0967000000001</v>
      </c>
      <c r="M52" s="901"/>
      <c r="N52" s="901"/>
    </row>
    <row r="53" spans="2:14" x14ac:dyDescent="0.25">
      <c r="B53" s="1254"/>
      <c r="C53" s="1255"/>
      <c r="D53" s="863" t="s">
        <v>618</v>
      </c>
      <c r="E53" s="902">
        <v>20882</v>
      </c>
      <c r="F53" s="902">
        <v>1227</v>
      </c>
      <c r="G53" s="902">
        <v>16656</v>
      </c>
      <c r="H53" s="902">
        <v>126557.18949999999</v>
      </c>
      <c r="I53" s="902">
        <v>15265</v>
      </c>
      <c r="J53" s="902">
        <v>1143</v>
      </c>
      <c r="K53" s="902">
        <v>13863</v>
      </c>
      <c r="L53" s="902">
        <v>126206.76360000002</v>
      </c>
      <c r="M53" s="901"/>
      <c r="N53" s="901"/>
    </row>
    <row r="54" spans="2:14" x14ac:dyDescent="0.25">
      <c r="B54" s="1254"/>
      <c r="C54" s="1255"/>
      <c r="D54" s="863" t="s">
        <v>619</v>
      </c>
      <c r="E54" s="902">
        <v>1463</v>
      </c>
      <c r="F54" s="902">
        <v>27</v>
      </c>
      <c r="G54" s="902">
        <v>179</v>
      </c>
      <c r="H54" s="902">
        <v>4465.7198000000008</v>
      </c>
      <c r="I54" s="902">
        <v>988</v>
      </c>
      <c r="J54" s="902">
        <v>29</v>
      </c>
      <c r="K54" s="902">
        <v>311</v>
      </c>
      <c r="L54" s="902">
        <v>5510.24496</v>
      </c>
      <c r="M54" s="901"/>
      <c r="N54" s="901"/>
    </row>
    <row r="55" spans="2:14" x14ac:dyDescent="0.25">
      <c r="B55" s="1254"/>
      <c r="C55" s="1256" t="s">
        <v>587</v>
      </c>
      <c r="D55" s="1256"/>
      <c r="E55" s="903">
        <v>26947</v>
      </c>
      <c r="F55" s="903">
        <v>2034</v>
      </c>
      <c r="G55" s="903">
        <v>26079</v>
      </c>
      <c r="H55" s="903">
        <v>298261.57206999999</v>
      </c>
      <c r="I55" s="903">
        <v>20654</v>
      </c>
      <c r="J55" s="903">
        <v>2263</v>
      </c>
      <c r="K55" s="903">
        <v>23930</v>
      </c>
      <c r="L55" s="903">
        <v>280421.80356999999</v>
      </c>
      <c r="M55" s="901"/>
      <c r="N55" s="901"/>
    </row>
    <row r="56" spans="2:14" x14ac:dyDescent="0.25">
      <c r="B56" s="1254"/>
      <c r="C56" s="1255" t="s">
        <v>588</v>
      </c>
      <c r="D56" s="863" t="s">
        <v>221</v>
      </c>
      <c r="E56" s="902">
        <v>4622</v>
      </c>
      <c r="F56" s="902">
        <v>797</v>
      </c>
      <c r="G56" s="902">
        <v>7150</v>
      </c>
      <c r="H56" s="902">
        <v>73048.679140000007</v>
      </c>
      <c r="I56" s="902">
        <v>4448</v>
      </c>
      <c r="J56" s="902">
        <v>1090</v>
      </c>
      <c r="K56" s="902">
        <v>8764</v>
      </c>
      <c r="L56" s="902">
        <v>119525.40373000001</v>
      </c>
      <c r="M56" s="901"/>
      <c r="N56" s="901"/>
    </row>
    <row r="57" spans="2:14" x14ac:dyDescent="0.25">
      <c r="B57" s="1254"/>
      <c r="C57" s="1255"/>
      <c r="D57" s="863" t="s">
        <v>223</v>
      </c>
      <c r="E57" s="902">
        <v>101</v>
      </c>
      <c r="F57" s="902">
        <v>1</v>
      </c>
      <c r="G57" s="902">
        <v>994</v>
      </c>
      <c r="H57" s="902">
        <v>11987.392950000001</v>
      </c>
      <c r="I57" s="902" t="s">
        <v>206</v>
      </c>
      <c r="J57" s="902" t="s">
        <v>206</v>
      </c>
      <c r="K57" s="902">
        <v>101</v>
      </c>
      <c r="L57" s="902">
        <v>1334.03738</v>
      </c>
      <c r="M57" s="901"/>
      <c r="N57" s="901"/>
    </row>
    <row r="58" spans="2:14" x14ac:dyDescent="0.25">
      <c r="B58" s="1254"/>
      <c r="C58" s="1255"/>
      <c r="D58" s="863" t="s">
        <v>618</v>
      </c>
      <c r="E58" s="902">
        <v>20361</v>
      </c>
      <c r="F58" s="902">
        <v>1178</v>
      </c>
      <c r="G58" s="902">
        <v>14805</v>
      </c>
      <c r="H58" s="902">
        <v>241617.96027999997</v>
      </c>
      <c r="I58" s="902">
        <v>14532</v>
      </c>
      <c r="J58" s="902">
        <v>1127</v>
      </c>
      <c r="K58" s="902">
        <v>11827</v>
      </c>
      <c r="L58" s="902">
        <v>185393.86438000001</v>
      </c>
      <c r="M58" s="901"/>
      <c r="N58" s="901"/>
    </row>
    <row r="59" spans="2:14" x14ac:dyDescent="0.25">
      <c r="B59" s="1254"/>
      <c r="C59" s="1255"/>
      <c r="D59" s="863" t="s">
        <v>619</v>
      </c>
      <c r="E59" s="902">
        <v>1787</v>
      </c>
      <c r="F59" s="902">
        <v>29</v>
      </c>
      <c r="G59" s="902">
        <v>126</v>
      </c>
      <c r="H59" s="902">
        <v>3284.2310000000002</v>
      </c>
      <c r="I59" s="902">
        <v>1041</v>
      </c>
      <c r="J59" s="902">
        <v>26</v>
      </c>
      <c r="K59" s="902">
        <v>460</v>
      </c>
      <c r="L59" s="902">
        <v>7602.1740199999995</v>
      </c>
      <c r="M59" s="901"/>
      <c r="N59" s="901"/>
    </row>
    <row r="60" spans="2:14" x14ac:dyDescent="0.25">
      <c r="B60" s="1254"/>
      <c r="C60" s="1256" t="s">
        <v>590</v>
      </c>
      <c r="D60" s="1256"/>
      <c r="E60" s="903">
        <v>26871</v>
      </c>
      <c r="F60" s="903">
        <v>2005</v>
      </c>
      <c r="G60" s="903">
        <v>23075</v>
      </c>
      <c r="H60" s="903">
        <v>329938.26337</v>
      </c>
      <c r="I60" s="903">
        <v>20021</v>
      </c>
      <c r="J60" s="903">
        <v>2243</v>
      </c>
      <c r="K60" s="903">
        <v>21152</v>
      </c>
      <c r="L60" s="903">
        <v>313855.47950999998</v>
      </c>
      <c r="M60" s="901"/>
      <c r="N60" s="901"/>
    </row>
    <row r="61" spans="2:14" x14ac:dyDescent="0.25">
      <c r="B61" s="1258" t="s">
        <v>620</v>
      </c>
      <c r="C61" s="1258"/>
      <c r="D61" s="1258"/>
      <c r="E61" s="904">
        <v>53818</v>
      </c>
      <c r="F61" s="904">
        <v>4039</v>
      </c>
      <c r="G61" s="904">
        <v>49154</v>
      </c>
      <c r="H61" s="904">
        <v>628199.83544000005</v>
      </c>
      <c r="I61" s="904">
        <v>40675</v>
      </c>
      <c r="J61" s="904">
        <v>4506</v>
      </c>
      <c r="K61" s="904">
        <v>45082</v>
      </c>
      <c r="L61" s="904">
        <v>594277.28307999996</v>
      </c>
      <c r="M61" s="901"/>
      <c r="N61" s="901"/>
    </row>
    <row r="62" spans="2:14" ht="15" customHeight="1" x14ac:dyDescent="0.25">
      <c r="B62" s="1295" t="s">
        <v>761</v>
      </c>
      <c r="C62" s="1295"/>
      <c r="D62" s="1295"/>
      <c r="E62" s="1295"/>
      <c r="F62" s="1295"/>
      <c r="G62" s="1295"/>
      <c r="H62" s="1295"/>
      <c r="I62" s="1295"/>
      <c r="J62" s="1295"/>
      <c r="K62" s="1295"/>
      <c r="L62" s="1296"/>
      <c r="M62" s="901"/>
      <c r="N62" s="901"/>
    </row>
    <row r="63" spans="2:14" x14ac:dyDescent="0.25">
      <c r="B63" s="1259" t="s">
        <v>787</v>
      </c>
      <c r="C63" s="1259"/>
      <c r="D63" s="1259"/>
      <c r="E63" s="1259"/>
      <c r="F63" s="1259"/>
      <c r="G63" s="1259"/>
      <c r="H63" s="1259"/>
      <c r="I63" s="1259"/>
      <c r="J63" s="1259"/>
      <c r="K63" s="1259"/>
      <c r="L63" s="1259"/>
      <c r="M63" s="901"/>
      <c r="N63" s="901"/>
    </row>
    <row r="64" spans="2:14" x14ac:dyDescent="0.25">
      <c r="B64" s="901"/>
      <c r="C64" s="901"/>
      <c r="D64" s="901"/>
      <c r="E64" s="901"/>
      <c r="F64" s="901"/>
      <c r="G64" s="901"/>
      <c r="H64" s="901"/>
      <c r="I64" s="901"/>
      <c r="J64" s="901"/>
      <c r="K64" s="901"/>
      <c r="L64" s="901"/>
      <c r="M64" s="901"/>
      <c r="N64" s="901"/>
    </row>
    <row r="65" spans="2:14" x14ac:dyDescent="0.25">
      <c r="B65" s="901"/>
      <c r="C65" s="901"/>
      <c r="D65" s="901"/>
      <c r="E65" s="901"/>
      <c r="F65" s="901"/>
      <c r="G65" s="901"/>
      <c r="H65" s="901"/>
      <c r="I65" s="901"/>
      <c r="J65" s="901"/>
      <c r="K65" s="901"/>
      <c r="L65" s="901"/>
      <c r="M65" s="901"/>
      <c r="N65" s="901"/>
    </row>
    <row r="66" spans="2:14" x14ac:dyDescent="0.25">
      <c r="B66" s="901"/>
      <c r="C66" s="901"/>
      <c r="D66" s="901"/>
      <c r="E66" s="901"/>
      <c r="F66" s="901"/>
      <c r="G66" s="901"/>
      <c r="H66" s="901"/>
      <c r="I66" s="901"/>
      <c r="J66" s="901"/>
      <c r="K66" s="901"/>
      <c r="L66" s="901"/>
      <c r="M66" s="901"/>
      <c r="N66" s="901"/>
    </row>
    <row r="67" spans="2:14" x14ac:dyDescent="0.25">
      <c r="B67" s="901"/>
      <c r="C67" s="901"/>
      <c r="D67" s="901"/>
      <c r="E67" s="901"/>
      <c r="F67" s="901"/>
      <c r="G67" s="901"/>
      <c r="H67" s="901"/>
      <c r="I67" s="901"/>
      <c r="J67" s="901"/>
      <c r="K67" s="901"/>
      <c r="L67" s="901"/>
      <c r="M67" s="901"/>
      <c r="N67" s="901"/>
    </row>
    <row r="68" spans="2:14" x14ac:dyDescent="0.25">
      <c r="B68" s="901"/>
      <c r="C68" s="901"/>
      <c r="D68" s="901"/>
      <c r="E68" s="901"/>
      <c r="F68" s="901"/>
      <c r="G68" s="901"/>
      <c r="H68" s="901"/>
      <c r="I68" s="901"/>
      <c r="J68" s="901"/>
      <c r="K68" s="901"/>
      <c r="L68" s="901"/>
      <c r="M68" s="901"/>
      <c r="N68" s="901"/>
    </row>
    <row r="69" spans="2:14" x14ac:dyDescent="0.25">
      <c r="B69" s="901"/>
      <c r="C69" s="901"/>
      <c r="D69" s="901"/>
      <c r="E69" s="901"/>
      <c r="F69" s="901"/>
      <c r="G69" s="901"/>
      <c r="H69" s="901"/>
      <c r="I69" s="901"/>
      <c r="J69" s="901"/>
      <c r="K69" s="901"/>
      <c r="L69" s="901"/>
      <c r="M69" s="901"/>
      <c r="N69" s="901"/>
    </row>
    <row r="70" spans="2:14" x14ac:dyDescent="0.25">
      <c r="B70" s="901"/>
      <c r="C70" s="901"/>
      <c r="D70" s="901"/>
      <c r="E70" s="901"/>
      <c r="F70" s="901"/>
      <c r="G70" s="901"/>
      <c r="H70" s="901"/>
      <c r="I70" s="901"/>
      <c r="J70" s="901"/>
      <c r="K70" s="901"/>
      <c r="L70" s="901"/>
      <c r="M70" s="901"/>
      <c r="N70" s="901"/>
    </row>
    <row r="71" spans="2:14" x14ac:dyDescent="0.25">
      <c r="B71" s="901"/>
      <c r="C71" s="901"/>
      <c r="D71" s="901"/>
      <c r="E71" s="901"/>
      <c r="F71" s="901"/>
      <c r="G71" s="901"/>
      <c r="H71" s="901"/>
      <c r="I71" s="901"/>
      <c r="J71" s="901"/>
      <c r="K71" s="901"/>
      <c r="L71" s="901"/>
      <c r="M71" s="901"/>
      <c r="N71" s="901"/>
    </row>
    <row r="72" spans="2:14" x14ac:dyDescent="0.25">
      <c r="B72" s="901"/>
      <c r="C72" s="901"/>
      <c r="D72" s="901"/>
      <c r="E72" s="901"/>
      <c r="F72" s="901"/>
      <c r="G72" s="901"/>
      <c r="H72" s="901"/>
      <c r="I72" s="901"/>
      <c r="J72" s="901"/>
      <c r="K72" s="901"/>
      <c r="L72" s="901"/>
      <c r="M72" s="901"/>
      <c r="N72" s="901"/>
    </row>
  </sheetData>
  <mergeCells count="57">
    <mergeCell ref="B61:D61"/>
    <mergeCell ref="B62:L62"/>
    <mergeCell ref="B63:L63"/>
    <mergeCell ref="L49:L50"/>
    <mergeCell ref="B51:B60"/>
    <mergeCell ref="C51:C54"/>
    <mergeCell ref="C55:D55"/>
    <mergeCell ref="C56:C59"/>
    <mergeCell ref="C60:D60"/>
    <mergeCell ref="B45:I45"/>
    <mergeCell ref="B48:B50"/>
    <mergeCell ref="C48:C50"/>
    <mergeCell ref="D48:D50"/>
    <mergeCell ref="E48:H48"/>
    <mergeCell ref="I48:L48"/>
    <mergeCell ref="E49:G49"/>
    <mergeCell ref="H49:H50"/>
    <mergeCell ref="I49:K49"/>
    <mergeCell ref="B32:K32"/>
    <mergeCell ref="B33:K33"/>
    <mergeCell ref="B34:K34"/>
    <mergeCell ref="B37:B38"/>
    <mergeCell ref="C37:C38"/>
    <mergeCell ref="D37:D38"/>
    <mergeCell ref="E37:E38"/>
    <mergeCell ref="F37:F38"/>
    <mergeCell ref="G37:G38"/>
    <mergeCell ref="H37:H38"/>
    <mergeCell ref="I37:I38"/>
    <mergeCell ref="K19:K20"/>
    <mergeCell ref="B21:B25"/>
    <mergeCell ref="C25:D25"/>
    <mergeCell ref="B26:B30"/>
    <mergeCell ref="C30:D30"/>
    <mergeCell ref="B31:D31"/>
    <mergeCell ref="B16:J16"/>
    <mergeCell ref="B19:B20"/>
    <mergeCell ref="C19:C20"/>
    <mergeCell ref="D19:D20"/>
    <mergeCell ref="E19:E20"/>
    <mergeCell ref="F19:F20"/>
    <mergeCell ref="G19:G20"/>
    <mergeCell ref="H19:H20"/>
    <mergeCell ref="I19:I20"/>
    <mergeCell ref="J19:J20"/>
    <mergeCell ref="H4:H5"/>
    <mergeCell ref="I4:I5"/>
    <mergeCell ref="J4:J5"/>
    <mergeCell ref="B6:B9"/>
    <mergeCell ref="B10:B14"/>
    <mergeCell ref="F4:F5"/>
    <mergeCell ref="G4:G5"/>
    <mergeCell ref="B15:C15"/>
    <mergeCell ref="B4:B5"/>
    <mergeCell ref="C4:C5"/>
    <mergeCell ref="D4:D5"/>
    <mergeCell ref="E4:E5"/>
  </mergeCells>
  <pageMargins left="0.7" right="0.7" top="0.75" bottom="0.75" header="0.3" footer="0.3"/>
  <pageSetup paperSize="183"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P56"/>
  <sheetViews>
    <sheetView zoomScaleNormal="100" workbookViewId="0"/>
  </sheetViews>
  <sheetFormatPr baseColWidth="10" defaultColWidth="11.42578125" defaultRowHeight="15" x14ac:dyDescent="0.25"/>
  <cols>
    <col min="1" max="1" width="3.7109375" style="905" customWidth="1"/>
    <col min="2" max="2" width="29.140625" style="905" customWidth="1"/>
    <col min="3" max="3" width="26.5703125" style="905" customWidth="1"/>
    <col min="4" max="4" width="36.5703125" style="905" customWidth="1"/>
    <col min="5" max="8" width="11.42578125" style="905"/>
    <col min="9" max="9" width="15.140625" style="905" customWidth="1"/>
    <col min="10" max="10" width="13.42578125" style="905" customWidth="1"/>
    <col min="11" max="16384" width="11.42578125" style="905"/>
  </cols>
  <sheetData>
    <row r="1" spans="1:16" x14ac:dyDescent="0.25">
      <c r="B1" s="906" t="s">
        <v>788</v>
      </c>
    </row>
    <row r="2" spans="1:16" x14ac:dyDescent="0.25">
      <c r="B2" s="907"/>
    </row>
    <row r="3" spans="1:16" x14ac:dyDescent="0.25">
      <c r="B3" s="908" t="s">
        <v>699</v>
      </c>
    </row>
    <row r="4" spans="1:16" ht="15" customHeight="1" x14ac:dyDescent="0.25">
      <c r="A4" s="909"/>
      <c r="B4" s="1222" t="s">
        <v>700</v>
      </c>
      <c r="C4" s="1222" t="s">
        <v>701</v>
      </c>
      <c r="D4" s="1223">
        <v>2015</v>
      </c>
      <c r="E4" s="1223">
        <v>2016</v>
      </c>
      <c r="F4" s="1223">
        <v>2017</v>
      </c>
      <c r="G4" s="1223">
        <v>2018</v>
      </c>
      <c r="H4" s="1225">
        <v>2019</v>
      </c>
      <c r="I4" s="1297" t="s">
        <v>2</v>
      </c>
      <c r="J4" s="1297" t="s">
        <v>3</v>
      </c>
      <c r="K4" s="910"/>
      <c r="L4" s="910"/>
      <c r="M4" s="910"/>
      <c r="N4" s="910"/>
      <c r="O4" s="910"/>
      <c r="P4" s="910"/>
    </row>
    <row r="5" spans="1:16" x14ac:dyDescent="0.25">
      <c r="A5" s="911"/>
      <c r="B5" s="1222"/>
      <c r="C5" s="1222"/>
      <c r="D5" s="1224"/>
      <c r="E5" s="1224"/>
      <c r="F5" s="1224"/>
      <c r="G5" s="1224"/>
      <c r="H5" s="1226"/>
      <c r="I5" s="1297"/>
      <c r="J5" s="1297"/>
      <c r="K5" s="910"/>
      <c r="L5" s="910"/>
      <c r="M5" s="910"/>
      <c r="N5" s="910"/>
      <c r="O5" s="910"/>
      <c r="P5" s="910"/>
    </row>
    <row r="6" spans="1:16" x14ac:dyDescent="0.25">
      <c r="A6" s="911"/>
      <c r="B6" s="1228" t="s">
        <v>702</v>
      </c>
      <c r="C6" s="791" t="s">
        <v>677</v>
      </c>
      <c r="D6" s="808">
        <v>771</v>
      </c>
      <c r="E6" s="808">
        <v>1790</v>
      </c>
      <c r="F6" s="808">
        <v>830</v>
      </c>
      <c r="G6" s="808">
        <v>867</v>
      </c>
      <c r="H6" s="855">
        <v>849</v>
      </c>
      <c r="I6" s="912">
        <v>0.97474167623421359</v>
      </c>
      <c r="J6" s="912">
        <v>-2.0761245674740469E-2</v>
      </c>
      <c r="K6" s="910"/>
      <c r="L6" s="818"/>
      <c r="M6" s="818"/>
      <c r="N6" s="910"/>
      <c r="O6" s="910"/>
      <c r="P6" s="910"/>
    </row>
    <row r="7" spans="1:16" x14ac:dyDescent="0.25">
      <c r="B7" s="1228"/>
      <c r="C7" s="791" t="s">
        <v>678</v>
      </c>
      <c r="D7" s="808">
        <v>13</v>
      </c>
      <c r="E7" s="808">
        <v>12</v>
      </c>
      <c r="F7" s="808">
        <v>0</v>
      </c>
      <c r="G7" s="808">
        <v>11</v>
      </c>
      <c r="H7" s="855">
        <v>22</v>
      </c>
      <c r="I7" s="912">
        <v>2.5258323765786451E-2</v>
      </c>
      <c r="J7" s="912">
        <v>1</v>
      </c>
      <c r="K7" s="910"/>
      <c r="L7" s="818"/>
      <c r="M7" s="818"/>
      <c r="N7" s="910"/>
      <c r="O7" s="910"/>
      <c r="P7" s="910"/>
    </row>
    <row r="8" spans="1:16" x14ac:dyDescent="0.25">
      <c r="B8" s="1228"/>
      <c r="C8" s="791" t="s">
        <v>679</v>
      </c>
      <c r="D8" s="808">
        <v>0</v>
      </c>
      <c r="E8" s="808">
        <v>0</v>
      </c>
      <c r="F8" s="808">
        <v>1</v>
      </c>
      <c r="G8" s="808">
        <v>0</v>
      </c>
      <c r="H8" s="855">
        <v>0</v>
      </c>
      <c r="I8" s="912">
        <v>0</v>
      </c>
      <c r="J8" s="912" t="s">
        <v>206</v>
      </c>
      <c r="K8" s="910"/>
      <c r="L8" s="818"/>
      <c r="M8" s="818"/>
      <c r="N8" s="910"/>
      <c r="O8" s="910"/>
      <c r="P8" s="910"/>
    </row>
    <row r="9" spans="1:16" x14ac:dyDescent="0.25">
      <c r="B9" s="1228"/>
      <c r="C9" s="800" t="s">
        <v>703</v>
      </c>
      <c r="D9" s="903">
        <v>784</v>
      </c>
      <c r="E9" s="903">
        <v>1802</v>
      </c>
      <c r="F9" s="903">
        <v>831</v>
      </c>
      <c r="G9" s="903">
        <v>878</v>
      </c>
      <c r="H9" s="903">
        <v>871</v>
      </c>
      <c r="I9" s="913">
        <v>1</v>
      </c>
      <c r="J9" s="913">
        <v>-7.9726651480638289E-3</v>
      </c>
      <c r="K9" s="910"/>
      <c r="L9" s="818"/>
      <c r="M9" s="818"/>
      <c r="N9" s="910"/>
      <c r="O9" s="910"/>
      <c r="P9" s="910"/>
    </row>
    <row r="10" spans="1:16" x14ac:dyDescent="0.25">
      <c r="B10" s="1228" t="s">
        <v>704</v>
      </c>
      <c r="C10" s="791" t="s">
        <v>687</v>
      </c>
      <c r="D10" s="808">
        <v>163</v>
      </c>
      <c r="E10" s="808">
        <v>237</v>
      </c>
      <c r="F10" s="808">
        <v>220</v>
      </c>
      <c r="G10" s="808">
        <v>274</v>
      </c>
      <c r="H10" s="855">
        <v>224</v>
      </c>
      <c r="I10" s="912">
        <v>0.67469879518072284</v>
      </c>
      <c r="J10" s="912">
        <v>-0.18248175182481752</v>
      </c>
      <c r="K10" s="910"/>
      <c r="L10" s="818"/>
      <c r="M10" s="818"/>
      <c r="N10" s="910"/>
      <c r="O10" s="910"/>
      <c r="P10" s="910"/>
    </row>
    <row r="11" spans="1:16" x14ac:dyDescent="0.25">
      <c r="B11" s="1228"/>
      <c r="C11" s="791" t="s">
        <v>705</v>
      </c>
      <c r="D11" s="808">
        <v>80</v>
      </c>
      <c r="E11" s="808">
        <v>92</v>
      </c>
      <c r="F11" s="808">
        <v>95</v>
      </c>
      <c r="G11" s="808">
        <v>104</v>
      </c>
      <c r="H11" s="855">
        <v>100</v>
      </c>
      <c r="I11" s="912">
        <v>0.30120481927710846</v>
      </c>
      <c r="J11" s="912">
        <v>-3.8461538461538436E-2</v>
      </c>
      <c r="K11" s="910"/>
      <c r="L11" s="818"/>
      <c r="M11" s="818"/>
      <c r="N11" s="910"/>
      <c r="O11" s="910"/>
      <c r="P11" s="910"/>
    </row>
    <row r="12" spans="1:16" x14ac:dyDescent="0.25">
      <c r="B12" s="1228"/>
      <c r="C12" s="791" t="s">
        <v>706</v>
      </c>
      <c r="D12" s="808">
        <v>0</v>
      </c>
      <c r="E12" s="808">
        <v>16</v>
      </c>
      <c r="F12" s="808">
        <v>21</v>
      </c>
      <c r="G12" s="808">
        <v>12</v>
      </c>
      <c r="H12" s="855">
        <v>8</v>
      </c>
      <c r="I12" s="912">
        <v>2.4096385542168676E-2</v>
      </c>
      <c r="J12" s="912">
        <v>-0.33333333333333337</v>
      </c>
      <c r="K12" s="910"/>
      <c r="L12" s="818"/>
      <c r="M12" s="818"/>
      <c r="N12" s="910"/>
      <c r="O12" s="910"/>
      <c r="P12" s="910"/>
    </row>
    <row r="13" spans="1:16" x14ac:dyDescent="0.25">
      <c r="B13" s="1228"/>
      <c r="C13" s="800" t="s">
        <v>708</v>
      </c>
      <c r="D13" s="903">
        <v>243</v>
      </c>
      <c r="E13" s="903">
        <v>345</v>
      </c>
      <c r="F13" s="903">
        <v>336</v>
      </c>
      <c r="G13" s="903">
        <v>390</v>
      </c>
      <c r="H13" s="903">
        <v>332</v>
      </c>
      <c r="I13" s="913">
        <v>1</v>
      </c>
      <c r="J13" s="913">
        <v>-0.14871794871794874</v>
      </c>
      <c r="K13" s="910"/>
      <c r="L13" s="818"/>
      <c r="M13" s="818"/>
      <c r="N13" s="910"/>
      <c r="O13" s="910"/>
      <c r="P13" s="910"/>
    </row>
    <row r="14" spans="1:16" x14ac:dyDescent="0.25">
      <c r="B14" s="1220" t="s">
        <v>622</v>
      </c>
      <c r="C14" s="1221"/>
      <c r="D14" s="914">
        <v>1027</v>
      </c>
      <c r="E14" s="914">
        <v>2147</v>
      </c>
      <c r="F14" s="914">
        <v>1167</v>
      </c>
      <c r="G14" s="914">
        <v>1268</v>
      </c>
      <c r="H14" s="914">
        <v>1203</v>
      </c>
      <c r="I14" s="915"/>
      <c r="J14" s="915">
        <v>-5.126182965299686E-2</v>
      </c>
      <c r="K14" s="910"/>
      <c r="L14" s="818"/>
      <c r="M14" s="818"/>
      <c r="N14" s="910"/>
      <c r="O14" s="910"/>
      <c r="P14" s="910"/>
    </row>
    <row r="15" spans="1:16" ht="15" customHeight="1" x14ac:dyDescent="0.25">
      <c r="B15" s="1298" t="s">
        <v>780</v>
      </c>
      <c r="C15" s="1298"/>
      <c r="D15" s="1298"/>
      <c r="E15" s="1298"/>
      <c r="F15" s="1298"/>
      <c r="G15" s="1298"/>
      <c r="H15" s="1298"/>
      <c r="I15" s="1298"/>
      <c r="J15" s="1298"/>
      <c r="K15" s="910"/>
      <c r="L15" s="910"/>
      <c r="M15" s="910"/>
      <c r="N15" s="910"/>
      <c r="O15" s="910"/>
      <c r="P15" s="910"/>
    </row>
    <row r="16" spans="1:16" x14ac:dyDescent="0.25">
      <c r="A16" s="916"/>
      <c r="B16" s="910"/>
      <c r="C16" s="910"/>
      <c r="D16" s="910"/>
      <c r="E16" s="910"/>
      <c r="F16" s="910"/>
      <c r="G16" s="910"/>
      <c r="H16" s="910"/>
      <c r="I16" s="910"/>
      <c r="J16" s="910"/>
      <c r="K16" s="910"/>
      <c r="L16" s="910"/>
      <c r="M16" s="910"/>
      <c r="N16" s="910"/>
      <c r="O16" s="910"/>
      <c r="P16" s="910"/>
    </row>
    <row r="17" spans="1:16" x14ac:dyDescent="0.25">
      <c r="A17" s="916"/>
      <c r="B17" s="908" t="s">
        <v>710</v>
      </c>
      <c r="C17" s="910"/>
      <c r="D17" s="910"/>
      <c r="E17" s="910"/>
      <c r="F17" s="910"/>
      <c r="G17" s="910"/>
      <c r="H17" s="910"/>
      <c r="I17" s="910"/>
      <c r="J17" s="910"/>
      <c r="K17" s="910"/>
      <c r="L17" s="910"/>
      <c r="M17" s="910"/>
      <c r="N17" s="910"/>
      <c r="O17" s="910"/>
      <c r="P17" s="910"/>
    </row>
    <row r="18" spans="1:16" ht="15" customHeight="1" x14ac:dyDescent="0.25">
      <c r="A18" s="909"/>
      <c r="B18" s="1222" t="s">
        <v>711</v>
      </c>
      <c r="C18" s="1222" t="s">
        <v>712</v>
      </c>
      <c r="D18" s="1222" t="s">
        <v>25</v>
      </c>
      <c r="E18" s="1231">
        <v>2015</v>
      </c>
      <c r="F18" s="1233">
        <v>2016</v>
      </c>
      <c r="G18" s="1233">
        <v>2017</v>
      </c>
      <c r="H18" s="1233">
        <v>2018</v>
      </c>
      <c r="I18" s="1235">
        <v>2019</v>
      </c>
      <c r="J18" s="1237" t="s">
        <v>2</v>
      </c>
      <c r="K18" s="1238" t="s">
        <v>3</v>
      </c>
      <c r="L18" s="910"/>
      <c r="M18" s="910"/>
      <c r="N18" s="910"/>
      <c r="O18" s="910"/>
      <c r="P18" s="910"/>
    </row>
    <row r="19" spans="1:16" x14ac:dyDescent="0.25">
      <c r="A19" s="909"/>
      <c r="B19" s="1222"/>
      <c r="C19" s="1222"/>
      <c r="D19" s="1222"/>
      <c r="E19" s="1232"/>
      <c r="F19" s="1234"/>
      <c r="G19" s="1234"/>
      <c r="H19" s="1234"/>
      <c r="I19" s="1236"/>
      <c r="J19" s="1237"/>
      <c r="K19" s="1238"/>
      <c r="L19" s="910"/>
      <c r="M19" s="910"/>
      <c r="N19" s="910"/>
      <c r="O19" s="910"/>
      <c r="P19" s="910"/>
    </row>
    <row r="20" spans="1:16" x14ac:dyDescent="0.25">
      <c r="A20" s="911"/>
      <c r="B20" s="1228" t="s">
        <v>713</v>
      </c>
      <c r="C20" s="812" t="s">
        <v>26</v>
      </c>
      <c r="D20" s="813" t="s">
        <v>27</v>
      </c>
      <c r="E20" s="814">
        <v>930.06847298999992</v>
      </c>
      <c r="F20" s="814">
        <v>969.57534308000004</v>
      </c>
      <c r="G20" s="814">
        <v>1170.9525990499999</v>
      </c>
      <c r="H20" s="814">
        <v>1459.3894829400001</v>
      </c>
      <c r="I20" s="815">
        <v>1512.9007826899999</v>
      </c>
      <c r="J20" s="816">
        <v>0.66519188609588809</v>
      </c>
      <c r="K20" s="817">
        <v>3.6666907892332512E-2</v>
      </c>
      <c r="L20" s="910"/>
      <c r="M20" s="818"/>
      <c r="N20" s="818"/>
      <c r="O20" s="910"/>
      <c r="P20" s="910"/>
    </row>
    <row r="21" spans="1:16" x14ac:dyDescent="0.25">
      <c r="A21" s="911"/>
      <c r="B21" s="1228"/>
      <c r="C21" s="812" t="s">
        <v>789</v>
      </c>
      <c r="D21" s="813" t="s">
        <v>790</v>
      </c>
      <c r="E21" s="814">
        <v>424.26261883000006</v>
      </c>
      <c r="F21" s="814">
        <v>550.0482512000001</v>
      </c>
      <c r="G21" s="814">
        <v>603.84948365000002</v>
      </c>
      <c r="H21" s="814">
        <v>580.89492209000002</v>
      </c>
      <c r="I21" s="815">
        <v>475.31155077999995</v>
      </c>
      <c r="J21" s="816">
        <v>0.20898487895838111</v>
      </c>
      <c r="K21" s="817">
        <v>-0.18175984553303026</v>
      </c>
      <c r="L21" s="910"/>
      <c r="M21" s="818"/>
      <c r="N21" s="818"/>
      <c r="O21" s="910"/>
      <c r="P21" s="910"/>
    </row>
    <row r="22" spans="1:16" x14ac:dyDescent="0.25">
      <c r="A22" s="916"/>
      <c r="B22" s="1228"/>
      <c r="C22" s="812" t="s">
        <v>28</v>
      </c>
      <c r="D22" s="813" t="s">
        <v>29</v>
      </c>
      <c r="E22" s="814">
        <v>0</v>
      </c>
      <c r="F22" s="814">
        <v>6.1115206900000008</v>
      </c>
      <c r="G22" s="814">
        <v>0</v>
      </c>
      <c r="H22" s="814">
        <v>74.776153230000006</v>
      </c>
      <c r="I22" s="815">
        <v>150.51664785999998</v>
      </c>
      <c r="J22" s="816">
        <v>6.6179126896082477E-2</v>
      </c>
      <c r="K22" s="817">
        <v>1.0128963761619802</v>
      </c>
      <c r="L22" s="910"/>
      <c r="M22" s="818"/>
      <c r="N22" s="818"/>
      <c r="O22" s="910"/>
      <c r="P22" s="910"/>
    </row>
    <row r="23" spans="1:16" x14ac:dyDescent="0.25">
      <c r="A23" s="916"/>
      <c r="B23" s="1228"/>
      <c r="C23" s="819" t="s">
        <v>70</v>
      </c>
      <c r="D23" s="820"/>
      <c r="E23" s="814">
        <v>286.7034611900001</v>
      </c>
      <c r="F23" s="814">
        <v>444.53605093999983</v>
      </c>
      <c r="G23" s="814">
        <v>377.10905708999996</v>
      </c>
      <c r="H23" s="814">
        <v>358.25394019999987</v>
      </c>
      <c r="I23" s="815">
        <v>135.65351537999999</v>
      </c>
      <c r="J23" s="816">
        <v>5.9644108049648245E-2</v>
      </c>
      <c r="K23" s="817">
        <v>-0.62134815515421926</v>
      </c>
      <c r="L23" s="910"/>
      <c r="M23" s="818"/>
      <c r="N23" s="818"/>
      <c r="O23" s="910"/>
      <c r="P23" s="910"/>
    </row>
    <row r="24" spans="1:16" x14ac:dyDescent="0.25">
      <c r="A24" s="916"/>
      <c r="B24" s="1228"/>
      <c r="C24" s="1239" t="s">
        <v>18</v>
      </c>
      <c r="D24" s="1240"/>
      <c r="E24" s="821">
        <v>1641.0345530100001</v>
      </c>
      <c r="F24" s="821">
        <v>1970.2711659099998</v>
      </c>
      <c r="G24" s="821">
        <v>2151.9111397900001</v>
      </c>
      <c r="H24" s="821">
        <v>2473.3144984599999</v>
      </c>
      <c r="I24" s="821">
        <v>2274.3824967099999</v>
      </c>
      <c r="J24" s="822">
        <v>1</v>
      </c>
      <c r="K24" s="823">
        <v>-8.0431340969320364E-2</v>
      </c>
      <c r="L24" s="910"/>
      <c r="M24" s="818"/>
      <c r="N24" s="818"/>
      <c r="O24" s="910"/>
      <c r="P24" s="910"/>
    </row>
    <row r="25" spans="1:16" x14ac:dyDescent="0.25">
      <c r="A25" s="916"/>
      <c r="B25" s="1228" t="s">
        <v>719</v>
      </c>
      <c r="C25" s="812" t="s">
        <v>347</v>
      </c>
      <c r="D25" s="813" t="s">
        <v>348</v>
      </c>
      <c r="E25" s="814">
        <v>157.91004948999998</v>
      </c>
      <c r="F25" s="814">
        <v>132.87842017</v>
      </c>
      <c r="G25" s="814">
        <v>192.10052567</v>
      </c>
      <c r="H25" s="814">
        <v>275.06522249999989</v>
      </c>
      <c r="I25" s="815">
        <v>227.22833348999998</v>
      </c>
      <c r="J25" s="816">
        <v>0.60900815974293199</v>
      </c>
      <c r="K25" s="817">
        <v>-0.17391107670836115</v>
      </c>
      <c r="L25" s="910"/>
      <c r="M25" s="818"/>
      <c r="N25" s="818"/>
      <c r="O25" s="910"/>
      <c r="P25" s="910"/>
    </row>
    <row r="26" spans="1:16" x14ac:dyDescent="0.25">
      <c r="A26" s="916"/>
      <c r="B26" s="1228"/>
      <c r="C26" s="812" t="s">
        <v>365</v>
      </c>
      <c r="D26" s="813" t="s">
        <v>366</v>
      </c>
      <c r="E26" s="814">
        <v>87.417855250000002</v>
      </c>
      <c r="F26" s="814">
        <v>82.09258272000001</v>
      </c>
      <c r="G26" s="814">
        <v>85.059837029999997</v>
      </c>
      <c r="H26" s="814">
        <v>142.31786135999999</v>
      </c>
      <c r="I26" s="815">
        <v>110.80237102</v>
      </c>
      <c r="J26" s="816">
        <v>0.29696801905653841</v>
      </c>
      <c r="K26" s="817">
        <v>-0.2214443783713137</v>
      </c>
      <c r="L26" s="910"/>
      <c r="M26" s="818"/>
      <c r="N26" s="818"/>
      <c r="O26" s="910"/>
      <c r="P26" s="910"/>
    </row>
    <row r="27" spans="1:16" x14ac:dyDescent="0.25">
      <c r="A27" s="916"/>
      <c r="B27" s="1228"/>
      <c r="C27" s="812" t="s">
        <v>783</v>
      </c>
      <c r="D27" s="813" t="s">
        <v>784</v>
      </c>
      <c r="E27" s="814">
        <v>5.5446391300000002</v>
      </c>
      <c r="F27" s="814">
        <v>7.8295476100000005</v>
      </c>
      <c r="G27" s="814">
        <v>7.3909258899999992</v>
      </c>
      <c r="H27" s="814">
        <v>15.519743440000001</v>
      </c>
      <c r="I27" s="815">
        <v>30.771506919999997</v>
      </c>
      <c r="J27" s="816">
        <v>8.2472544308347981E-2</v>
      </c>
      <c r="K27" s="817">
        <v>0.98273296455988279</v>
      </c>
      <c r="L27" s="910"/>
      <c r="M27" s="818"/>
      <c r="N27" s="818"/>
      <c r="O27" s="910"/>
      <c r="P27" s="910"/>
    </row>
    <row r="28" spans="1:16" x14ac:dyDescent="0.25">
      <c r="A28" s="916"/>
      <c r="B28" s="1228"/>
      <c r="C28" s="819" t="s">
        <v>70</v>
      </c>
      <c r="D28" s="820"/>
      <c r="E28" s="814">
        <v>38.340206290000005</v>
      </c>
      <c r="F28" s="814">
        <v>172.80968283000001</v>
      </c>
      <c r="G28" s="814">
        <v>142.86877034</v>
      </c>
      <c r="H28" s="814">
        <v>97.134076559999983</v>
      </c>
      <c r="I28" s="815">
        <v>4.3099215599999994</v>
      </c>
      <c r="J28" s="816">
        <v>1.1551276892181666E-2</v>
      </c>
      <c r="K28" s="817">
        <v>-0.95562914980369684</v>
      </c>
      <c r="L28" s="910"/>
      <c r="M28" s="818"/>
      <c r="N28" s="818"/>
      <c r="O28" s="910"/>
      <c r="P28" s="910"/>
    </row>
    <row r="29" spans="1:16" x14ac:dyDescent="0.25">
      <c r="A29" s="916"/>
      <c r="B29" s="1228"/>
      <c r="C29" s="1239" t="s">
        <v>22</v>
      </c>
      <c r="D29" s="1240"/>
      <c r="E29" s="821">
        <v>289.21275015999998</v>
      </c>
      <c r="F29" s="821">
        <v>395.61023333000003</v>
      </c>
      <c r="G29" s="821">
        <v>427.42005892999998</v>
      </c>
      <c r="H29" s="821">
        <v>530.03690385999994</v>
      </c>
      <c r="I29" s="821">
        <v>373.11213298999996</v>
      </c>
      <c r="J29" s="822">
        <v>1</v>
      </c>
      <c r="K29" s="823">
        <v>-0.2960638584355042</v>
      </c>
      <c r="L29" s="910"/>
      <c r="M29" s="818"/>
      <c r="N29" s="818"/>
      <c r="O29" s="910"/>
      <c r="P29" s="910"/>
    </row>
    <row r="30" spans="1:16" x14ac:dyDescent="0.25">
      <c r="A30" s="916"/>
      <c r="B30" s="1220" t="s">
        <v>791</v>
      </c>
      <c r="C30" s="1229"/>
      <c r="D30" s="1221"/>
      <c r="E30" s="824">
        <v>1930.2473031699999</v>
      </c>
      <c r="F30" s="824">
        <v>2365.8813992399996</v>
      </c>
      <c r="G30" s="824">
        <v>2579.33119872</v>
      </c>
      <c r="H30" s="824">
        <v>3003.3514023199996</v>
      </c>
      <c r="I30" s="824">
        <v>2647.4946296999997</v>
      </c>
      <c r="J30" s="825"/>
      <c r="K30" s="826">
        <v>-0.11848655883061543</v>
      </c>
      <c r="L30" s="910"/>
      <c r="M30" s="818"/>
      <c r="N30" s="818"/>
      <c r="O30" s="910"/>
      <c r="P30" s="910"/>
    </row>
    <row r="31" spans="1:16" x14ac:dyDescent="0.25">
      <c r="A31" s="916"/>
      <c r="B31" s="1298" t="s">
        <v>727</v>
      </c>
      <c r="C31" s="1298"/>
      <c r="D31" s="1298"/>
      <c r="E31" s="1298"/>
      <c r="F31" s="1298"/>
      <c r="G31" s="1298"/>
      <c r="H31" s="1298"/>
      <c r="I31" s="1298"/>
      <c r="J31" s="1298"/>
      <c r="K31" s="1298"/>
      <c r="L31" s="910"/>
      <c r="M31" s="910"/>
      <c r="N31" s="910"/>
      <c r="O31" s="910"/>
      <c r="P31" s="910"/>
    </row>
    <row r="32" spans="1:16" x14ac:dyDescent="0.25">
      <c r="A32" s="916"/>
      <c r="B32" s="910"/>
      <c r="C32" s="910"/>
      <c r="D32" s="910"/>
      <c r="E32" s="910"/>
      <c r="F32" s="910"/>
      <c r="G32" s="910"/>
      <c r="H32" s="910"/>
      <c r="I32" s="910"/>
      <c r="J32" s="910"/>
      <c r="K32" s="910"/>
      <c r="L32" s="910"/>
      <c r="M32" s="910"/>
      <c r="N32" s="910"/>
      <c r="O32" s="910"/>
      <c r="P32" s="910"/>
    </row>
    <row r="33" spans="1:16" x14ac:dyDescent="0.25">
      <c r="A33" s="916"/>
      <c r="B33" s="908" t="s">
        <v>728</v>
      </c>
      <c r="C33" s="910"/>
      <c r="D33" s="910"/>
      <c r="E33" s="910"/>
      <c r="F33" s="910"/>
      <c r="G33" s="910"/>
      <c r="H33" s="910"/>
      <c r="I33" s="910"/>
      <c r="J33" s="910"/>
      <c r="K33" s="910"/>
      <c r="L33" s="910"/>
      <c r="M33" s="910"/>
      <c r="N33" s="910"/>
      <c r="O33" s="910"/>
      <c r="P33" s="910"/>
    </row>
    <row r="34" spans="1:16" ht="15" customHeight="1" x14ac:dyDescent="0.25">
      <c r="A34" s="909"/>
      <c r="B34" s="1222" t="s">
        <v>729</v>
      </c>
      <c r="C34" s="1231">
        <v>2015</v>
      </c>
      <c r="D34" s="1233">
        <v>2016</v>
      </c>
      <c r="E34" s="1233">
        <v>2017</v>
      </c>
      <c r="F34" s="1233">
        <v>2018</v>
      </c>
      <c r="G34" s="1235">
        <v>2019</v>
      </c>
      <c r="H34" s="1237" t="s">
        <v>2</v>
      </c>
      <c r="I34" s="1238" t="s">
        <v>3</v>
      </c>
      <c r="J34" s="910"/>
      <c r="K34" s="910"/>
      <c r="L34" s="910"/>
      <c r="M34" s="910"/>
      <c r="N34" s="910"/>
      <c r="O34" s="910"/>
      <c r="P34" s="910"/>
    </row>
    <row r="35" spans="1:16" x14ac:dyDescent="0.25">
      <c r="A35" s="916"/>
      <c r="B35" s="1222"/>
      <c r="C35" s="1232"/>
      <c r="D35" s="1234"/>
      <c r="E35" s="1234"/>
      <c r="F35" s="1234"/>
      <c r="G35" s="1236"/>
      <c r="H35" s="1237"/>
      <c r="I35" s="1238"/>
      <c r="J35" s="910"/>
      <c r="K35" s="910"/>
      <c r="L35" s="910"/>
      <c r="M35" s="910"/>
      <c r="N35" s="910"/>
      <c r="O35" s="910"/>
      <c r="P35" s="910"/>
    </row>
    <row r="36" spans="1:16" x14ac:dyDescent="0.25">
      <c r="A36" s="916"/>
      <c r="B36" s="827" t="s">
        <v>483</v>
      </c>
      <c r="C36" s="858">
        <v>2.2353799999999999E-3</v>
      </c>
      <c r="D36" s="858">
        <v>2.6451080000000002E-2</v>
      </c>
      <c r="E36" s="858">
        <v>4.6226379999999997E-2</v>
      </c>
      <c r="F36" s="858">
        <v>0.24772796999999996</v>
      </c>
      <c r="G36" s="859">
        <v>0.59723777</v>
      </c>
      <c r="H36" s="860">
        <v>5.073809859420261E-3</v>
      </c>
      <c r="I36" s="830">
        <v>1.4108612765849577</v>
      </c>
      <c r="J36" s="910"/>
      <c r="K36" s="818"/>
      <c r="L36" s="818"/>
      <c r="M36" s="910"/>
      <c r="N36" s="910"/>
      <c r="O36" s="910"/>
      <c r="P36" s="910"/>
    </row>
    <row r="37" spans="1:16" x14ac:dyDescent="0.25">
      <c r="A37" s="916"/>
      <c r="B37" s="827" t="s">
        <v>496</v>
      </c>
      <c r="C37" s="858">
        <v>54.795374239999994</v>
      </c>
      <c r="D37" s="858">
        <v>44.38863057999999</v>
      </c>
      <c r="E37" s="858">
        <v>54.193914879999994</v>
      </c>
      <c r="F37" s="858">
        <v>84.609514709999999</v>
      </c>
      <c r="G37" s="859">
        <v>71.004784070000014</v>
      </c>
      <c r="H37" s="860">
        <v>0.60321833543845149</v>
      </c>
      <c r="I37" s="830">
        <v>-0.16079433485265038</v>
      </c>
      <c r="J37" s="910"/>
      <c r="K37" s="818"/>
      <c r="L37" s="818"/>
      <c r="M37" s="910"/>
      <c r="N37" s="910"/>
      <c r="O37" s="910"/>
      <c r="P37" s="910"/>
    </row>
    <row r="38" spans="1:16" ht="18" x14ac:dyDescent="0.25">
      <c r="A38" s="916"/>
      <c r="B38" s="827" t="s">
        <v>485</v>
      </c>
      <c r="C38" s="858">
        <v>34.782512269999998</v>
      </c>
      <c r="D38" s="858">
        <v>33.500006020000001</v>
      </c>
      <c r="E38" s="858">
        <v>45.654838090000005</v>
      </c>
      <c r="F38" s="858">
        <v>52.925121539999999</v>
      </c>
      <c r="G38" s="859">
        <v>46.107882339999996</v>
      </c>
      <c r="H38" s="860">
        <v>0.39170769124946891</v>
      </c>
      <c r="I38" s="830">
        <v>-0.12880913641072389</v>
      </c>
      <c r="J38" s="910"/>
      <c r="K38" s="818"/>
      <c r="L38" s="818"/>
      <c r="M38" s="910"/>
      <c r="N38" s="910"/>
      <c r="O38" s="910"/>
      <c r="P38" s="910"/>
    </row>
    <row r="39" spans="1:16" x14ac:dyDescent="0.25">
      <c r="A39" s="916"/>
      <c r="B39" s="827" t="s">
        <v>730</v>
      </c>
      <c r="C39" s="858">
        <v>0</v>
      </c>
      <c r="D39" s="858">
        <v>0</v>
      </c>
      <c r="E39" s="858">
        <v>0</v>
      </c>
      <c r="F39" s="858">
        <v>0</v>
      </c>
      <c r="G39" s="859">
        <v>0</v>
      </c>
      <c r="H39" s="860">
        <v>0</v>
      </c>
      <c r="I39" s="830" t="s">
        <v>206</v>
      </c>
      <c r="J39" s="910"/>
      <c r="K39" s="818"/>
      <c r="L39" s="818"/>
      <c r="M39" s="910"/>
      <c r="N39" s="910"/>
      <c r="O39" s="910"/>
      <c r="P39" s="910"/>
    </row>
    <row r="40" spans="1:16" x14ac:dyDescent="0.25">
      <c r="A40" s="916"/>
      <c r="B40" s="827" t="s">
        <v>487</v>
      </c>
      <c r="C40" s="858">
        <v>1.11769E-3</v>
      </c>
      <c r="D40" s="858">
        <v>7.7534000000000001E-4</v>
      </c>
      <c r="E40" s="858">
        <v>1.1048800000000001E-3</v>
      </c>
      <c r="F40" s="858">
        <v>1.3217709999999999E-2</v>
      </c>
      <c r="G40" s="859">
        <v>1.9240000000000002E-5</v>
      </c>
      <c r="H40" s="860">
        <v>1.6345265922355485E-7</v>
      </c>
      <c r="I40" s="830">
        <v>-0.99854437720301026</v>
      </c>
      <c r="J40" s="910"/>
      <c r="K40" s="818"/>
      <c r="L40" s="818"/>
      <c r="M40" s="910"/>
      <c r="N40" s="910"/>
      <c r="O40" s="910"/>
      <c r="P40" s="910"/>
    </row>
    <row r="41" spans="1:16" x14ac:dyDescent="0.25">
      <c r="A41" s="916"/>
      <c r="B41" s="831" t="s">
        <v>504</v>
      </c>
      <c r="C41" s="861">
        <v>89.581239579999988</v>
      </c>
      <c r="D41" s="861">
        <v>77.915863020000003</v>
      </c>
      <c r="E41" s="861">
        <v>99.89608423</v>
      </c>
      <c r="F41" s="861">
        <v>137.79558193</v>
      </c>
      <c r="G41" s="861">
        <v>117.70992342000002</v>
      </c>
      <c r="H41" s="862">
        <v>1</v>
      </c>
      <c r="I41" s="833">
        <v>-0.14576416913136925</v>
      </c>
      <c r="J41" s="910"/>
      <c r="K41" s="818"/>
      <c r="L41" s="818"/>
      <c r="M41" s="910"/>
      <c r="N41" s="910"/>
      <c r="O41" s="910"/>
      <c r="P41" s="910"/>
    </row>
    <row r="42" spans="1:16" ht="15" customHeight="1" x14ac:dyDescent="0.25">
      <c r="B42" s="1298" t="s">
        <v>731</v>
      </c>
      <c r="C42" s="1298"/>
      <c r="D42" s="1298"/>
      <c r="E42" s="1298"/>
      <c r="F42" s="1298"/>
      <c r="G42" s="1298"/>
      <c r="H42" s="1298"/>
      <c r="I42" s="1298"/>
      <c r="J42" s="910"/>
      <c r="K42" s="910"/>
      <c r="L42" s="910"/>
      <c r="M42" s="910"/>
      <c r="N42" s="910"/>
      <c r="O42" s="910"/>
      <c r="P42" s="910"/>
    </row>
    <row r="43" spans="1:16" x14ac:dyDescent="0.25">
      <c r="B43" s="910"/>
      <c r="C43" s="910"/>
      <c r="D43" s="910"/>
      <c r="E43" s="910"/>
      <c r="F43" s="910"/>
      <c r="G43" s="910"/>
      <c r="H43" s="910"/>
      <c r="I43" s="910"/>
      <c r="J43" s="910"/>
      <c r="K43" s="910"/>
      <c r="L43" s="910"/>
      <c r="M43" s="910"/>
      <c r="N43" s="910"/>
      <c r="O43" s="910"/>
      <c r="P43" s="910"/>
    </row>
    <row r="44" spans="1:16" x14ac:dyDescent="0.25">
      <c r="B44" s="908" t="s">
        <v>732</v>
      </c>
      <c r="C44" s="910"/>
      <c r="D44" s="910"/>
      <c r="E44" s="910"/>
      <c r="F44" s="910"/>
      <c r="G44" s="910"/>
      <c r="H44" s="910"/>
      <c r="I44" s="910"/>
      <c r="J44" s="910"/>
      <c r="K44" s="910"/>
      <c r="L44" s="910"/>
      <c r="M44" s="910"/>
      <c r="N44" s="910"/>
      <c r="O44" s="910"/>
      <c r="P44" s="910"/>
    </row>
    <row r="45" spans="1:16" x14ac:dyDescent="0.25">
      <c r="B45" s="1241" t="s">
        <v>596</v>
      </c>
      <c r="C45" s="1299" t="s">
        <v>700</v>
      </c>
      <c r="D45" s="1241" t="s">
        <v>615</v>
      </c>
      <c r="E45" s="1242">
        <v>2018</v>
      </c>
      <c r="F45" s="1243"/>
      <c r="G45" s="1243"/>
      <c r="H45" s="1244"/>
      <c r="I45" s="1248">
        <v>2019</v>
      </c>
      <c r="J45" s="1249"/>
      <c r="K45" s="1249"/>
      <c r="L45" s="1250"/>
    </row>
    <row r="46" spans="1:16" x14ac:dyDescent="0.25">
      <c r="B46" s="1241"/>
      <c r="C46" s="1299"/>
      <c r="D46" s="1241"/>
      <c r="E46" s="1241" t="s">
        <v>601</v>
      </c>
      <c r="F46" s="1241"/>
      <c r="G46" s="1241"/>
      <c r="H46" s="1241" t="s">
        <v>661</v>
      </c>
      <c r="I46" s="1248" t="s">
        <v>601</v>
      </c>
      <c r="J46" s="1249"/>
      <c r="K46" s="1250"/>
      <c r="L46" s="1261" t="s">
        <v>661</v>
      </c>
    </row>
    <row r="47" spans="1:16" x14ac:dyDescent="0.25">
      <c r="B47" s="1241"/>
      <c r="C47" s="1299"/>
      <c r="D47" s="1241"/>
      <c r="E47" s="834" t="s">
        <v>733</v>
      </c>
      <c r="F47" s="834" t="s">
        <v>734</v>
      </c>
      <c r="G47" s="834" t="s">
        <v>735</v>
      </c>
      <c r="H47" s="1241"/>
      <c r="I47" s="835" t="s">
        <v>733</v>
      </c>
      <c r="J47" s="835" t="s">
        <v>734</v>
      </c>
      <c r="K47" s="835" t="s">
        <v>735</v>
      </c>
      <c r="L47" s="1261"/>
    </row>
    <row r="48" spans="1:16" x14ac:dyDescent="0.25">
      <c r="B48" s="1254" t="s">
        <v>606</v>
      </c>
      <c r="C48" s="1255" t="s">
        <v>584</v>
      </c>
      <c r="D48" s="863" t="s">
        <v>231</v>
      </c>
      <c r="E48" s="837">
        <v>2722</v>
      </c>
      <c r="F48" s="837">
        <v>29</v>
      </c>
      <c r="G48" s="837">
        <v>0</v>
      </c>
      <c r="H48" s="837">
        <v>0</v>
      </c>
      <c r="I48" s="838">
        <v>1874</v>
      </c>
      <c r="J48" s="838">
        <v>16</v>
      </c>
      <c r="K48" s="838">
        <v>0</v>
      </c>
      <c r="L48" s="838">
        <v>0</v>
      </c>
    </row>
    <row r="49" spans="2:13" x14ac:dyDescent="0.25">
      <c r="B49" s="1254"/>
      <c r="C49" s="1255"/>
      <c r="D49" s="863" t="s">
        <v>621</v>
      </c>
      <c r="E49" s="837">
        <v>543</v>
      </c>
      <c r="F49" s="837">
        <v>0</v>
      </c>
      <c r="G49" s="837">
        <v>0</v>
      </c>
      <c r="H49" s="837">
        <v>0</v>
      </c>
      <c r="I49" s="838">
        <v>269</v>
      </c>
      <c r="J49" s="838">
        <v>0</v>
      </c>
      <c r="K49" s="838">
        <v>0</v>
      </c>
      <c r="L49" s="838">
        <v>0</v>
      </c>
    </row>
    <row r="50" spans="2:13" x14ac:dyDescent="0.25">
      <c r="B50" s="1254"/>
      <c r="C50" s="1256" t="s">
        <v>587</v>
      </c>
      <c r="D50" s="1256"/>
      <c r="E50" s="839">
        <v>3265</v>
      </c>
      <c r="F50" s="839">
        <v>29</v>
      </c>
      <c r="G50" s="839">
        <v>0</v>
      </c>
      <c r="H50" s="839">
        <v>0</v>
      </c>
      <c r="I50" s="839">
        <v>2143</v>
      </c>
      <c r="J50" s="839">
        <v>16</v>
      </c>
      <c r="K50" s="839">
        <v>0</v>
      </c>
      <c r="L50" s="839">
        <v>0</v>
      </c>
    </row>
    <row r="51" spans="2:13" x14ac:dyDescent="0.25">
      <c r="B51" s="1254"/>
      <c r="C51" s="1255" t="s">
        <v>588</v>
      </c>
      <c r="D51" s="863" t="s">
        <v>231</v>
      </c>
      <c r="E51" s="837">
        <v>2645</v>
      </c>
      <c r="F51" s="837">
        <v>24</v>
      </c>
      <c r="G51" s="837">
        <v>0</v>
      </c>
      <c r="H51" s="837">
        <v>0</v>
      </c>
      <c r="I51" s="838">
        <v>2128</v>
      </c>
      <c r="J51" s="838">
        <v>17</v>
      </c>
      <c r="K51" s="838">
        <v>1</v>
      </c>
      <c r="L51" s="838">
        <v>0</v>
      </c>
    </row>
    <row r="52" spans="2:13" x14ac:dyDescent="0.25">
      <c r="B52" s="1254"/>
      <c r="C52" s="1255"/>
      <c r="D52" s="863" t="s">
        <v>621</v>
      </c>
      <c r="E52" s="837">
        <v>413</v>
      </c>
      <c r="F52" s="837">
        <v>0</v>
      </c>
      <c r="G52" s="837">
        <v>0</v>
      </c>
      <c r="H52" s="837">
        <v>0</v>
      </c>
      <c r="I52" s="838">
        <v>285</v>
      </c>
      <c r="J52" s="838">
        <v>0</v>
      </c>
      <c r="K52" s="838">
        <v>0</v>
      </c>
      <c r="L52" s="838">
        <v>0</v>
      </c>
    </row>
    <row r="53" spans="2:13" x14ac:dyDescent="0.25">
      <c r="B53" s="1254"/>
      <c r="C53" s="1256" t="s">
        <v>590</v>
      </c>
      <c r="D53" s="1256"/>
      <c r="E53" s="839">
        <v>3058</v>
      </c>
      <c r="F53" s="839">
        <v>24</v>
      </c>
      <c r="G53" s="839">
        <v>0</v>
      </c>
      <c r="H53" s="839">
        <v>0</v>
      </c>
      <c r="I53" s="839">
        <v>2413</v>
      </c>
      <c r="J53" s="839">
        <v>17</v>
      </c>
      <c r="K53" s="839">
        <v>1</v>
      </c>
      <c r="L53" s="839">
        <v>0</v>
      </c>
    </row>
    <row r="54" spans="2:13" x14ac:dyDescent="0.25">
      <c r="B54" s="1258" t="s">
        <v>622</v>
      </c>
      <c r="C54" s="1258"/>
      <c r="D54" s="1258"/>
      <c r="E54" s="840">
        <v>6323</v>
      </c>
      <c r="F54" s="840">
        <v>53</v>
      </c>
      <c r="G54" s="840">
        <v>0</v>
      </c>
      <c r="H54" s="840">
        <v>0</v>
      </c>
      <c r="I54" s="840">
        <v>4556</v>
      </c>
      <c r="J54" s="840">
        <v>33</v>
      </c>
      <c r="K54" s="840">
        <v>1</v>
      </c>
      <c r="L54" s="840">
        <v>0</v>
      </c>
      <c r="M54" s="917"/>
    </row>
    <row r="55" spans="2:13" x14ac:dyDescent="0.25">
      <c r="B55" s="1259" t="s">
        <v>761</v>
      </c>
      <c r="C55" s="1259"/>
      <c r="D55" s="1259"/>
      <c r="E55" s="1259"/>
      <c r="F55" s="1259"/>
      <c r="G55" s="1259"/>
      <c r="H55" s="1259"/>
      <c r="I55" s="1259"/>
      <c r="J55" s="1259"/>
      <c r="K55" s="1259"/>
      <c r="L55" s="1259"/>
      <c r="M55" s="1259"/>
    </row>
    <row r="56" spans="2:13" x14ac:dyDescent="0.25">
      <c r="B56" s="1259" t="s">
        <v>787</v>
      </c>
      <c r="C56" s="1259"/>
      <c r="D56" s="1259"/>
      <c r="E56" s="1259"/>
      <c r="F56" s="1259"/>
      <c r="G56" s="1259"/>
      <c r="H56" s="1259"/>
      <c r="I56" s="1259"/>
      <c r="J56" s="1259"/>
      <c r="K56" s="1259"/>
      <c r="L56" s="1259"/>
    </row>
  </sheetData>
  <mergeCells count="55">
    <mergeCell ref="B55:M55"/>
    <mergeCell ref="B56:L56"/>
    <mergeCell ref="B48:B53"/>
    <mergeCell ref="C48:C49"/>
    <mergeCell ref="C50:D50"/>
    <mergeCell ref="C51:C52"/>
    <mergeCell ref="C53:D53"/>
    <mergeCell ref="B54:D54"/>
    <mergeCell ref="B42:I42"/>
    <mergeCell ref="B45:B47"/>
    <mergeCell ref="C45:C47"/>
    <mergeCell ref="D45:D47"/>
    <mergeCell ref="E45:H45"/>
    <mergeCell ref="I45:L45"/>
    <mergeCell ref="E46:G46"/>
    <mergeCell ref="H46:H47"/>
    <mergeCell ref="I46:K46"/>
    <mergeCell ref="L46:L47"/>
    <mergeCell ref="B31:K31"/>
    <mergeCell ref="B34:B35"/>
    <mergeCell ref="C34:C35"/>
    <mergeCell ref="D34:D35"/>
    <mergeCell ref="E34:E35"/>
    <mergeCell ref="F34:F35"/>
    <mergeCell ref="G34:G35"/>
    <mergeCell ref="H34:H35"/>
    <mergeCell ref="I34:I35"/>
    <mergeCell ref="K18:K19"/>
    <mergeCell ref="B20:B24"/>
    <mergeCell ref="C24:D24"/>
    <mergeCell ref="B25:B29"/>
    <mergeCell ref="C29:D29"/>
    <mergeCell ref="B30:D30"/>
    <mergeCell ref="B15:J15"/>
    <mergeCell ref="B18:B19"/>
    <mergeCell ref="C18:C19"/>
    <mergeCell ref="D18:D19"/>
    <mergeCell ref="E18:E19"/>
    <mergeCell ref="F18:F19"/>
    <mergeCell ref="G18:G19"/>
    <mergeCell ref="H18:H19"/>
    <mergeCell ref="I18:I19"/>
    <mergeCell ref="J18:J19"/>
    <mergeCell ref="H4:H5"/>
    <mergeCell ref="I4:I5"/>
    <mergeCell ref="J4:J5"/>
    <mergeCell ref="B6:B9"/>
    <mergeCell ref="B10:B13"/>
    <mergeCell ref="F4:F5"/>
    <mergeCell ref="G4:G5"/>
    <mergeCell ref="B14:C14"/>
    <mergeCell ref="B4:B5"/>
    <mergeCell ref="C4:C5"/>
    <mergeCell ref="D4:D5"/>
    <mergeCell ref="E4:E5"/>
  </mergeCells>
  <pageMargins left="0.7" right="0.7" top="0.75" bottom="0.75" header="0.3" footer="0.3"/>
  <pageSetup paperSize="183" scale="55" fitToWidth="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52"/>
  <sheetViews>
    <sheetView zoomScale="95" zoomScaleNormal="95" workbookViewId="0"/>
  </sheetViews>
  <sheetFormatPr baseColWidth="10" defaultColWidth="11.42578125" defaultRowHeight="15" x14ac:dyDescent="0.25"/>
  <cols>
    <col min="1" max="1" width="3.7109375" style="905" customWidth="1"/>
    <col min="2" max="2" width="39.85546875" style="905" bestFit="1" customWidth="1"/>
    <col min="3" max="3" width="29.85546875" style="905" customWidth="1"/>
    <col min="4" max="4" width="28.85546875" style="905" customWidth="1"/>
    <col min="5" max="5" width="9" style="905" bestFit="1" customWidth="1"/>
    <col min="6" max="6" width="9.7109375" style="905" bestFit="1" customWidth="1"/>
    <col min="7" max="7" width="13.85546875" style="905" customWidth="1"/>
    <col min="8" max="8" width="18" style="905" bestFit="1" customWidth="1"/>
    <col min="9" max="9" width="20" style="905" bestFit="1" customWidth="1"/>
    <col min="10" max="10" width="18.28515625" style="905" bestFit="1" customWidth="1"/>
    <col min="11" max="11" width="20" style="905" bestFit="1" customWidth="1"/>
    <col min="12" max="16384" width="11.42578125" style="905"/>
  </cols>
  <sheetData>
    <row r="1" spans="1:14" x14ac:dyDescent="0.25">
      <c r="B1" s="906" t="s">
        <v>792</v>
      </c>
    </row>
    <row r="2" spans="1:14" x14ac:dyDescent="0.25">
      <c r="B2" s="907"/>
    </row>
    <row r="3" spans="1:14" x14ac:dyDescent="0.25">
      <c r="B3" s="908" t="s">
        <v>699</v>
      </c>
    </row>
    <row r="4" spans="1:14" ht="15" customHeight="1" x14ac:dyDescent="0.25">
      <c r="A4" s="909"/>
      <c r="B4" s="1222" t="s">
        <v>700</v>
      </c>
      <c r="C4" s="1222" t="s">
        <v>701</v>
      </c>
      <c r="D4" s="1223">
        <v>2015</v>
      </c>
      <c r="E4" s="1223">
        <v>2016</v>
      </c>
      <c r="F4" s="1223">
        <v>2017</v>
      </c>
      <c r="G4" s="1223">
        <v>2018</v>
      </c>
      <c r="H4" s="1225">
        <v>2019</v>
      </c>
      <c r="I4" s="1297" t="s">
        <v>2</v>
      </c>
      <c r="J4" s="1297" t="s">
        <v>3</v>
      </c>
      <c r="K4" s="910"/>
      <c r="L4" s="910"/>
      <c r="M4" s="910"/>
      <c r="N4" s="910"/>
    </row>
    <row r="5" spans="1:14" x14ac:dyDescent="0.25">
      <c r="A5" s="911"/>
      <c r="B5" s="1222"/>
      <c r="C5" s="1222"/>
      <c r="D5" s="1224"/>
      <c r="E5" s="1224"/>
      <c r="F5" s="1224"/>
      <c r="G5" s="1224"/>
      <c r="H5" s="1226"/>
      <c r="I5" s="1297"/>
      <c r="J5" s="1297"/>
      <c r="K5" s="910"/>
      <c r="L5" s="910"/>
      <c r="M5" s="910"/>
      <c r="N5" s="910"/>
    </row>
    <row r="6" spans="1:14" x14ac:dyDescent="0.25">
      <c r="A6" s="911"/>
      <c r="B6" s="1228" t="s">
        <v>702</v>
      </c>
      <c r="C6" s="791" t="s">
        <v>677</v>
      </c>
      <c r="D6" s="808">
        <v>1835</v>
      </c>
      <c r="E6" s="808">
        <v>896</v>
      </c>
      <c r="F6" s="808">
        <v>1435</v>
      </c>
      <c r="G6" s="808">
        <v>1397</v>
      </c>
      <c r="H6" s="855">
        <v>1098</v>
      </c>
      <c r="I6" s="912">
        <v>0.99366515837104075</v>
      </c>
      <c r="J6" s="912">
        <v>-0.21403006442376526</v>
      </c>
      <c r="K6" s="918"/>
      <c r="L6" s="818"/>
      <c r="M6" s="818"/>
      <c r="N6" s="910"/>
    </row>
    <row r="7" spans="1:14" x14ac:dyDescent="0.25">
      <c r="B7" s="1228"/>
      <c r="C7" s="791" t="s">
        <v>679</v>
      </c>
      <c r="D7" s="808">
        <v>1</v>
      </c>
      <c r="E7" s="808">
        <v>0</v>
      </c>
      <c r="F7" s="808">
        <v>0</v>
      </c>
      <c r="G7" s="808">
        <v>13</v>
      </c>
      <c r="H7" s="855">
        <v>2</v>
      </c>
      <c r="I7" s="912">
        <v>1.8099547511312218E-3</v>
      </c>
      <c r="J7" s="912">
        <v>-0.84615384615384615</v>
      </c>
      <c r="K7" s="918"/>
      <c r="L7" s="818"/>
      <c r="M7" s="818"/>
      <c r="N7" s="910"/>
    </row>
    <row r="8" spans="1:14" x14ac:dyDescent="0.25">
      <c r="B8" s="1228"/>
      <c r="C8" s="791" t="s">
        <v>678</v>
      </c>
      <c r="D8" s="808">
        <v>0</v>
      </c>
      <c r="E8" s="808">
        <v>6</v>
      </c>
      <c r="F8" s="808">
        <v>0</v>
      </c>
      <c r="G8" s="808">
        <v>2</v>
      </c>
      <c r="H8" s="855">
        <v>5</v>
      </c>
      <c r="I8" s="912">
        <v>4.5248868778280547E-3</v>
      </c>
      <c r="J8" s="912">
        <v>1.5</v>
      </c>
      <c r="K8" s="918"/>
      <c r="L8" s="818"/>
      <c r="M8" s="818"/>
      <c r="N8" s="910"/>
    </row>
    <row r="9" spans="1:14" x14ac:dyDescent="0.25">
      <c r="B9" s="1228"/>
      <c r="C9" s="800" t="s">
        <v>703</v>
      </c>
      <c r="D9" s="903">
        <v>1836</v>
      </c>
      <c r="E9" s="903">
        <v>902</v>
      </c>
      <c r="F9" s="903">
        <v>1435</v>
      </c>
      <c r="G9" s="903">
        <v>1412</v>
      </c>
      <c r="H9" s="903">
        <v>1105</v>
      </c>
      <c r="I9" s="913">
        <v>1</v>
      </c>
      <c r="J9" s="913">
        <v>-0.21742209631728049</v>
      </c>
      <c r="K9" s="918"/>
      <c r="L9" s="818"/>
      <c r="M9" s="818"/>
      <c r="N9" s="910"/>
    </row>
    <row r="10" spans="1:14" x14ac:dyDescent="0.25">
      <c r="B10" s="1228" t="s">
        <v>704</v>
      </c>
      <c r="C10" s="791" t="s">
        <v>687</v>
      </c>
      <c r="D10" s="808">
        <v>81</v>
      </c>
      <c r="E10" s="808">
        <v>51</v>
      </c>
      <c r="F10" s="808">
        <v>84</v>
      </c>
      <c r="G10" s="808">
        <v>75</v>
      </c>
      <c r="H10" s="855">
        <v>63</v>
      </c>
      <c r="I10" s="912">
        <v>0.69230769230769229</v>
      </c>
      <c r="J10" s="912">
        <v>-0.16000000000000003</v>
      </c>
      <c r="K10" s="918"/>
      <c r="L10" s="818"/>
      <c r="M10" s="818"/>
      <c r="N10" s="910"/>
    </row>
    <row r="11" spans="1:14" x14ac:dyDescent="0.25">
      <c r="B11" s="1228"/>
      <c r="C11" s="791" t="s">
        <v>705</v>
      </c>
      <c r="D11" s="808">
        <v>25</v>
      </c>
      <c r="E11" s="808">
        <v>15</v>
      </c>
      <c r="F11" s="808">
        <v>25</v>
      </c>
      <c r="G11" s="808">
        <v>24</v>
      </c>
      <c r="H11" s="855">
        <v>28</v>
      </c>
      <c r="I11" s="912">
        <v>0.30769230769230771</v>
      </c>
      <c r="J11" s="912">
        <v>0.16666666666666674</v>
      </c>
      <c r="K11" s="918"/>
      <c r="L11" s="818"/>
      <c r="M11" s="818"/>
      <c r="N11" s="910"/>
    </row>
    <row r="12" spans="1:14" x14ac:dyDescent="0.25">
      <c r="B12" s="1228"/>
      <c r="C12" s="791" t="s">
        <v>706</v>
      </c>
      <c r="D12" s="808">
        <v>1</v>
      </c>
      <c r="E12" s="808">
        <v>0</v>
      </c>
      <c r="F12" s="808">
        <v>0</v>
      </c>
      <c r="G12" s="808">
        <v>3</v>
      </c>
      <c r="H12" s="855">
        <v>0</v>
      </c>
      <c r="I12" s="912">
        <v>0</v>
      </c>
      <c r="J12" s="912">
        <v>-1</v>
      </c>
      <c r="K12" s="918"/>
      <c r="L12" s="818"/>
      <c r="M12" s="818"/>
      <c r="N12" s="910"/>
    </row>
    <row r="13" spans="1:14" x14ac:dyDescent="0.25">
      <c r="A13" s="916"/>
      <c r="B13" s="1228"/>
      <c r="C13" s="800" t="s">
        <v>708</v>
      </c>
      <c r="D13" s="903">
        <v>107</v>
      </c>
      <c r="E13" s="903">
        <v>66</v>
      </c>
      <c r="F13" s="903">
        <v>109</v>
      </c>
      <c r="G13" s="903">
        <v>102</v>
      </c>
      <c r="H13" s="903">
        <v>91</v>
      </c>
      <c r="I13" s="913">
        <v>1</v>
      </c>
      <c r="J13" s="913">
        <v>-0.10784313725490191</v>
      </c>
      <c r="K13" s="918"/>
      <c r="L13" s="818"/>
      <c r="M13" s="818"/>
      <c r="N13" s="910"/>
    </row>
    <row r="14" spans="1:14" x14ac:dyDescent="0.25">
      <c r="A14" s="916"/>
      <c r="B14" s="919" t="s">
        <v>624</v>
      </c>
      <c r="C14" s="919"/>
      <c r="D14" s="914">
        <v>1943</v>
      </c>
      <c r="E14" s="914">
        <v>968</v>
      </c>
      <c r="F14" s="914">
        <v>1544</v>
      </c>
      <c r="G14" s="914">
        <v>1514</v>
      </c>
      <c r="H14" s="914">
        <v>1196</v>
      </c>
      <c r="I14" s="915"/>
      <c r="J14" s="915">
        <v>-0.21003963011889037</v>
      </c>
      <c r="K14" s="918"/>
      <c r="L14" s="818"/>
      <c r="M14" s="818"/>
      <c r="N14" s="910"/>
    </row>
    <row r="15" spans="1:14" ht="15" customHeight="1" x14ac:dyDescent="0.25">
      <c r="A15" s="916"/>
      <c r="B15" s="1298" t="s">
        <v>780</v>
      </c>
      <c r="C15" s="1298"/>
      <c r="D15" s="1298"/>
      <c r="E15" s="1298"/>
      <c r="F15" s="1298"/>
      <c r="G15" s="1298"/>
      <c r="H15" s="1298"/>
      <c r="I15" s="1298"/>
      <c r="J15" s="1298"/>
      <c r="K15" s="910"/>
      <c r="L15" s="910"/>
      <c r="M15" s="910"/>
      <c r="N15" s="910"/>
    </row>
    <row r="16" spans="1:14" ht="15" customHeight="1" x14ac:dyDescent="0.25">
      <c r="A16" s="916"/>
      <c r="B16" s="920"/>
      <c r="C16" s="920"/>
      <c r="D16" s="920"/>
      <c r="E16" s="920"/>
      <c r="F16" s="920"/>
      <c r="G16" s="920"/>
      <c r="H16" s="920"/>
      <c r="I16" s="920"/>
      <c r="J16" s="920"/>
      <c r="K16" s="910"/>
      <c r="L16" s="910"/>
      <c r="M16" s="910"/>
      <c r="N16" s="910"/>
    </row>
    <row r="17" spans="1:14" x14ac:dyDescent="0.25">
      <c r="A17" s="916"/>
      <c r="B17" s="908" t="s">
        <v>710</v>
      </c>
      <c r="C17" s="910"/>
      <c r="D17" s="910"/>
      <c r="E17" s="910"/>
      <c r="F17" s="910"/>
      <c r="G17" s="910"/>
      <c r="H17" s="910"/>
      <c r="I17" s="910"/>
      <c r="J17" s="910"/>
      <c r="K17" s="910"/>
      <c r="L17" s="910"/>
      <c r="M17" s="910"/>
      <c r="N17" s="910"/>
    </row>
    <row r="18" spans="1:14" x14ac:dyDescent="0.25">
      <c r="A18" s="909"/>
      <c r="B18" s="1222" t="s">
        <v>711</v>
      </c>
      <c r="C18" s="1222" t="s">
        <v>712</v>
      </c>
      <c r="D18" s="1222" t="s">
        <v>25</v>
      </c>
      <c r="E18" s="1231">
        <v>2015</v>
      </c>
      <c r="F18" s="1233">
        <v>2016</v>
      </c>
      <c r="G18" s="1233">
        <v>2017</v>
      </c>
      <c r="H18" s="1233">
        <v>2018</v>
      </c>
      <c r="I18" s="1235">
        <v>2019</v>
      </c>
      <c r="J18" s="1237" t="s">
        <v>2</v>
      </c>
      <c r="K18" s="1238" t="s">
        <v>3</v>
      </c>
      <c r="L18" s="910"/>
      <c r="M18" s="910"/>
      <c r="N18" s="910"/>
    </row>
    <row r="19" spans="1:14" x14ac:dyDescent="0.25">
      <c r="A19" s="909"/>
      <c r="B19" s="1222"/>
      <c r="C19" s="1222"/>
      <c r="D19" s="1222"/>
      <c r="E19" s="1232"/>
      <c r="F19" s="1234"/>
      <c r="G19" s="1234"/>
      <c r="H19" s="1234"/>
      <c r="I19" s="1236"/>
      <c r="J19" s="1237"/>
      <c r="K19" s="1238"/>
      <c r="L19" s="910"/>
      <c r="M19" s="910"/>
      <c r="N19" s="910"/>
    </row>
    <row r="20" spans="1:14" x14ac:dyDescent="0.25">
      <c r="A20" s="911"/>
      <c r="B20" s="1228" t="s">
        <v>713</v>
      </c>
      <c r="C20" s="812" t="s">
        <v>26</v>
      </c>
      <c r="D20" s="813" t="s">
        <v>27</v>
      </c>
      <c r="E20" s="814">
        <v>2297.8166804100001</v>
      </c>
      <c r="F20" s="814">
        <v>2459.5764619100005</v>
      </c>
      <c r="G20" s="814">
        <v>3118.2947690700003</v>
      </c>
      <c r="H20" s="814">
        <v>2621.2815366499999</v>
      </c>
      <c r="I20" s="815">
        <v>2566.8421889400006</v>
      </c>
      <c r="J20" s="816">
        <v>0.91501365345313146</v>
      </c>
      <c r="K20" s="817">
        <v>-2.0768218502608016E-2</v>
      </c>
      <c r="L20" s="910"/>
      <c r="M20" s="818"/>
      <c r="N20" s="818"/>
    </row>
    <row r="21" spans="1:14" ht="18" x14ac:dyDescent="0.25">
      <c r="A21" s="916"/>
      <c r="B21" s="1228"/>
      <c r="C21" s="812" t="s">
        <v>789</v>
      </c>
      <c r="D21" s="813" t="s">
        <v>790</v>
      </c>
      <c r="E21" s="814">
        <v>38.514986089999994</v>
      </c>
      <c r="F21" s="814">
        <v>76.577806809999998</v>
      </c>
      <c r="G21" s="814">
        <v>94.333193879999996</v>
      </c>
      <c r="H21" s="814">
        <v>97.123452069999999</v>
      </c>
      <c r="I21" s="815">
        <v>161.96982709</v>
      </c>
      <c r="J21" s="816">
        <v>5.7738104770669693E-2</v>
      </c>
      <c r="K21" s="817">
        <v>0.66766958585103753</v>
      </c>
      <c r="L21" s="910"/>
      <c r="M21" s="818"/>
      <c r="N21" s="818"/>
    </row>
    <row r="22" spans="1:14" ht="18" x14ac:dyDescent="0.25">
      <c r="A22" s="916"/>
      <c r="B22" s="1228"/>
      <c r="C22" s="812" t="s">
        <v>793</v>
      </c>
      <c r="D22" s="813" t="s">
        <v>794</v>
      </c>
      <c r="E22" s="814">
        <v>11.86008367</v>
      </c>
      <c r="F22" s="814">
        <v>6.2168663799999999</v>
      </c>
      <c r="G22" s="814">
        <v>13.79045571</v>
      </c>
      <c r="H22" s="814">
        <v>19.26560357</v>
      </c>
      <c r="I22" s="815">
        <v>27.814932329999998</v>
      </c>
      <c r="J22" s="816">
        <v>9.9153126598465115E-3</v>
      </c>
      <c r="K22" s="817">
        <v>0.44376127272300137</v>
      </c>
      <c r="L22" s="910"/>
      <c r="M22" s="818"/>
      <c r="N22" s="818"/>
    </row>
    <row r="23" spans="1:14" x14ac:dyDescent="0.25">
      <c r="B23" s="1228"/>
      <c r="C23" s="819" t="s">
        <v>70</v>
      </c>
      <c r="D23" s="820"/>
      <c r="E23" s="814">
        <v>124.39525212000002</v>
      </c>
      <c r="F23" s="814">
        <v>51.053349779999998</v>
      </c>
      <c r="G23" s="814">
        <v>114.77828307999998</v>
      </c>
      <c r="H23" s="814">
        <v>74.151031669999995</v>
      </c>
      <c r="I23" s="815">
        <v>48.623202010000021</v>
      </c>
      <c r="J23" s="816">
        <v>1.7332929116352362E-2</v>
      </c>
      <c r="K23" s="817">
        <v>-0.34426803086986602</v>
      </c>
      <c r="L23" s="910"/>
      <c r="M23" s="818"/>
      <c r="N23" s="818"/>
    </row>
    <row r="24" spans="1:14" x14ac:dyDescent="0.25">
      <c r="B24" s="1228"/>
      <c r="C24" s="1239" t="s">
        <v>18</v>
      </c>
      <c r="D24" s="1240"/>
      <c r="E24" s="821">
        <v>2472.5870022900003</v>
      </c>
      <c r="F24" s="821">
        <v>2593.4244848800004</v>
      </c>
      <c r="G24" s="821">
        <v>3341.1967017400007</v>
      </c>
      <c r="H24" s="821">
        <v>2811.8216239600001</v>
      </c>
      <c r="I24" s="821">
        <v>2805.2501503700005</v>
      </c>
      <c r="J24" s="822">
        <v>1</v>
      </c>
      <c r="K24" s="823">
        <v>-2.337087649516234E-3</v>
      </c>
      <c r="L24" s="910"/>
      <c r="M24" s="818"/>
      <c r="N24" s="818"/>
    </row>
    <row r="25" spans="1:14" ht="18" x14ac:dyDescent="0.25">
      <c r="B25" s="1228" t="s">
        <v>719</v>
      </c>
      <c r="C25" s="812" t="s">
        <v>347</v>
      </c>
      <c r="D25" s="813" t="s">
        <v>348</v>
      </c>
      <c r="E25" s="814">
        <v>29.388254079999999</v>
      </c>
      <c r="F25" s="814">
        <v>17.414784600000001</v>
      </c>
      <c r="G25" s="814">
        <v>28.651161340000002</v>
      </c>
      <c r="H25" s="814">
        <v>38.823909280000002</v>
      </c>
      <c r="I25" s="815">
        <v>35.264264959999998</v>
      </c>
      <c r="J25" s="816">
        <v>0.23036362170005065</v>
      </c>
      <c r="K25" s="817">
        <v>-9.1686911133231574E-2</v>
      </c>
      <c r="L25" s="910"/>
      <c r="M25" s="818"/>
      <c r="N25" s="818"/>
    </row>
    <row r="26" spans="1:14" ht="18" x14ac:dyDescent="0.25">
      <c r="B26" s="1228"/>
      <c r="C26" s="812" t="s">
        <v>795</v>
      </c>
      <c r="D26" s="813" t="s">
        <v>796</v>
      </c>
      <c r="E26" s="814">
        <v>4.6808960600000002</v>
      </c>
      <c r="F26" s="814">
        <v>5.3969222800000001</v>
      </c>
      <c r="G26" s="814">
        <v>3.4266193399999998</v>
      </c>
      <c r="H26" s="814">
        <v>6.4875843999999994</v>
      </c>
      <c r="I26" s="815">
        <v>8.434945840000001</v>
      </c>
      <c r="J26" s="816">
        <v>5.5101238456273675E-2</v>
      </c>
      <c r="K26" s="817">
        <v>0.30016741516303069</v>
      </c>
      <c r="L26" s="910"/>
      <c r="M26" s="818"/>
      <c r="N26" s="818"/>
    </row>
    <row r="27" spans="1:14" ht="18" x14ac:dyDescent="0.25">
      <c r="B27" s="1228"/>
      <c r="C27" s="812" t="s">
        <v>797</v>
      </c>
      <c r="D27" s="813" t="s">
        <v>798</v>
      </c>
      <c r="E27" s="814">
        <v>3.0600227700000002</v>
      </c>
      <c r="F27" s="814">
        <v>1.8504161800000001</v>
      </c>
      <c r="G27" s="814">
        <v>5.1502303700000001</v>
      </c>
      <c r="H27" s="814">
        <v>5.4620367699999992</v>
      </c>
      <c r="I27" s="815">
        <v>6.7989825299999991</v>
      </c>
      <c r="J27" s="816">
        <v>4.4414316908710436E-2</v>
      </c>
      <c r="K27" s="817">
        <v>0.24477055287198302</v>
      </c>
      <c r="L27" s="910"/>
      <c r="M27" s="818"/>
      <c r="N27" s="818"/>
    </row>
    <row r="28" spans="1:14" x14ac:dyDescent="0.25">
      <c r="B28" s="1228"/>
      <c r="C28" s="819" t="s">
        <v>70</v>
      </c>
      <c r="D28" s="820"/>
      <c r="E28" s="814">
        <v>14.222544630000002</v>
      </c>
      <c r="F28" s="814">
        <v>1.8388667700000001</v>
      </c>
      <c r="G28" s="814">
        <v>69.968028240000052</v>
      </c>
      <c r="H28" s="814">
        <v>16.857260969999999</v>
      </c>
      <c r="I28" s="815">
        <v>102.58268245999999</v>
      </c>
      <c r="J28" s="816">
        <v>0.67012082293496522</v>
      </c>
      <c r="K28" s="817">
        <v>5.0853707279350493</v>
      </c>
      <c r="L28" s="910"/>
      <c r="M28" s="818"/>
      <c r="N28" s="818"/>
    </row>
    <row r="29" spans="1:14" x14ac:dyDescent="0.25">
      <c r="A29" s="916"/>
      <c r="B29" s="1228"/>
      <c r="C29" s="1239" t="s">
        <v>22</v>
      </c>
      <c r="D29" s="1240"/>
      <c r="E29" s="821">
        <v>51.351717540000003</v>
      </c>
      <c r="F29" s="821">
        <v>26.500989830000002</v>
      </c>
      <c r="G29" s="821">
        <v>107.19603929000006</v>
      </c>
      <c r="H29" s="821">
        <v>67.630791419999994</v>
      </c>
      <c r="I29" s="821">
        <v>153.08087578999999</v>
      </c>
      <c r="J29" s="822">
        <v>1</v>
      </c>
      <c r="K29" s="823">
        <v>1.2634789949349967</v>
      </c>
      <c r="L29" s="910"/>
      <c r="M29" s="818"/>
      <c r="N29" s="818"/>
    </row>
    <row r="30" spans="1:14" x14ac:dyDescent="0.25">
      <c r="A30" s="916"/>
      <c r="B30" s="1220" t="s">
        <v>799</v>
      </c>
      <c r="C30" s="1229"/>
      <c r="D30" s="1221"/>
      <c r="E30" s="824">
        <v>2523.9387198300005</v>
      </c>
      <c r="F30" s="824">
        <v>2619.9254747100008</v>
      </c>
      <c r="G30" s="824">
        <v>3448.3927410300003</v>
      </c>
      <c r="H30" s="824">
        <v>2879.4524153799998</v>
      </c>
      <c r="I30" s="824">
        <v>2958.3310261600009</v>
      </c>
      <c r="J30" s="825"/>
      <c r="K30" s="826">
        <v>2.7393614966056523E-2</v>
      </c>
      <c r="L30" s="910"/>
      <c r="M30" s="818"/>
      <c r="N30" s="818"/>
    </row>
    <row r="31" spans="1:14" x14ac:dyDescent="0.25">
      <c r="A31" s="916"/>
      <c r="B31" s="1298" t="s">
        <v>727</v>
      </c>
      <c r="C31" s="1298"/>
      <c r="D31" s="1298"/>
      <c r="E31" s="1298"/>
      <c r="F31" s="1298"/>
      <c r="G31" s="1298"/>
      <c r="H31" s="1298"/>
      <c r="I31" s="1298"/>
      <c r="J31" s="1298"/>
      <c r="K31" s="1298"/>
      <c r="L31" s="910"/>
      <c r="M31" s="910"/>
      <c r="N31" s="910"/>
    </row>
    <row r="32" spans="1:14" x14ac:dyDescent="0.25">
      <c r="A32" s="916"/>
      <c r="B32" s="910"/>
      <c r="C32" s="910"/>
      <c r="D32" s="910"/>
      <c r="E32" s="910"/>
      <c r="F32" s="910"/>
      <c r="G32" s="910"/>
      <c r="H32" s="910"/>
      <c r="I32" s="910"/>
      <c r="J32" s="910"/>
      <c r="K32" s="910"/>
      <c r="L32" s="910"/>
      <c r="M32" s="910"/>
      <c r="N32" s="910"/>
    </row>
    <row r="33" spans="1:14" x14ac:dyDescent="0.25">
      <c r="A33" s="916"/>
      <c r="B33" s="908" t="s">
        <v>728</v>
      </c>
      <c r="C33" s="910"/>
      <c r="D33" s="910"/>
      <c r="E33" s="910"/>
      <c r="F33" s="910"/>
      <c r="G33" s="910"/>
      <c r="H33" s="910"/>
      <c r="I33" s="910"/>
      <c r="J33" s="910"/>
      <c r="K33" s="910"/>
      <c r="L33" s="910"/>
      <c r="M33" s="910"/>
      <c r="N33" s="910"/>
    </row>
    <row r="34" spans="1:14" ht="15" customHeight="1" x14ac:dyDescent="0.25">
      <c r="A34" s="909"/>
      <c r="B34" s="1222" t="s">
        <v>729</v>
      </c>
      <c r="C34" s="1231">
        <v>2015</v>
      </c>
      <c r="D34" s="1233">
        <v>2016</v>
      </c>
      <c r="E34" s="1233">
        <v>2017</v>
      </c>
      <c r="F34" s="1233">
        <v>2018</v>
      </c>
      <c r="G34" s="1235">
        <v>2019</v>
      </c>
      <c r="H34" s="1237" t="s">
        <v>2</v>
      </c>
      <c r="I34" s="1238" t="s">
        <v>3</v>
      </c>
      <c r="J34" s="910"/>
      <c r="K34" s="910"/>
      <c r="L34" s="910"/>
      <c r="M34" s="910"/>
      <c r="N34" s="910"/>
    </row>
    <row r="35" spans="1:14" x14ac:dyDescent="0.25">
      <c r="A35" s="916"/>
      <c r="B35" s="1222"/>
      <c r="C35" s="1232"/>
      <c r="D35" s="1234"/>
      <c r="E35" s="1234"/>
      <c r="F35" s="1234"/>
      <c r="G35" s="1236"/>
      <c r="H35" s="1237"/>
      <c r="I35" s="1238"/>
      <c r="J35" s="910"/>
      <c r="K35" s="910"/>
      <c r="L35" s="910"/>
      <c r="M35" s="910"/>
      <c r="N35" s="910"/>
    </row>
    <row r="36" spans="1:14" x14ac:dyDescent="0.25">
      <c r="A36" s="916"/>
      <c r="B36" s="827" t="s">
        <v>483</v>
      </c>
      <c r="C36" s="858">
        <v>0.25409835999999997</v>
      </c>
      <c r="D36" s="858">
        <v>0.23108812000000001</v>
      </c>
      <c r="E36" s="858">
        <v>0.19348638999999973</v>
      </c>
      <c r="F36" s="858">
        <v>0.50865500999999991</v>
      </c>
      <c r="G36" s="859">
        <v>5.9595529999999973E-2</v>
      </c>
      <c r="H36" s="860">
        <v>2.8682316936619865E-3</v>
      </c>
      <c r="I36" s="830">
        <v>-0.88283703329689023</v>
      </c>
      <c r="J36" s="910"/>
      <c r="K36" s="818"/>
      <c r="L36" s="818"/>
      <c r="M36" s="910"/>
      <c r="N36" s="910"/>
    </row>
    <row r="37" spans="1:14" x14ac:dyDescent="0.25">
      <c r="A37" s="916"/>
      <c r="B37" s="827" t="s">
        <v>496</v>
      </c>
      <c r="C37" s="858">
        <v>9.8431592599999984</v>
      </c>
      <c r="D37" s="858">
        <v>5.0789357200000014</v>
      </c>
      <c r="E37" s="858">
        <v>8.1058180699999998</v>
      </c>
      <c r="F37" s="858">
        <v>12.42717579</v>
      </c>
      <c r="G37" s="859">
        <v>12.238960759999999</v>
      </c>
      <c r="H37" s="860">
        <v>0.589040405367943</v>
      </c>
      <c r="I37" s="830">
        <v>-1.5145438769076924E-2</v>
      </c>
      <c r="J37" s="910"/>
      <c r="K37" s="818"/>
      <c r="L37" s="818"/>
      <c r="M37" s="910"/>
      <c r="N37" s="910"/>
    </row>
    <row r="38" spans="1:14" x14ac:dyDescent="0.25">
      <c r="A38" s="916"/>
      <c r="B38" s="827" t="s">
        <v>485</v>
      </c>
      <c r="C38" s="858">
        <v>6.1552150899999996</v>
      </c>
      <c r="D38" s="858">
        <v>4.23685782</v>
      </c>
      <c r="E38" s="858">
        <v>7.0903654000000005</v>
      </c>
      <c r="F38" s="858">
        <v>7.49940286</v>
      </c>
      <c r="G38" s="859">
        <v>8.4791647100000009</v>
      </c>
      <c r="H38" s="860">
        <v>0.40808780385042737</v>
      </c>
      <c r="I38" s="830">
        <v>0.13064531513913114</v>
      </c>
      <c r="J38" s="910"/>
      <c r="K38" s="818"/>
      <c r="L38" s="818"/>
      <c r="M38" s="910"/>
      <c r="N38" s="910"/>
    </row>
    <row r="39" spans="1:14" x14ac:dyDescent="0.25">
      <c r="A39" s="916"/>
      <c r="B39" s="827" t="s">
        <v>730</v>
      </c>
      <c r="C39" s="858">
        <v>1.2136869999999999E-2</v>
      </c>
      <c r="D39" s="858">
        <v>0</v>
      </c>
      <c r="E39" s="858">
        <v>0</v>
      </c>
      <c r="F39" s="858">
        <v>0</v>
      </c>
      <c r="G39" s="859">
        <v>0</v>
      </c>
      <c r="H39" s="860">
        <v>0</v>
      </c>
      <c r="I39" s="830" t="s">
        <v>206</v>
      </c>
      <c r="J39" s="910"/>
      <c r="K39" s="818"/>
      <c r="L39" s="818"/>
      <c r="M39" s="910"/>
      <c r="N39" s="910"/>
    </row>
    <row r="40" spans="1:14" x14ac:dyDescent="0.25">
      <c r="B40" s="827" t="s">
        <v>487</v>
      </c>
      <c r="C40" s="858">
        <v>1.1410399999999999E-2</v>
      </c>
      <c r="D40" s="858">
        <v>1.1155499999999997E-3</v>
      </c>
      <c r="E40" s="858">
        <v>5.0768099999999993E-3</v>
      </c>
      <c r="F40" s="858">
        <v>1.5936989999999998E-2</v>
      </c>
      <c r="G40" s="859">
        <v>7.3949999999999995E-5</v>
      </c>
      <c r="H40" s="860">
        <v>3.5590879676093826E-6</v>
      </c>
      <c r="I40" s="830">
        <v>-0.99535985151524853</v>
      </c>
      <c r="J40" s="910"/>
      <c r="K40" s="818"/>
      <c r="L40" s="818"/>
      <c r="M40" s="910"/>
      <c r="N40" s="910"/>
    </row>
    <row r="41" spans="1:14" x14ac:dyDescent="0.25">
      <c r="B41" s="831" t="s">
        <v>504</v>
      </c>
      <c r="C41" s="861">
        <v>16.276019979999997</v>
      </c>
      <c r="D41" s="861">
        <v>9.5479972100000001</v>
      </c>
      <c r="E41" s="861">
        <v>15.394746670000002</v>
      </c>
      <c r="F41" s="861">
        <v>20.451170650000002</v>
      </c>
      <c r="G41" s="861">
        <v>20.777794950000001</v>
      </c>
      <c r="H41" s="862">
        <v>1</v>
      </c>
      <c r="I41" s="833">
        <v>1.5970934162636841E-2</v>
      </c>
      <c r="J41" s="910"/>
      <c r="K41" s="818"/>
      <c r="L41" s="818"/>
      <c r="M41" s="910"/>
      <c r="N41" s="910"/>
    </row>
    <row r="42" spans="1:14" ht="15" customHeight="1" x14ac:dyDescent="0.25">
      <c r="B42" s="1298" t="s">
        <v>731</v>
      </c>
      <c r="C42" s="1298"/>
      <c r="D42" s="1298"/>
      <c r="E42" s="1298"/>
      <c r="F42" s="1298"/>
      <c r="G42" s="1298"/>
      <c r="H42" s="1298"/>
      <c r="I42" s="1298"/>
      <c r="J42" s="910"/>
      <c r="K42" s="910"/>
      <c r="L42" s="910"/>
      <c r="M42" s="910"/>
      <c r="N42" s="910"/>
    </row>
    <row r="43" spans="1:14" x14ac:dyDescent="0.25">
      <c r="B43" s="910"/>
      <c r="C43" s="910"/>
      <c r="D43" s="910"/>
      <c r="E43" s="910"/>
      <c r="F43" s="910"/>
      <c r="G43" s="910"/>
      <c r="H43" s="910"/>
      <c r="I43" s="910"/>
      <c r="J43" s="910"/>
      <c r="K43" s="910"/>
      <c r="L43" s="910"/>
      <c r="M43" s="910"/>
      <c r="N43" s="910"/>
    </row>
    <row r="44" spans="1:14" x14ac:dyDescent="0.25">
      <c r="B44" s="908" t="s">
        <v>732</v>
      </c>
      <c r="C44" s="910"/>
      <c r="D44" s="910"/>
      <c r="E44" s="910"/>
      <c r="F44" s="910"/>
      <c r="G44" s="910"/>
      <c r="H44" s="910"/>
      <c r="I44" s="910"/>
      <c r="J44" s="910"/>
      <c r="K44" s="910"/>
      <c r="L44" s="910"/>
      <c r="M44" s="910"/>
      <c r="N44" s="910"/>
    </row>
    <row r="45" spans="1:14" x14ac:dyDescent="0.25">
      <c r="B45" s="1241" t="s">
        <v>596</v>
      </c>
      <c r="C45" s="1299" t="s">
        <v>700</v>
      </c>
      <c r="D45" s="1241" t="s">
        <v>615</v>
      </c>
      <c r="E45" s="1242">
        <v>2018</v>
      </c>
      <c r="F45" s="1243"/>
      <c r="G45" s="1243"/>
      <c r="H45" s="1244"/>
      <c r="I45" s="1248">
        <v>2019</v>
      </c>
      <c r="J45" s="1249"/>
      <c r="K45" s="1250"/>
      <c r="L45" s="1251" t="s">
        <v>661</v>
      </c>
      <c r="M45" s="910"/>
      <c r="N45" s="910"/>
    </row>
    <row r="46" spans="1:14" x14ac:dyDescent="0.25">
      <c r="B46" s="1241"/>
      <c r="C46" s="1299"/>
      <c r="D46" s="1241"/>
      <c r="E46" s="1241" t="s">
        <v>601</v>
      </c>
      <c r="F46" s="1241"/>
      <c r="G46" s="1241"/>
      <c r="H46" s="1241" t="s">
        <v>661</v>
      </c>
      <c r="I46" s="1248" t="s">
        <v>601</v>
      </c>
      <c r="J46" s="1249"/>
      <c r="K46" s="1250"/>
      <c r="L46" s="1252"/>
      <c r="M46" s="910"/>
      <c r="N46" s="910"/>
    </row>
    <row r="47" spans="1:14" x14ac:dyDescent="0.25">
      <c r="B47" s="1241"/>
      <c r="C47" s="1299"/>
      <c r="D47" s="1241"/>
      <c r="E47" s="834" t="s">
        <v>733</v>
      </c>
      <c r="F47" s="834" t="s">
        <v>734</v>
      </c>
      <c r="G47" s="834" t="s">
        <v>735</v>
      </c>
      <c r="H47" s="1241"/>
      <c r="I47" s="835" t="s">
        <v>733</v>
      </c>
      <c r="J47" s="835" t="s">
        <v>734</v>
      </c>
      <c r="K47" s="835" t="s">
        <v>735</v>
      </c>
      <c r="L47" s="1253"/>
      <c r="M47" s="910"/>
      <c r="N47" s="910"/>
    </row>
    <row r="48" spans="1:14" x14ac:dyDescent="0.25">
      <c r="B48" s="1254" t="s">
        <v>189</v>
      </c>
      <c r="C48" s="863" t="s">
        <v>584</v>
      </c>
      <c r="D48" s="872" t="s">
        <v>623</v>
      </c>
      <c r="E48" s="837">
        <v>12222</v>
      </c>
      <c r="F48" s="837">
        <v>73</v>
      </c>
      <c r="G48" s="837">
        <v>0</v>
      </c>
      <c r="H48" s="837">
        <v>0</v>
      </c>
      <c r="I48" s="838">
        <v>6847</v>
      </c>
      <c r="J48" s="838">
        <v>40</v>
      </c>
      <c r="K48" s="838">
        <v>0</v>
      </c>
      <c r="L48" s="838">
        <v>0</v>
      </c>
    </row>
    <row r="49" spans="2:12" x14ac:dyDescent="0.25">
      <c r="B49" s="1254"/>
      <c r="C49" s="863" t="s">
        <v>588</v>
      </c>
      <c r="D49" s="872" t="s">
        <v>623</v>
      </c>
      <c r="E49" s="837">
        <v>11481</v>
      </c>
      <c r="F49" s="837">
        <v>72</v>
      </c>
      <c r="G49" s="837">
        <v>1</v>
      </c>
      <c r="H49" s="837">
        <v>0</v>
      </c>
      <c r="I49" s="838">
        <v>6474</v>
      </c>
      <c r="J49" s="838">
        <v>37</v>
      </c>
      <c r="K49" s="838">
        <v>2</v>
      </c>
      <c r="L49" s="838">
        <v>0</v>
      </c>
    </row>
    <row r="50" spans="2:12" x14ac:dyDescent="0.25">
      <c r="B50" s="1258" t="s">
        <v>624</v>
      </c>
      <c r="C50" s="1258"/>
      <c r="D50" s="1258"/>
      <c r="E50" s="840">
        <v>23703</v>
      </c>
      <c r="F50" s="840">
        <v>145</v>
      </c>
      <c r="G50" s="840">
        <v>1</v>
      </c>
      <c r="H50" s="840">
        <v>0</v>
      </c>
      <c r="I50" s="840">
        <f>SUM(I48:I49)</f>
        <v>13321</v>
      </c>
      <c r="J50" s="840">
        <f t="shared" ref="J50:L50" si="0">SUM(J48:J49)</f>
        <v>77</v>
      </c>
      <c r="K50" s="840">
        <f t="shared" si="0"/>
        <v>2</v>
      </c>
      <c r="L50" s="840">
        <f t="shared" si="0"/>
        <v>0</v>
      </c>
    </row>
    <row r="51" spans="2:12" x14ac:dyDescent="0.25">
      <c r="B51" s="1259" t="s">
        <v>761</v>
      </c>
      <c r="C51" s="1259"/>
      <c r="D51" s="1259"/>
      <c r="E51" s="1259"/>
      <c r="F51" s="1259"/>
      <c r="G51" s="1259"/>
      <c r="H51" s="1259"/>
      <c r="I51" s="1259"/>
      <c r="J51" s="1259"/>
      <c r="K51" s="1259"/>
      <c r="L51" s="1259"/>
    </row>
    <row r="52" spans="2:12" x14ac:dyDescent="0.25">
      <c r="B52" s="1259" t="s">
        <v>787</v>
      </c>
      <c r="C52" s="1259"/>
      <c r="D52" s="1259"/>
      <c r="E52" s="1259"/>
      <c r="F52" s="1259"/>
      <c r="G52" s="1259"/>
      <c r="H52" s="1259"/>
      <c r="I52" s="1259"/>
      <c r="J52" s="1259"/>
      <c r="K52" s="1259"/>
      <c r="L52" s="1259"/>
    </row>
  </sheetData>
  <mergeCells count="50">
    <mergeCell ref="B51:L51"/>
    <mergeCell ref="B52:L52"/>
    <mergeCell ref="L45:L47"/>
    <mergeCell ref="E46:G46"/>
    <mergeCell ref="H46:H47"/>
    <mergeCell ref="I46:K46"/>
    <mergeCell ref="B48:B49"/>
    <mergeCell ref="B50:D50"/>
    <mergeCell ref="B42:I42"/>
    <mergeCell ref="B45:B47"/>
    <mergeCell ref="C45:C47"/>
    <mergeCell ref="D45:D47"/>
    <mergeCell ref="E45:H45"/>
    <mergeCell ref="I45:K45"/>
    <mergeCell ref="B25:B29"/>
    <mergeCell ref="C29:D29"/>
    <mergeCell ref="B30:D30"/>
    <mergeCell ref="B31:K31"/>
    <mergeCell ref="B34:B35"/>
    <mergeCell ref="C34:C35"/>
    <mergeCell ref="D34:D35"/>
    <mergeCell ref="E34:E35"/>
    <mergeCell ref="F34:F35"/>
    <mergeCell ref="G34:G35"/>
    <mergeCell ref="H34:H35"/>
    <mergeCell ref="I34:I35"/>
    <mergeCell ref="H18:H19"/>
    <mergeCell ref="I18:I19"/>
    <mergeCell ref="J18:J19"/>
    <mergeCell ref="K18:K19"/>
    <mergeCell ref="B20:B24"/>
    <mergeCell ref="C24:D24"/>
    <mergeCell ref="B18:B19"/>
    <mergeCell ref="C18:C19"/>
    <mergeCell ref="D18:D19"/>
    <mergeCell ref="E18:E19"/>
    <mergeCell ref="F18:F19"/>
    <mergeCell ref="G18:G19"/>
    <mergeCell ref="B15:J15"/>
    <mergeCell ref="B4:B5"/>
    <mergeCell ref="C4:C5"/>
    <mergeCell ref="D4:D5"/>
    <mergeCell ref="E4:E5"/>
    <mergeCell ref="F4:F5"/>
    <mergeCell ref="G4:G5"/>
    <mergeCell ref="H4:H5"/>
    <mergeCell ref="I4:I5"/>
    <mergeCell ref="J4:J5"/>
    <mergeCell ref="B6:B9"/>
    <mergeCell ref="B10:B13"/>
  </mergeCells>
  <pageMargins left="0.7" right="0.7" top="0.75" bottom="0.75" header="0.3" footer="0.3"/>
  <pageSetup paperSize="183" scale="58" fitToWidth="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57"/>
  <sheetViews>
    <sheetView zoomScaleNormal="100" zoomScaleSheetLayoutView="110" workbookViewId="0"/>
  </sheetViews>
  <sheetFormatPr baseColWidth="10" defaultColWidth="11.42578125" defaultRowHeight="15" x14ac:dyDescent="0.25"/>
  <cols>
    <col min="1" max="1" width="3.7109375" style="921" customWidth="1"/>
    <col min="2" max="2" width="34.7109375" style="921" customWidth="1"/>
    <col min="3" max="3" width="30.5703125" style="921" customWidth="1"/>
    <col min="4" max="4" width="30.85546875" style="921" customWidth="1"/>
    <col min="5" max="16384" width="11.42578125" style="921"/>
  </cols>
  <sheetData>
    <row r="1" spans="1:15" x14ac:dyDescent="0.25">
      <c r="B1" s="922" t="s">
        <v>800</v>
      </c>
    </row>
    <row r="2" spans="1:15" x14ac:dyDescent="0.25">
      <c r="B2" s="923"/>
    </row>
    <row r="3" spans="1:15" x14ac:dyDescent="0.25">
      <c r="A3" s="924"/>
      <c r="B3" s="925" t="s">
        <v>699</v>
      </c>
    </row>
    <row r="4" spans="1:15" ht="15" customHeight="1" x14ac:dyDescent="0.25">
      <c r="A4" s="926"/>
      <c r="B4" s="1222" t="s">
        <v>700</v>
      </c>
      <c r="C4" s="1222" t="s">
        <v>701</v>
      </c>
      <c r="D4" s="1223">
        <v>2015</v>
      </c>
      <c r="E4" s="1223">
        <v>2016</v>
      </c>
      <c r="F4" s="1223">
        <v>2017</v>
      </c>
      <c r="G4" s="1223">
        <v>2018</v>
      </c>
      <c r="H4" s="1225">
        <v>2019</v>
      </c>
      <c r="I4" s="1300" t="s">
        <v>2</v>
      </c>
      <c r="J4" s="1300" t="s">
        <v>3</v>
      </c>
      <c r="K4" s="927"/>
      <c r="L4" s="927"/>
      <c r="M4" s="927"/>
      <c r="N4" s="927"/>
      <c r="O4" s="927"/>
    </row>
    <row r="5" spans="1:15" x14ac:dyDescent="0.25">
      <c r="A5" s="928"/>
      <c r="B5" s="1222"/>
      <c r="C5" s="1222"/>
      <c r="D5" s="1224"/>
      <c r="E5" s="1224"/>
      <c r="F5" s="1224"/>
      <c r="G5" s="1224"/>
      <c r="H5" s="1226"/>
      <c r="I5" s="1300"/>
      <c r="J5" s="1300"/>
      <c r="K5" s="927"/>
      <c r="L5" s="927"/>
      <c r="M5" s="927"/>
      <c r="N5" s="927"/>
      <c r="O5" s="927"/>
    </row>
    <row r="6" spans="1:15" x14ac:dyDescent="0.25">
      <c r="A6" s="928"/>
      <c r="B6" s="1228" t="s">
        <v>702</v>
      </c>
      <c r="C6" s="791" t="s">
        <v>677</v>
      </c>
      <c r="D6" s="808">
        <v>38458</v>
      </c>
      <c r="E6" s="808">
        <v>36833</v>
      </c>
      <c r="F6" s="808">
        <v>39168</v>
      </c>
      <c r="G6" s="808">
        <v>36826</v>
      </c>
      <c r="H6" s="855">
        <v>32903</v>
      </c>
      <c r="I6" s="929">
        <v>0.94955412542206574</v>
      </c>
      <c r="J6" s="929">
        <v>-0.10652799652419487</v>
      </c>
      <c r="K6" s="927"/>
      <c r="L6" s="818"/>
      <c r="M6" s="818"/>
      <c r="N6" s="927"/>
      <c r="O6" s="927"/>
    </row>
    <row r="7" spans="1:15" x14ac:dyDescent="0.25">
      <c r="A7" s="924"/>
      <c r="B7" s="1228"/>
      <c r="C7" s="791" t="s">
        <v>679</v>
      </c>
      <c r="D7" s="808">
        <v>810</v>
      </c>
      <c r="E7" s="808">
        <v>760</v>
      </c>
      <c r="F7" s="808">
        <v>1412</v>
      </c>
      <c r="G7" s="808">
        <v>1605</v>
      </c>
      <c r="H7" s="855">
        <v>1367</v>
      </c>
      <c r="I7" s="929">
        <v>3.9450520908487489E-2</v>
      </c>
      <c r="J7" s="929">
        <v>-0.14828660436137076</v>
      </c>
      <c r="K7" s="927"/>
      <c r="L7" s="818"/>
      <c r="M7" s="818"/>
      <c r="N7" s="927"/>
      <c r="O7" s="927"/>
    </row>
    <row r="8" spans="1:15" x14ac:dyDescent="0.25">
      <c r="B8" s="1228"/>
      <c r="C8" s="791" t="s">
        <v>678</v>
      </c>
      <c r="D8" s="808">
        <v>235</v>
      </c>
      <c r="E8" s="808">
        <v>215</v>
      </c>
      <c r="F8" s="808">
        <v>276</v>
      </c>
      <c r="G8" s="808">
        <v>507</v>
      </c>
      <c r="H8" s="855">
        <v>381</v>
      </c>
      <c r="I8" s="929">
        <v>1.099535366944677E-2</v>
      </c>
      <c r="J8" s="929">
        <v>-0.24852071005917165</v>
      </c>
      <c r="K8" s="927"/>
      <c r="L8" s="818"/>
      <c r="M8" s="818"/>
      <c r="N8" s="927"/>
      <c r="O8" s="927"/>
    </row>
    <row r="9" spans="1:15" x14ac:dyDescent="0.25">
      <c r="B9" s="1228"/>
      <c r="C9" s="800" t="s">
        <v>703</v>
      </c>
      <c r="D9" s="903">
        <v>39503</v>
      </c>
      <c r="E9" s="903">
        <v>37808</v>
      </c>
      <c r="F9" s="903">
        <v>40856</v>
      </c>
      <c r="G9" s="903">
        <v>38938</v>
      </c>
      <c r="H9" s="903">
        <v>34651</v>
      </c>
      <c r="I9" s="930">
        <v>1</v>
      </c>
      <c r="J9" s="930">
        <v>-0.11009810467923364</v>
      </c>
      <c r="K9" s="927"/>
      <c r="L9" s="818"/>
      <c r="M9" s="818"/>
      <c r="N9" s="927"/>
      <c r="O9" s="927"/>
    </row>
    <row r="10" spans="1:15" x14ac:dyDescent="0.25">
      <c r="B10" s="1228" t="s">
        <v>704</v>
      </c>
      <c r="C10" s="791" t="s">
        <v>687</v>
      </c>
      <c r="D10" s="808">
        <v>79317</v>
      </c>
      <c r="E10" s="808">
        <v>79600</v>
      </c>
      <c r="F10" s="808">
        <v>81540</v>
      </c>
      <c r="G10" s="808">
        <v>89724</v>
      </c>
      <c r="H10" s="855">
        <v>87525</v>
      </c>
      <c r="I10" s="929">
        <v>0.95826444923743936</v>
      </c>
      <c r="J10" s="929">
        <v>-2.4508492710980323E-2</v>
      </c>
      <c r="K10" s="927"/>
      <c r="L10" s="818"/>
      <c r="M10" s="818"/>
      <c r="N10" s="927"/>
      <c r="O10" s="927"/>
    </row>
    <row r="11" spans="1:15" x14ac:dyDescent="0.25">
      <c r="B11" s="1228"/>
      <c r="C11" s="791" t="s">
        <v>705</v>
      </c>
      <c r="D11" s="808">
        <v>2823</v>
      </c>
      <c r="E11" s="808">
        <v>2130</v>
      </c>
      <c r="F11" s="808">
        <v>1668</v>
      </c>
      <c r="G11" s="808">
        <v>1753</v>
      </c>
      <c r="H11" s="855">
        <v>2019</v>
      </c>
      <c r="I11" s="929">
        <v>2.2104951990978464E-2</v>
      </c>
      <c r="J11" s="929">
        <v>0.15173987450085558</v>
      </c>
      <c r="K11" s="927"/>
      <c r="L11" s="818"/>
      <c r="M11" s="818"/>
      <c r="N11" s="927"/>
      <c r="O11" s="927"/>
    </row>
    <row r="12" spans="1:15" x14ac:dyDescent="0.25">
      <c r="B12" s="1228"/>
      <c r="C12" s="791" t="s">
        <v>690</v>
      </c>
      <c r="D12" s="808">
        <v>1110</v>
      </c>
      <c r="E12" s="808">
        <v>1076</v>
      </c>
      <c r="F12" s="808">
        <v>1144</v>
      </c>
      <c r="G12" s="808">
        <v>1870</v>
      </c>
      <c r="H12" s="855">
        <v>1647</v>
      </c>
      <c r="I12" s="929">
        <v>1.8032122797989863E-2</v>
      </c>
      <c r="J12" s="929">
        <v>-0.11925133689839573</v>
      </c>
      <c r="K12" s="927"/>
      <c r="L12" s="818"/>
      <c r="M12" s="818"/>
      <c r="N12" s="927"/>
      <c r="O12" s="927"/>
    </row>
    <row r="13" spans="1:15" x14ac:dyDescent="0.25">
      <c r="B13" s="1228"/>
      <c r="C13" s="791" t="s">
        <v>706</v>
      </c>
      <c r="D13" s="808">
        <v>169</v>
      </c>
      <c r="E13" s="808">
        <v>148</v>
      </c>
      <c r="F13" s="808">
        <v>111</v>
      </c>
      <c r="G13" s="808">
        <v>116</v>
      </c>
      <c r="H13" s="855">
        <v>146</v>
      </c>
      <c r="I13" s="929">
        <v>1.598475973592301E-3</v>
      </c>
      <c r="J13" s="929">
        <v>0.25862068965517238</v>
      </c>
      <c r="K13" s="927"/>
      <c r="L13" s="818"/>
      <c r="M13" s="818"/>
      <c r="N13" s="927"/>
      <c r="O13" s="927"/>
    </row>
    <row r="14" spans="1:15" ht="18" x14ac:dyDescent="0.25">
      <c r="A14" s="924"/>
      <c r="B14" s="1228"/>
      <c r="C14" s="791" t="s">
        <v>707</v>
      </c>
      <c r="D14" s="808">
        <v>1</v>
      </c>
      <c r="E14" s="808">
        <v>3</v>
      </c>
      <c r="F14" s="808">
        <v>1</v>
      </c>
      <c r="G14" s="808">
        <v>0</v>
      </c>
      <c r="H14" s="855">
        <v>0</v>
      </c>
      <c r="I14" s="929">
        <v>0</v>
      </c>
      <c r="J14" s="929" t="s">
        <v>206</v>
      </c>
      <c r="K14" s="927"/>
      <c r="L14" s="818"/>
      <c r="M14" s="818"/>
      <c r="N14" s="927"/>
      <c r="O14" s="927"/>
    </row>
    <row r="15" spans="1:15" x14ac:dyDescent="0.25">
      <c r="A15" s="924"/>
      <c r="B15" s="1228"/>
      <c r="C15" s="800" t="s">
        <v>708</v>
      </c>
      <c r="D15" s="903">
        <v>83420</v>
      </c>
      <c r="E15" s="903">
        <v>82957</v>
      </c>
      <c r="F15" s="903">
        <v>84464</v>
      </c>
      <c r="G15" s="903">
        <v>93463</v>
      </c>
      <c r="H15" s="903">
        <v>91337</v>
      </c>
      <c r="I15" s="930">
        <v>1</v>
      </c>
      <c r="J15" s="930">
        <v>-2.274696938895604E-2</v>
      </c>
      <c r="K15" s="927"/>
      <c r="L15" s="818"/>
      <c r="M15" s="818"/>
      <c r="N15" s="927"/>
      <c r="O15" s="927"/>
    </row>
    <row r="16" spans="1:15" x14ac:dyDescent="0.25">
      <c r="A16" s="924"/>
      <c r="B16" s="1220" t="s">
        <v>625</v>
      </c>
      <c r="C16" s="1221"/>
      <c r="D16" s="914">
        <v>122923</v>
      </c>
      <c r="E16" s="914">
        <v>120765</v>
      </c>
      <c r="F16" s="914">
        <v>125320</v>
      </c>
      <c r="G16" s="914">
        <v>132401</v>
      </c>
      <c r="H16" s="914">
        <v>125988</v>
      </c>
      <c r="I16" s="931"/>
      <c r="J16" s="931">
        <v>-4.8436190058987472E-2</v>
      </c>
      <c r="K16" s="927"/>
      <c r="L16" s="818"/>
      <c r="M16" s="818"/>
      <c r="N16" s="927"/>
      <c r="O16" s="927"/>
    </row>
    <row r="17" spans="1:15" ht="15" customHeight="1" x14ac:dyDescent="0.25">
      <c r="A17" s="924"/>
      <c r="B17" s="1301" t="s">
        <v>780</v>
      </c>
      <c r="C17" s="1301"/>
      <c r="D17" s="1301"/>
      <c r="E17" s="1301"/>
      <c r="F17" s="1301"/>
      <c r="G17" s="1301"/>
      <c r="H17" s="1301"/>
      <c r="I17" s="1301"/>
      <c r="J17" s="1301"/>
      <c r="K17" s="927"/>
      <c r="L17" s="927"/>
      <c r="M17" s="927"/>
      <c r="N17" s="927"/>
      <c r="O17" s="927"/>
    </row>
    <row r="18" spans="1:15" ht="15" customHeight="1" x14ac:dyDescent="0.25">
      <c r="A18" s="924"/>
      <c r="B18" s="932"/>
      <c r="C18" s="932"/>
      <c r="D18" s="932"/>
      <c r="E18" s="932"/>
      <c r="F18" s="932"/>
      <c r="G18" s="932"/>
      <c r="H18" s="932"/>
      <c r="I18" s="932"/>
      <c r="J18" s="932"/>
      <c r="K18" s="927"/>
      <c r="L18" s="927"/>
      <c r="M18" s="927"/>
      <c r="N18" s="927"/>
      <c r="O18" s="927"/>
    </row>
    <row r="19" spans="1:15" x14ac:dyDescent="0.25">
      <c r="A19" s="924"/>
      <c r="B19" s="925" t="s">
        <v>710</v>
      </c>
      <c r="C19" s="927"/>
      <c r="D19" s="927"/>
      <c r="E19" s="927"/>
      <c r="F19" s="927"/>
      <c r="G19" s="927"/>
      <c r="H19" s="927"/>
      <c r="I19" s="927"/>
      <c r="J19" s="927"/>
      <c r="K19" s="927"/>
      <c r="L19" s="927"/>
      <c r="M19" s="927"/>
      <c r="N19" s="927"/>
      <c r="O19" s="927"/>
    </row>
    <row r="20" spans="1:15" ht="15" customHeight="1" x14ac:dyDescent="0.25">
      <c r="A20" s="926"/>
      <c r="B20" s="1222" t="s">
        <v>711</v>
      </c>
      <c r="C20" s="1222" t="s">
        <v>746</v>
      </c>
      <c r="D20" s="1222" t="s">
        <v>25</v>
      </c>
      <c r="E20" s="1231">
        <v>2015</v>
      </c>
      <c r="F20" s="1233">
        <v>2016</v>
      </c>
      <c r="G20" s="1233">
        <v>2017</v>
      </c>
      <c r="H20" s="1233">
        <v>2018</v>
      </c>
      <c r="I20" s="1235">
        <v>2019</v>
      </c>
      <c r="J20" s="1237" t="s">
        <v>2</v>
      </c>
      <c r="K20" s="1238" t="s">
        <v>3</v>
      </c>
      <c r="L20" s="927"/>
      <c r="M20" s="927"/>
      <c r="N20" s="927"/>
      <c r="O20" s="927"/>
    </row>
    <row r="21" spans="1:15" x14ac:dyDescent="0.25">
      <c r="A21" s="928"/>
      <c r="B21" s="1222"/>
      <c r="C21" s="1222"/>
      <c r="D21" s="1222"/>
      <c r="E21" s="1232"/>
      <c r="F21" s="1234"/>
      <c r="G21" s="1234"/>
      <c r="H21" s="1234"/>
      <c r="I21" s="1236"/>
      <c r="J21" s="1237"/>
      <c r="K21" s="1238"/>
      <c r="L21" s="927"/>
      <c r="M21" s="927"/>
      <c r="N21" s="927"/>
      <c r="O21" s="927"/>
    </row>
    <row r="22" spans="1:15" ht="18" x14ac:dyDescent="0.25">
      <c r="A22" s="928"/>
      <c r="B22" s="1228" t="s">
        <v>713</v>
      </c>
      <c r="C22" s="812" t="s">
        <v>801</v>
      </c>
      <c r="D22" s="813" t="s">
        <v>802</v>
      </c>
      <c r="E22" s="814">
        <v>94.958760029999979</v>
      </c>
      <c r="F22" s="814">
        <v>88.774940889999996</v>
      </c>
      <c r="G22" s="814">
        <v>97.009427069999987</v>
      </c>
      <c r="H22" s="814">
        <v>101.42871202000001</v>
      </c>
      <c r="I22" s="815">
        <v>85.667598269999999</v>
      </c>
      <c r="J22" s="816">
        <v>6.8523080323377838E-2</v>
      </c>
      <c r="K22" s="817">
        <v>-0.15539104693444383</v>
      </c>
      <c r="L22" s="927"/>
      <c r="M22" s="818"/>
      <c r="N22" s="818"/>
      <c r="O22" s="927"/>
    </row>
    <row r="23" spans="1:15" ht="24" customHeight="1" x14ac:dyDescent="0.25">
      <c r="A23" s="924"/>
      <c r="B23" s="1228"/>
      <c r="C23" s="812" t="s">
        <v>803</v>
      </c>
      <c r="D23" s="813" t="s">
        <v>804</v>
      </c>
      <c r="E23" s="814">
        <v>26.134666339999995</v>
      </c>
      <c r="F23" s="814">
        <v>31.819696839999999</v>
      </c>
      <c r="G23" s="814">
        <v>43.679500899999994</v>
      </c>
      <c r="H23" s="814">
        <v>42.700396159999997</v>
      </c>
      <c r="I23" s="815">
        <v>43.693199530000008</v>
      </c>
      <c r="J23" s="816">
        <v>3.4948950144993544E-2</v>
      </c>
      <c r="K23" s="817">
        <v>2.3250448690919301E-2</v>
      </c>
      <c r="L23" s="927"/>
      <c r="M23" s="818"/>
      <c r="N23" s="818"/>
      <c r="O23" s="927"/>
    </row>
    <row r="24" spans="1:15" x14ac:dyDescent="0.25">
      <c r="A24" s="924"/>
      <c r="B24" s="1228"/>
      <c r="C24" s="812" t="s">
        <v>805</v>
      </c>
      <c r="D24" s="813"/>
      <c r="E24" s="814">
        <v>24.500631099999996</v>
      </c>
      <c r="F24" s="814">
        <v>26.143240759999998</v>
      </c>
      <c r="G24" s="814">
        <v>49.079789949999999</v>
      </c>
      <c r="H24" s="814">
        <v>347.99060907999996</v>
      </c>
      <c r="I24" s="815">
        <v>36.296133850000004</v>
      </c>
      <c r="J24" s="816">
        <v>2.9032247261011297E-2</v>
      </c>
      <c r="K24" s="817">
        <v>-0.89569795016607523</v>
      </c>
      <c r="L24" s="927"/>
      <c r="M24" s="818"/>
      <c r="N24" s="818"/>
      <c r="O24" s="927"/>
    </row>
    <row r="25" spans="1:15" x14ac:dyDescent="0.25">
      <c r="A25" s="924"/>
      <c r="B25" s="1228"/>
      <c r="C25" s="819" t="s">
        <v>70</v>
      </c>
      <c r="D25" s="820"/>
      <c r="E25" s="814">
        <v>1315.3102298400036</v>
      </c>
      <c r="F25" s="814">
        <v>1133.5261152900023</v>
      </c>
      <c r="G25" s="814">
        <v>1282.7988309100035</v>
      </c>
      <c r="H25" s="814">
        <v>1203.1178345600003</v>
      </c>
      <c r="I25" s="815">
        <v>1084.5436995200062</v>
      </c>
      <c r="J25" s="816">
        <v>0.86749572227061733</v>
      </c>
      <c r="K25" s="817">
        <v>-9.8555712195355083E-2</v>
      </c>
      <c r="L25" s="927"/>
      <c r="M25" s="818"/>
      <c r="N25" s="818"/>
      <c r="O25" s="927"/>
    </row>
    <row r="26" spans="1:15" x14ac:dyDescent="0.25">
      <c r="B26" s="1228"/>
      <c r="C26" s="1239" t="s">
        <v>18</v>
      </c>
      <c r="D26" s="1240"/>
      <c r="E26" s="821">
        <v>1460.9042873100036</v>
      </c>
      <c r="F26" s="821">
        <v>1280.2639937800022</v>
      </c>
      <c r="G26" s="821">
        <v>1472.5675488300035</v>
      </c>
      <c r="H26" s="821">
        <v>1695.2375518200004</v>
      </c>
      <c r="I26" s="821">
        <v>1250.2006311700061</v>
      </c>
      <c r="J26" s="822">
        <v>1</v>
      </c>
      <c r="K26" s="823">
        <v>-0.262521863187967</v>
      </c>
      <c r="L26" s="927"/>
      <c r="M26" s="818"/>
      <c r="N26" s="818"/>
      <c r="O26" s="927"/>
    </row>
    <row r="27" spans="1:15" x14ac:dyDescent="0.25">
      <c r="B27" s="1228" t="s">
        <v>719</v>
      </c>
      <c r="C27" s="812" t="s">
        <v>806</v>
      </c>
      <c r="D27" s="813" t="s">
        <v>807</v>
      </c>
      <c r="E27" s="814">
        <v>697.31867294000006</v>
      </c>
      <c r="F27" s="814">
        <v>763.25223975999972</v>
      </c>
      <c r="G27" s="814">
        <v>848.14639106999959</v>
      </c>
      <c r="H27" s="814">
        <v>954.75716150999972</v>
      </c>
      <c r="I27" s="815">
        <v>913.01201428000013</v>
      </c>
      <c r="J27" s="816">
        <v>0.1976412394253278</v>
      </c>
      <c r="K27" s="817">
        <v>-4.3723314066560492E-2</v>
      </c>
      <c r="L27" s="927"/>
      <c r="M27" s="818"/>
      <c r="N27" s="818"/>
      <c r="O27" s="927"/>
    </row>
    <row r="28" spans="1:15" ht="18" x14ac:dyDescent="0.25">
      <c r="B28" s="1228"/>
      <c r="C28" s="812" t="s">
        <v>808</v>
      </c>
      <c r="D28" s="813" t="s">
        <v>809</v>
      </c>
      <c r="E28" s="814">
        <v>188.16321767000002</v>
      </c>
      <c r="F28" s="814">
        <v>155.40364184000001</v>
      </c>
      <c r="G28" s="814">
        <v>203.35261353000004</v>
      </c>
      <c r="H28" s="814">
        <v>251.88768517000003</v>
      </c>
      <c r="I28" s="815">
        <v>288.45514996999998</v>
      </c>
      <c r="J28" s="816">
        <v>6.244236928650726E-2</v>
      </c>
      <c r="K28" s="817">
        <v>0.14517369031090355</v>
      </c>
      <c r="L28" s="927"/>
      <c r="M28" s="818"/>
      <c r="N28" s="818"/>
      <c r="O28" s="927"/>
    </row>
    <row r="29" spans="1:15" ht="18" x14ac:dyDescent="0.25">
      <c r="B29" s="1228"/>
      <c r="C29" s="812" t="s">
        <v>361</v>
      </c>
      <c r="D29" s="813" t="s">
        <v>362</v>
      </c>
      <c r="E29" s="814">
        <v>54.572537529999998</v>
      </c>
      <c r="F29" s="814">
        <v>67.585766250000006</v>
      </c>
      <c r="G29" s="814">
        <v>97.962864949999982</v>
      </c>
      <c r="H29" s="814">
        <v>146.52531640000001</v>
      </c>
      <c r="I29" s="815">
        <v>198.88022579999998</v>
      </c>
      <c r="J29" s="816">
        <v>4.3051935472391827E-2</v>
      </c>
      <c r="K29" s="817">
        <v>0.35730964918769459</v>
      </c>
      <c r="L29" s="927"/>
      <c r="M29" s="818"/>
      <c r="N29" s="818"/>
      <c r="O29" s="927"/>
    </row>
    <row r="30" spans="1:15" x14ac:dyDescent="0.25">
      <c r="B30" s="1228"/>
      <c r="C30" s="819" t="s">
        <v>70</v>
      </c>
      <c r="D30" s="820"/>
      <c r="E30" s="814">
        <v>3211.0987755100086</v>
      </c>
      <c r="F30" s="814">
        <v>3085.7280413400031</v>
      </c>
      <c r="G30" s="814">
        <v>3235.1731345000003</v>
      </c>
      <c r="H30" s="814">
        <v>3492.0910913199987</v>
      </c>
      <c r="I30" s="815">
        <v>3219.1946495300108</v>
      </c>
      <c r="J30" s="816">
        <v>0.69686445581577305</v>
      </c>
      <c r="K30" s="817">
        <v>-7.8146999792847338E-2</v>
      </c>
      <c r="L30" s="927"/>
      <c r="M30" s="818"/>
      <c r="N30" s="818"/>
      <c r="O30" s="927"/>
    </row>
    <row r="31" spans="1:15" x14ac:dyDescent="0.25">
      <c r="B31" s="1228"/>
      <c r="C31" s="1239" t="s">
        <v>22</v>
      </c>
      <c r="D31" s="1240"/>
      <c r="E31" s="821">
        <v>4151.1532036500084</v>
      </c>
      <c r="F31" s="821">
        <v>4071.969689190003</v>
      </c>
      <c r="G31" s="821">
        <v>4384.6350040500001</v>
      </c>
      <c r="H31" s="821">
        <v>4845.2612543999985</v>
      </c>
      <c r="I31" s="821">
        <v>4619.5420395800111</v>
      </c>
      <c r="J31" s="822">
        <v>1</v>
      </c>
      <c r="K31" s="823">
        <v>-4.6585561225416128E-2</v>
      </c>
      <c r="L31" s="927"/>
      <c r="M31" s="818"/>
      <c r="N31" s="818"/>
      <c r="O31" s="927"/>
    </row>
    <row r="32" spans="1:15" x14ac:dyDescent="0.25">
      <c r="B32" s="1220" t="s">
        <v>810</v>
      </c>
      <c r="C32" s="1229"/>
      <c r="D32" s="1221"/>
      <c r="E32" s="824">
        <v>5612.0574909600127</v>
      </c>
      <c r="F32" s="824">
        <v>5352.2336829700052</v>
      </c>
      <c r="G32" s="824">
        <v>5857.2025528800032</v>
      </c>
      <c r="H32" s="824">
        <v>6540.4988062199991</v>
      </c>
      <c r="I32" s="824">
        <v>5869.7426707500172</v>
      </c>
      <c r="J32" s="825"/>
      <c r="K32" s="826">
        <v>-0.10255427840336806</v>
      </c>
      <c r="L32" s="927"/>
      <c r="M32" s="818"/>
      <c r="N32" s="818"/>
      <c r="O32" s="927"/>
    </row>
    <row r="33" spans="1:15" x14ac:dyDescent="0.25">
      <c r="B33" s="1301" t="s">
        <v>727</v>
      </c>
      <c r="C33" s="1301"/>
      <c r="D33" s="1301"/>
      <c r="E33" s="1301"/>
      <c r="F33" s="1301"/>
      <c r="G33" s="1301"/>
      <c r="H33" s="1301"/>
      <c r="I33" s="1301"/>
      <c r="J33" s="1301"/>
      <c r="K33" s="1301"/>
      <c r="L33" s="927"/>
      <c r="M33" s="927"/>
      <c r="N33" s="927"/>
      <c r="O33" s="927"/>
    </row>
    <row r="34" spans="1:15" x14ac:dyDescent="0.25">
      <c r="B34" s="1301" t="s">
        <v>811</v>
      </c>
      <c r="C34" s="1301"/>
      <c r="D34" s="1301"/>
      <c r="E34" s="1301"/>
      <c r="F34" s="1301"/>
      <c r="G34" s="1301"/>
      <c r="H34" s="1301"/>
      <c r="I34" s="1301"/>
      <c r="J34" s="1301"/>
      <c r="K34" s="1301"/>
      <c r="L34" s="927"/>
      <c r="M34" s="927"/>
      <c r="N34" s="927"/>
      <c r="O34" s="927"/>
    </row>
    <row r="35" spans="1:15" x14ac:dyDescent="0.25">
      <c r="B35" s="1293" t="s">
        <v>370</v>
      </c>
      <c r="C35" s="1293"/>
      <c r="D35" s="1293"/>
      <c r="E35" s="1293"/>
      <c r="F35" s="1293"/>
      <c r="G35" s="1293"/>
      <c r="H35" s="1293"/>
      <c r="I35" s="1293"/>
      <c r="J35" s="1293"/>
      <c r="K35" s="933"/>
      <c r="L35" s="927"/>
      <c r="M35" s="927"/>
      <c r="N35" s="927"/>
      <c r="O35" s="927"/>
    </row>
    <row r="36" spans="1:15" x14ac:dyDescent="0.25">
      <c r="A36" s="924"/>
      <c r="B36" s="1293" t="s">
        <v>812</v>
      </c>
      <c r="C36" s="1293"/>
      <c r="D36" s="1293"/>
      <c r="E36" s="1293"/>
      <c r="F36" s="1293"/>
      <c r="G36" s="1293"/>
      <c r="H36" s="1293"/>
      <c r="I36" s="1293"/>
      <c r="J36" s="1293"/>
      <c r="K36" s="933"/>
      <c r="L36" s="927"/>
      <c r="M36" s="927"/>
      <c r="N36" s="927"/>
      <c r="O36" s="927"/>
    </row>
    <row r="37" spans="1:15" x14ac:dyDescent="0.25">
      <c r="A37" s="924"/>
      <c r="B37" s="857"/>
      <c r="C37" s="857"/>
      <c r="D37" s="857"/>
      <c r="E37" s="857"/>
      <c r="F37" s="857"/>
      <c r="G37" s="857"/>
      <c r="H37" s="857"/>
      <c r="I37" s="857"/>
      <c r="J37" s="857"/>
      <c r="K37" s="927"/>
      <c r="L37" s="927"/>
      <c r="M37" s="927"/>
      <c r="N37" s="927"/>
      <c r="O37" s="927"/>
    </row>
    <row r="38" spans="1:15" x14ac:dyDescent="0.25">
      <c r="A38" s="924"/>
      <c r="B38" s="925" t="s">
        <v>728</v>
      </c>
      <c r="C38" s="927"/>
      <c r="D38" s="927"/>
      <c r="E38" s="927"/>
      <c r="F38" s="927"/>
      <c r="G38" s="927"/>
      <c r="H38" s="927"/>
      <c r="I38" s="927"/>
      <c r="J38" s="927"/>
      <c r="K38" s="927"/>
      <c r="L38" s="927"/>
      <c r="M38" s="927"/>
      <c r="N38" s="927"/>
      <c r="O38" s="927"/>
    </row>
    <row r="39" spans="1:15" ht="15" customHeight="1" x14ac:dyDescent="0.25">
      <c r="A39" s="926"/>
      <c r="B39" s="1222" t="s">
        <v>729</v>
      </c>
      <c r="C39" s="1231">
        <v>2015</v>
      </c>
      <c r="D39" s="1233">
        <v>2016</v>
      </c>
      <c r="E39" s="1233">
        <v>2017</v>
      </c>
      <c r="F39" s="1233">
        <v>2018</v>
      </c>
      <c r="G39" s="1235">
        <v>2019</v>
      </c>
      <c r="H39" s="1237" t="s">
        <v>2</v>
      </c>
      <c r="I39" s="1238" t="s">
        <v>3</v>
      </c>
      <c r="J39" s="927"/>
      <c r="K39" s="927"/>
      <c r="L39" s="927"/>
      <c r="M39" s="927"/>
      <c r="N39" s="927"/>
      <c r="O39" s="927"/>
    </row>
    <row r="40" spans="1:15" x14ac:dyDescent="0.25">
      <c r="A40" s="924"/>
      <c r="B40" s="1222"/>
      <c r="C40" s="1232"/>
      <c r="D40" s="1234"/>
      <c r="E40" s="1234"/>
      <c r="F40" s="1234"/>
      <c r="G40" s="1236"/>
      <c r="H40" s="1237"/>
      <c r="I40" s="1238"/>
      <c r="J40" s="927"/>
      <c r="K40" s="927"/>
      <c r="L40" s="927"/>
      <c r="M40" s="927"/>
      <c r="N40" s="927"/>
      <c r="O40" s="927"/>
    </row>
    <row r="41" spans="1:15" x14ac:dyDescent="0.25">
      <c r="A41" s="924"/>
      <c r="B41" s="827" t="s">
        <v>483</v>
      </c>
      <c r="C41" s="858">
        <v>9.6862212599999875</v>
      </c>
      <c r="D41" s="858">
        <v>9.827781219999995</v>
      </c>
      <c r="E41" s="858">
        <v>12.322635669999974</v>
      </c>
      <c r="F41" s="858">
        <v>18.900611649999995</v>
      </c>
      <c r="G41" s="859">
        <v>21.658617050000068</v>
      </c>
      <c r="H41" s="860">
        <v>2.330798951259528E-2</v>
      </c>
      <c r="I41" s="830">
        <v>0.14592148926567017</v>
      </c>
      <c r="J41" s="927"/>
      <c r="K41" s="818"/>
      <c r="L41" s="818"/>
      <c r="M41" s="927"/>
      <c r="N41" s="927"/>
      <c r="O41" s="927"/>
    </row>
    <row r="42" spans="1:15" x14ac:dyDescent="0.25">
      <c r="A42" s="924"/>
      <c r="B42" s="827" t="s">
        <v>496</v>
      </c>
      <c r="C42" s="858">
        <v>790.44213124999771</v>
      </c>
      <c r="D42" s="858">
        <v>773.3758911999995</v>
      </c>
      <c r="E42" s="858">
        <v>830.27843607999876</v>
      </c>
      <c r="F42" s="858">
        <v>910.5728511099968</v>
      </c>
      <c r="G42" s="859">
        <v>873.81017234999945</v>
      </c>
      <c r="H42" s="860">
        <v>0.9403535916496939</v>
      </c>
      <c r="I42" s="830">
        <v>-4.0373132929653388E-2</v>
      </c>
      <c r="J42" s="927"/>
      <c r="K42" s="818"/>
      <c r="L42" s="818"/>
      <c r="M42" s="927"/>
      <c r="N42" s="927"/>
      <c r="O42" s="927"/>
    </row>
    <row r="43" spans="1:15" ht="18" x14ac:dyDescent="0.25">
      <c r="A43" s="924"/>
      <c r="B43" s="827" t="s">
        <v>485</v>
      </c>
      <c r="C43" s="858">
        <v>0</v>
      </c>
      <c r="D43" s="858">
        <v>0</v>
      </c>
      <c r="E43" s="858">
        <v>0</v>
      </c>
      <c r="F43" s="858">
        <v>0</v>
      </c>
      <c r="G43" s="859">
        <v>0</v>
      </c>
      <c r="H43" s="860">
        <v>0</v>
      </c>
      <c r="I43" s="830" t="s">
        <v>206</v>
      </c>
      <c r="J43" s="927"/>
      <c r="K43" s="818"/>
      <c r="L43" s="818"/>
      <c r="M43" s="927"/>
      <c r="N43" s="927"/>
      <c r="O43" s="927"/>
    </row>
    <row r="44" spans="1:15" x14ac:dyDescent="0.25">
      <c r="B44" s="827" t="s">
        <v>730</v>
      </c>
      <c r="C44" s="858">
        <v>39.161757100000003</v>
      </c>
      <c r="D44" s="858">
        <v>32.691960899999998</v>
      </c>
      <c r="E44" s="858">
        <v>25.113590909999999</v>
      </c>
      <c r="F44" s="858">
        <v>4.2617887300000001</v>
      </c>
      <c r="G44" s="859">
        <v>27.336500240000003</v>
      </c>
      <c r="H44" s="860">
        <v>2.9418261536923774E-2</v>
      </c>
      <c r="I44" s="830">
        <v>5.4143255266433634</v>
      </c>
      <c r="J44" s="927"/>
      <c r="K44" s="818"/>
      <c r="L44" s="818"/>
      <c r="M44" s="927"/>
      <c r="N44" s="927"/>
      <c r="O44" s="927"/>
    </row>
    <row r="45" spans="1:15" x14ac:dyDescent="0.25">
      <c r="B45" s="827" t="s">
        <v>487</v>
      </c>
      <c r="C45" s="858">
        <v>9.8871496500000013</v>
      </c>
      <c r="D45" s="858">
        <v>5.7971226299999996</v>
      </c>
      <c r="E45" s="858">
        <v>4.3267362000000009</v>
      </c>
      <c r="F45" s="858">
        <v>4.8951155000000011</v>
      </c>
      <c r="G45" s="859">
        <v>6.4304575399999999</v>
      </c>
      <c r="H45" s="860">
        <v>6.9201573007870677E-3</v>
      </c>
      <c r="I45" s="830">
        <v>0.31364776581880416</v>
      </c>
      <c r="J45" s="927"/>
      <c r="K45" s="818"/>
      <c r="L45" s="818"/>
      <c r="M45" s="927"/>
      <c r="N45" s="927"/>
      <c r="O45" s="927"/>
    </row>
    <row r="46" spans="1:15" x14ac:dyDescent="0.25">
      <c r="B46" s="831" t="s">
        <v>504</v>
      </c>
      <c r="C46" s="861">
        <v>849.17725925999775</v>
      </c>
      <c r="D46" s="861">
        <v>821.69275594999954</v>
      </c>
      <c r="E46" s="861">
        <v>872.04139885999871</v>
      </c>
      <c r="F46" s="861">
        <v>938.63036698999679</v>
      </c>
      <c r="G46" s="861">
        <v>929.23574717999952</v>
      </c>
      <c r="H46" s="862">
        <v>1</v>
      </c>
      <c r="I46" s="833">
        <v>-1.0008859866875941E-2</v>
      </c>
      <c r="J46" s="927"/>
      <c r="K46" s="818"/>
      <c r="L46" s="818"/>
      <c r="M46" s="927"/>
      <c r="N46" s="927"/>
      <c r="O46" s="927"/>
    </row>
    <row r="47" spans="1:15" ht="15" customHeight="1" x14ac:dyDescent="0.25">
      <c r="B47" s="1301" t="s">
        <v>731</v>
      </c>
      <c r="C47" s="1301"/>
      <c r="D47" s="1301"/>
      <c r="E47" s="1301"/>
      <c r="F47" s="1301"/>
      <c r="G47" s="1301"/>
      <c r="H47" s="1301"/>
      <c r="I47" s="1301"/>
      <c r="J47" s="927"/>
      <c r="K47" s="927"/>
      <c r="L47" s="927"/>
      <c r="M47" s="927"/>
      <c r="N47" s="927"/>
      <c r="O47" s="927"/>
    </row>
    <row r="48" spans="1:15" x14ac:dyDescent="0.25">
      <c r="B48" s="927"/>
      <c r="C48" s="927"/>
      <c r="D48" s="927"/>
      <c r="E48" s="927"/>
      <c r="F48" s="927"/>
      <c r="G48" s="927"/>
      <c r="H48" s="927"/>
      <c r="I48" s="927"/>
      <c r="J48" s="927"/>
      <c r="K48" s="927"/>
      <c r="L48" s="927"/>
      <c r="M48" s="927"/>
      <c r="N48" s="927"/>
      <c r="O48" s="927"/>
    </row>
    <row r="49" spans="2:15" x14ac:dyDescent="0.25">
      <c r="B49" s="925" t="s">
        <v>732</v>
      </c>
      <c r="C49" s="927"/>
      <c r="D49" s="927"/>
      <c r="E49" s="927"/>
      <c r="F49" s="927"/>
      <c r="G49" s="927"/>
      <c r="H49" s="927"/>
      <c r="I49" s="927"/>
      <c r="J49" s="927"/>
      <c r="K49" s="927"/>
      <c r="L49" s="927"/>
      <c r="M49" s="927"/>
      <c r="N49" s="927"/>
      <c r="O49" s="927"/>
    </row>
    <row r="50" spans="2:15" x14ac:dyDescent="0.25">
      <c r="B50" s="1241" t="s">
        <v>596</v>
      </c>
      <c r="C50" s="1302" t="s">
        <v>700</v>
      </c>
      <c r="D50" s="1241" t="s">
        <v>615</v>
      </c>
      <c r="E50" s="1242">
        <v>2018</v>
      </c>
      <c r="F50" s="1243"/>
      <c r="G50" s="1243"/>
      <c r="H50" s="1244"/>
      <c r="I50" s="1248">
        <v>2019</v>
      </c>
      <c r="J50" s="1249"/>
      <c r="K50" s="1249"/>
      <c r="L50" s="1250"/>
      <c r="M50" s="927"/>
      <c r="N50" s="927"/>
      <c r="O50" s="927"/>
    </row>
    <row r="51" spans="2:15" x14ac:dyDescent="0.25">
      <c r="B51" s="1241"/>
      <c r="C51" s="1302"/>
      <c r="D51" s="1241"/>
      <c r="E51" s="1241" t="s">
        <v>601</v>
      </c>
      <c r="F51" s="1241"/>
      <c r="G51" s="1241"/>
      <c r="H51" s="1241" t="s">
        <v>661</v>
      </c>
      <c r="I51" s="1248" t="s">
        <v>601</v>
      </c>
      <c r="J51" s="1249"/>
      <c r="K51" s="1250"/>
      <c r="L51" s="1261" t="s">
        <v>661</v>
      </c>
      <c r="M51" s="927"/>
      <c r="N51" s="927"/>
      <c r="O51" s="927"/>
    </row>
    <row r="52" spans="2:15" x14ac:dyDescent="0.25">
      <c r="B52" s="1241"/>
      <c r="C52" s="1302"/>
      <c r="D52" s="1241"/>
      <c r="E52" s="834" t="s">
        <v>733</v>
      </c>
      <c r="F52" s="834" t="s">
        <v>734</v>
      </c>
      <c r="G52" s="834" t="s">
        <v>735</v>
      </c>
      <c r="H52" s="1241"/>
      <c r="I52" s="835" t="s">
        <v>733</v>
      </c>
      <c r="J52" s="835" t="s">
        <v>734</v>
      </c>
      <c r="K52" s="835" t="s">
        <v>735</v>
      </c>
      <c r="L52" s="1261"/>
      <c r="M52" s="927"/>
      <c r="N52" s="927"/>
      <c r="O52" s="927"/>
    </row>
    <row r="53" spans="2:15" x14ac:dyDescent="0.25">
      <c r="B53" s="1254" t="s">
        <v>607</v>
      </c>
      <c r="C53" s="863" t="s">
        <v>584</v>
      </c>
      <c r="D53" s="872" t="s">
        <v>241</v>
      </c>
      <c r="E53" s="846">
        <v>205895</v>
      </c>
      <c r="F53" s="846">
        <v>12503</v>
      </c>
      <c r="G53" s="846">
        <v>157193</v>
      </c>
      <c r="H53" s="837">
        <v>3390846.7949799998</v>
      </c>
      <c r="I53" s="934">
        <v>153076</v>
      </c>
      <c r="J53" s="934">
        <v>10425</v>
      </c>
      <c r="K53" s="934">
        <v>156575</v>
      </c>
      <c r="L53" s="934">
        <v>3427257.9664099989</v>
      </c>
      <c r="M53" s="927"/>
      <c r="N53" s="927"/>
      <c r="O53" s="927"/>
    </row>
    <row r="54" spans="2:15" x14ac:dyDescent="0.25">
      <c r="B54" s="1254"/>
      <c r="C54" s="863" t="s">
        <v>588</v>
      </c>
      <c r="D54" s="872" t="s">
        <v>241</v>
      </c>
      <c r="E54" s="846">
        <v>212007</v>
      </c>
      <c r="F54" s="846">
        <v>12432</v>
      </c>
      <c r="G54" s="846">
        <v>146058</v>
      </c>
      <c r="H54" s="837">
        <v>1223726.4357099994</v>
      </c>
      <c r="I54" s="935">
        <v>158502</v>
      </c>
      <c r="J54" s="935">
        <v>10438</v>
      </c>
      <c r="K54" s="935">
        <v>147142</v>
      </c>
      <c r="L54" s="935">
        <v>1110825.6381700002</v>
      </c>
      <c r="M54" s="927"/>
      <c r="N54" s="927"/>
      <c r="O54" s="927"/>
    </row>
    <row r="55" spans="2:15" x14ac:dyDescent="0.25">
      <c r="B55" s="1258" t="s">
        <v>625</v>
      </c>
      <c r="C55" s="1258"/>
      <c r="D55" s="1258"/>
      <c r="E55" s="936">
        <v>417902</v>
      </c>
      <c r="F55" s="936">
        <v>24935</v>
      </c>
      <c r="G55" s="936">
        <v>303251</v>
      </c>
      <c r="H55" s="936">
        <v>4614573.2306899987</v>
      </c>
      <c r="I55" s="936">
        <f>SUM(I53:I54)</f>
        <v>311578</v>
      </c>
      <c r="J55" s="936">
        <f t="shared" ref="J55:L55" si="0">SUM(J53:J54)</f>
        <v>20863</v>
      </c>
      <c r="K55" s="936">
        <f t="shared" si="0"/>
        <v>303717</v>
      </c>
      <c r="L55" s="936">
        <f t="shared" si="0"/>
        <v>4538083.6045799991</v>
      </c>
    </row>
    <row r="56" spans="2:15" x14ac:dyDescent="0.25">
      <c r="B56" s="1259" t="s">
        <v>761</v>
      </c>
      <c r="C56" s="1259"/>
      <c r="D56" s="1259"/>
      <c r="E56" s="1259"/>
      <c r="F56" s="1259"/>
      <c r="G56" s="1259"/>
      <c r="H56" s="1259"/>
      <c r="I56" s="1259"/>
      <c r="J56" s="1259"/>
      <c r="K56" s="1259"/>
      <c r="L56" s="1259"/>
    </row>
    <row r="57" spans="2:15" x14ac:dyDescent="0.25">
      <c r="B57" s="1259" t="s">
        <v>787</v>
      </c>
      <c r="C57" s="1259"/>
      <c r="D57" s="1259"/>
      <c r="E57" s="1259"/>
      <c r="F57" s="1259"/>
      <c r="G57" s="1259"/>
      <c r="H57" s="1259"/>
      <c r="I57" s="1259"/>
      <c r="J57" s="1259"/>
      <c r="K57" s="1259"/>
      <c r="L57" s="1259"/>
    </row>
  </sheetData>
  <mergeCells count="54">
    <mergeCell ref="B57:L57"/>
    <mergeCell ref="H39:H40"/>
    <mergeCell ref="I39:I40"/>
    <mergeCell ref="B47:I47"/>
    <mergeCell ref="B50:B52"/>
    <mergeCell ref="C50:C52"/>
    <mergeCell ref="D50:D52"/>
    <mergeCell ref="E50:H50"/>
    <mergeCell ref="I50:L50"/>
    <mergeCell ref="E51:G51"/>
    <mergeCell ref="H51:H52"/>
    <mergeCell ref="I51:K51"/>
    <mergeCell ref="L51:L52"/>
    <mergeCell ref="B53:B54"/>
    <mergeCell ref="B55:D55"/>
    <mergeCell ref="B56:L56"/>
    <mergeCell ref="B33:K33"/>
    <mergeCell ref="B34:K34"/>
    <mergeCell ref="B35:J35"/>
    <mergeCell ref="B36:J36"/>
    <mergeCell ref="B39:B40"/>
    <mergeCell ref="C39:C40"/>
    <mergeCell ref="D39:D40"/>
    <mergeCell ref="E39:E40"/>
    <mergeCell ref="F39:F40"/>
    <mergeCell ref="G39:G40"/>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5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52"/>
  <sheetViews>
    <sheetView zoomScaleNormal="100" workbookViewId="0"/>
  </sheetViews>
  <sheetFormatPr baseColWidth="10" defaultColWidth="11.42578125" defaultRowHeight="15" x14ac:dyDescent="0.25"/>
  <cols>
    <col min="1" max="1" width="3.7109375" style="921" customWidth="1"/>
    <col min="2" max="2" width="33.42578125" style="921" customWidth="1"/>
    <col min="3" max="3" width="25.28515625" style="921" customWidth="1"/>
    <col min="4" max="4" width="42.7109375" style="921" customWidth="1"/>
    <col min="5" max="9" width="11.42578125" style="921"/>
    <col min="10" max="10" width="13.85546875" style="921" customWidth="1"/>
    <col min="11" max="16384" width="11.42578125" style="921"/>
  </cols>
  <sheetData>
    <row r="1" spans="1:13" x14ac:dyDescent="0.25">
      <c r="B1" s="922" t="s">
        <v>813</v>
      </c>
    </row>
    <row r="2" spans="1:13" x14ac:dyDescent="0.25">
      <c r="B2" s="923"/>
    </row>
    <row r="3" spans="1:13" x14ac:dyDescent="0.25">
      <c r="B3" s="925" t="s">
        <v>699</v>
      </c>
    </row>
    <row r="4" spans="1:13" ht="15" customHeight="1" x14ac:dyDescent="0.25">
      <c r="A4" s="926"/>
      <c r="B4" s="1222" t="s">
        <v>700</v>
      </c>
      <c r="C4" s="1222" t="s">
        <v>701</v>
      </c>
      <c r="D4" s="1223">
        <v>2015</v>
      </c>
      <c r="E4" s="1223">
        <v>2016</v>
      </c>
      <c r="F4" s="1223">
        <v>2017</v>
      </c>
      <c r="G4" s="1223">
        <v>2018</v>
      </c>
      <c r="H4" s="1225">
        <v>2019</v>
      </c>
      <c r="I4" s="1300" t="s">
        <v>2</v>
      </c>
      <c r="J4" s="1300" t="s">
        <v>3</v>
      </c>
      <c r="K4" s="927"/>
      <c r="L4" s="927"/>
    </row>
    <row r="5" spans="1:13" x14ac:dyDescent="0.25">
      <c r="A5" s="928"/>
      <c r="B5" s="1222"/>
      <c r="C5" s="1222"/>
      <c r="D5" s="1224"/>
      <c r="E5" s="1224"/>
      <c r="F5" s="1224"/>
      <c r="G5" s="1224"/>
      <c r="H5" s="1226"/>
      <c r="I5" s="1300"/>
      <c r="J5" s="1300"/>
      <c r="K5" s="927"/>
      <c r="L5" s="927"/>
    </row>
    <row r="6" spans="1:13" x14ac:dyDescent="0.25">
      <c r="A6" s="928"/>
      <c r="B6" s="1228" t="s">
        <v>702</v>
      </c>
      <c r="C6" s="791" t="s">
        <v>677</v>
      </c>
      <c r="D6" s="792">
        <v>112277</v>
      </c>
      <c r="E6" s="792">
        <v>119162</v>
      </c>
      <c r="F6" s="792">
        <v>137475</v>
      </c>
      <c r="G6" s="792">
        <v>115905</v>
      </c>
      <c r="H6" s="793">
        <v>82472</v>
      </c>
      <c r="I6" s="937">
        <v>0.99080937563823779</v>
      </c>
      <c r="J6" s="929">
        <v>-0.28845174927742545</v>
      </c>
      <c r="K6" s="927"/>
      <c r="L6" s="818"/>
      <c r="M6" s="351"/>
    </row>
    <row r="7" spans="1:13" x14ac:dyDescent="0.25">
      <c r="A7" s="924"/>
      <c r="B7" s="1228"/>
      <c r="C7" s="791" t="s">
        <v>678</v>
      </c>
      <c r="D7" s="792">
        <v>594</v>
      </c>
      <c r="E7" s="792">
        <v>815</v>
      </c>
      <c r="F7" s="792">
        <v>980</v>
      </c>
      <c r="G7" s="792">
        <v>973</v>
      </c>
      <c r="H7" s="793">
        <v>695</v>
      </c>
      <c r="I7" s="937">
        <v>8.3496521979408191E-3</v>
      </c>
      <c r="J7" s="929">
        <v>-0.2857142857142857</v>
      </c>
      <c r="K7" s="927"/>
      <c r="L7" s="818"/>
      <c r="M7" s="351"/>
    </row>
    <row r="8" spans="1:13" x14ac:dyDescent="0.25">
      <c r="A8" s="924"/>
      <c r="B8" s="1228"/>
      <c r="C8" s="791" t="s">
        <v>679</v>
      </c>
      <c r="D8" s="792">
        <v>104</v>
      </c>
      <c r="E8" s="792">
        <v>92</v>
      </c>
      <c r="F8" s="792">
        <v>135</v>
      </c>
      <c r="G8" s="792">
        <v>172</v>
      </c>
      <c r="H8" s="793">
        <v>70</v>
      </c>
      <c r="I8" s="937">
        <v>8.4097216382137752E-4</v>
      </c>
      <c r="J8" s="929">
        <v>-0.59302325581395343</v>
      </c>
      <c r="K8" s="927"/>
      <c r="L8" s="818"/>
      <c r="M8" s="351"/>
    </row>
    <row r="9" spans="1:13" x14ac:dyDescent="0.25">
      <c r="B9" s="1228"/>
      <c r="C9" s="800" t="s">
        <v>703</v>
      </c>
      <c r="D9" s="801">
        <v>112975</v>
      </c>
      <c r="E9" s="801">
        <v>120069</v>
      </c>
      <c r="F9" s="801">
        <v>138590</v>
      </c>
      <c r="G9" s="801">
        <v>117050</v>
      </c>
      <c r="H9" s="801">
        <v>83237</v>
      </c>
      <c r="I9" s="938">
        <v>1</v>
      </c>
      <c r="J9" s="930">
        <v>-0.28887654848355404</v>
      </c>
      <c r="K9" s="927"/>
      <c r="L9" s="818"/>
      <c r="M9" s="351"/>
    </row>
    <row r="10" spans="1:13" x14ac:dyDescent="0.25">
      <c r="B10" s="1228" t="s">
        <v>704</v>
      </c>
      <c r="C10" s="791" t="s">
        <v>687</v>
      </c>
      <c r="D10" s="792">
        <v>222439</v>
      </c>
      <c r="E10" s="792">
        <v>221766</v>
      </c>
      <c r="F10" s="792">
        <v>261840</v>
      </c>
      <c r="G10" s="792">
        <v>230311</v>
      </c>
      <c r="H10" s="793">
        <v>202832</v>
      </c>
      <c r="I10" s="937">
        <v>0.98094993978846168</v>
      </c>
      <c r="J10" s="929">
        <v>-0.11931258168302861</v>
      </c>
      <c r="K10" s="927"/>
      <c r="L10" s="818"/>
      <c r="M10" s="351"/>
    </row>
    <row r="11" spans="1:13" x14ac:dyDescent="0.25">
      <c r="B11" s="1228"/>
      <c r="C11" s="791" t="s">
        <v>705</v>
      </c>
      <c r="D11" s="792">
        <v>3951</v>
      </c>
      <c r="E11" s="792">
        <v>3707</v>
      </c>
      <c r="F11" s="792">
        <v>4130</v>
      </c>
      <c r="G11" s="792">
        <v>3676</v>
      </c>
      <c r="H11" s="793">
        <v>3460</v>
      </c>
      <c r="I11" s="937">
        <v>1.6733487771496004E-2</v>
      </c>
      <c r="J11" s="929">
        <v>-5.8759521218715971E-2</v>
      </c>
      <c r="K11" s="927"/>
      <c r="L11" s="818"/>
      <c r="M11" s="351"/>
    </row>
    <row r="12" spans="1:13" ht="18" x14ac:dyDescent="0.25">
      <c r="B12" s="1228"/>
      <c r="C12" s="791" t="s">
        <v>707</v>
      </c>
      <c r="D12" s="792">
        <v>438</v>
      </c>
      <c r="E12" s="792">
        <v>466</v>
      </c>
      <c r="F12" s="792">
        <v>448</v>
      </c>
      <c r="G12" s="792">
        <v>381</v>
      </c>
      <c r="H12" s="793">
        <v>215</v>
      </c>
      <c r="I12" s="937">
        <v>1.0397976505409365E-3</v>
      </c>
      <c r="J12" s="929">
        <v>-0.43569553805774275</v>
      </c>
      <c r="K12" s="927"/>
      <c r="L12" s="818"/>
      <c r="M12" s="351"/>
    </row>
    <row r="13" spans="1:13" x14ac:dyDescent="0.25">
      <c r="B13" s="1228"/>
      <c r="C13" s="791" t="s">
        <v>690</v>
      </c>
      <c r="D13" s="792">
        <v>187</v>
      </c>
      <c r="E13" s="792">
        <v>192</v>
      </c>
      <c r="F13" s="792">
        <v>172</v>
      </c>
      <c r="G13" s="792">
        <v>154</v>
      </c>
      <c r="H13" s="793">
        <v>137</v>
      </c>
      <c r="I13" s="937">
        <v>6.6256873546096892E-4</v>
      </c>
      <c r="J13" s="929">
        <v>-0.11038961038961037</v>
      </c>
      <c r="K13" s="927"/>
      <c r="L13" s="818"/>
      <c r="M13" s="351"/>
    </row>
    <row r="14" spans="1:13" x14ac:dyDescent="0.25">
      <c r="B14" s="1228"/>
      <c r="C14" s="791" t="s">
        <v>706</v>
      </c>
      <c r="D14" s="792">
        <v>335</v>
      </c>
      <c r="E14" s="792">
        <v>252</v>
      </c>
      <c r="F14" s="792">
        <v>178</v>
      </c>
      <c r="G14" s="792">
        <v>135</v>
      </c>
      <c r="H14" s="793">
        <v>127</v>
      </c>
      <c r="I14" s="937">
        <v>6.1420605404046021E-4</v>
      </c>
      <c r="J14" s="929">
        <v>-5.9259259259259234E-2</v>
      </c>
      <c r="K14" s="927"/>
      <c r="L14" s="818"/>
      <c r="M14" s="351"/>
    </row>
    <row r="15" spans="1:13" x14ac:dyDescent="0.25">
      <c r="B15" s="1228"/>
      <c r="C15" s="800" t="s">
        <v>708</v>
      </c>
      <c r="D15" s="801">
        <v>227350</v>
      </c>
      <c r="E15" s="801">
        <v>226383</v>
      </c>
      <c r="F15" s="801">
        <v>266768</v>
      </c>
      <c r="G15" s="801">
        <v>234657</v>
      </c>
      <c r="H15" s="801">
        <v>206771</v>
      </c>
      <c r="I15" s="938">
        <v>1</v>
      </c>
      <c r="J15" s="930">
        <v>-0.11883728164938612</v>
      </c>
      <c r="K15" s="927"/>
      <c r="L15" s="818"/>
      <c r="M15" s="351"/>
    </row>
    <row r="16" spans="1:13" x14ac:dyDescent="0.25">
      <c r="B16" s="1220" t="s">
        <v>814</v>
      </c>
      <c r="C16" s="1221"/>
      <c r="D16" s="809">
        <v>340325</v>
      </c>
      <c r="E16" s="809">
        <v>346452</v>
      </c>
      <c r="F16" s="809">
        <v>405358</v>
      </c>
      <c r="G16" s="809">
        <v>351707</v>
      </c>
      <c r="H16" s="809">
        <v>290008</v>
      </c>
      <c r="I16" s="939"/>
      <c r="J16" s="931">
        <v>-0.1754272732700799</v>
      </c>
      <c r="K16" s="927"/>
      <c r="L16" s="818"/>
      <c r="M16" s="351"/>
    </row>
    <row r="17" spans="1:14" ht="15" customHeight="1" x14ac:dyDescent="0.25">
      <c r="A17" s="924"/>
      <c r="B17" s="1301" t="s">
        <v>780</v>
      </c>
      <c r="C17" s="1301"/>
      <c r="D17" s="1301"/>
      <c r="E17" s="1301"/>
      <c r="F17" s="1301"/>
      <c r="G17" s="1301"/>
      <c r="H17" s="1301"/>
      <c r="I17" s="1301"/>
      <c r="J17" s="1301"/>
      <c r="K17" s="927"/>
      <c r="L17" s="927"/>
    </row>
    <row r="18" spans="1:14" x14ac:dyDescent="0.25">
      <c r="A18" s="924"/>
      <c r="B18" s="927"/>
      <c r="C18" s="927"/>
      <c r="D18" s="927"/>
      <c r="E18" s="927"/>
      <c r="F18" s="927"/>
      <c r="G18" s="927"/>
      <c r="H18" s="927"/>
      <c r="I18" s="927"/>
      <c r="J18" s="927"/>
      <c r="K18" s="927"/>
      <c r="L18" s="927"/>
    </row>
    <row r="19" spans="1:14" x14ac:dyDescent="0.25">
      <c r="A19" s="924"/>
      <c r="B19" s="925" t="s">
        <v>710</v>
      </c>
      <c r="C19" s="927"/>
      <c r="D19" s="927"/>
      <c r="E19" s="927"/>
      <c r="F19" s="927"/>
      <c r="G19" s="927"/>
      <c r="H19" s="927"/>
      <c r="I19" s="927"/>
      <c r="J19" s="927"/>
      <c r="K19" s="927"/>
      <c r="L19" s="927"/>
    </row>
    <row r="20" spans="1:14" ht="15" customHeight="1" x14ac:dyDescent="0.25">
      <c r="A20" s="926"/>
      <c r="B20" s="1222" t="s">
        <v>711</v>
      </c>
      <c r="C20" s="1222" t="s">
        <v>712</v>
      </c>
      <c r="D20" s="1222" t="s">
        <v>25</v>
      </c>
      <c r="E20" s="1231">
        <v>2015</v>
      </c>
      <c r="F20" s="1233">
        <v>2016</v>
      </c>
      <c r="G20" s="1233">
        <v>2017</v>
      </c>
      <c r="H20" s="1233">
        <v>2018</v>
      </c>
      <c r="I20" s="1235">
        <v>2019</v>
      </c>
      <c r="J20" s="1237" t="s">
        <v>2</v>
      </c>
      <c r="K20" s="1238" t="s">
        <v>3</v>
      </c>
      <c r="L20" s="927"/>
    </row>
    <row r="21" spans="1:14" x14ac:dyDescent="0.25">
      <c r="A21" s="928"/>
      <c r="B21" s="1222"/>
      <c r="C21" s="1222"/>
      <c r="D21" s="1222"/>
      <c r="E21" s="1232"/>
      <c r="F21" s="1234"/>
      <c r="G21" s="1234"/>
      <c r="H21" s="1234"/>
      <c r="I21" s="1236"/>
      <c r="J21" s="1237"/>
      <c r="K21" s="1238"/>
      <c r="L21" s="927"/>
    </row>
    <row r="22" spans="1:14" x14ac:dyDescent="0.25">
      <c r="A22" s="928"/>
      <c r="B22" s="1228" t="s">
        <v>713</v>
      </c>
      <c r="C22" s="812" t="s">
        <v>26</v>
      </c>
      <c r="D22" s="813" t="s">
        <v>27</v>
      </c>
      <c r="E22" s="891">
        <v>2294.5544329900004</v>
      </c>
      <c r="F22" s="891">
        <v>1662.4238951799996</v>
      </c>
      <c r="G22" s="891">
        <v>2501.1098486599994</v>
      </c>
      <c r="H22" s="891">
        <v>2707.8964648400001</v>
      </c>
      <c r="I22" s="892">
        <v>2591.1704886900002</v>
      </c>
      <c r="J22" s="817">
        <v>0.27280246070470204</v>
      </c>
      <c r="K22" s="817">
        <v>-4.310577515263192E-2</v>
      </c>
      <c r="L22" s="927"/>
      <c r="M22" s="351"/>
      <c r="N22" s="351"/>
    </row>
    <row r="23" spans="1:14" x14ac:dyDescent="0.25">
      <c r="A23" s="924"/>
      <c r="B23" s="1228"/>
      <c r="C23" s="812" t="s">
        <v>28</v>
      </c>
      <c r="D23" s="813" t="s">
        <v>29</v>
      </c>
      <c r="E23" s="891">
        <v>1651.9352357599998</v>
      </c>
      <c r="F23" s="891">
        <v>1146.7893822199999</v>
      </c>
      <c r="G23" s="891">
        <v>1733.26844241</v>
      </c>
      <c r="H23" s="891">
        <v>1463.9765947899998</v>
      </c>
      <c r="I23" s="892">
        <v>1414.1296168000001</v>
      </c>
      <c r="J23" s="817">
        <v>0.14888176633003894</v>
      </c>
      <c r="K23" s="817">
        <v>-3.4049026581022601E-2</v>
      </c>
      <c r="L23" s="927"/>
      <c r="M23" s="351"/>
      <c r="N23" s="351"/>
    </row>
    <row r="24" spans="1:14" x14ac:dyDescent="0.25">
      <c r="A24" s="924"/>
      <c r="B24" s="1228"/>
      <c r="C24" s="812" t="s">
        <v>30</v>
      </c>
      <c r="D24" s="813"/>
      <c r="E24" s="891">
        <v>312.96691382</v>
      </c>
      <c r="F24" s="891">
        <v>624.19209518000002</v>
      </c>
      <c r="G24" s="891">
        <v>464.54798187000017</v>
      </c>
      <c r="H24" s="891">
        <v>645.91069404999996</v>
      </c>
      <c r="I24" s="892">
        <v>657.52537465000023</v>
      </c>
      <c r="J24" s="817">
        <v>6.9225294500396342E-2</v>
      </c>
      <c r="K24" s="817">
        <v>1.7981867628129367E-2</v>
      </c>
      <c r="L24" s="927"/>
      <c r="M24" s="351"/>
      <c r="N24" s="351"/>
    </row>
    <row r="25" spans="1:14" x14ac:dyDescent="0.25">
      <c r="B25" s="1228"/>
      <c r="C25" s="819" t="s">
        <v>70</v>
      </c>
      <c r="D25" s="820"/>
      <c r="E25" s="891">
        <v>7227.1444399800093</v>
      </c>
      <c r="F25" s="891">
        <v>6469.0260400699726</v>
      </c>
      <c r="G25" s="891">
        <v>8155.2964392300128</v>
      </c>
      <c r="H25" s="891">
        <v>6966.7547008799884</v>
      </c>
      <c r="I25" s="892">
        <v>4835.5143881900012</v>
      </c>
      <c r="J25" s="817">
        <v>0.50909047846486266</v>
      </c>
      <c r="K25" s="817">
        <v>-0.30591579640672362</v>
      </c>
      <c r="L25" s="927"/>
      <c r="M25" s="351"/>
      <c r="N25" s="351"/>
    </row>
    <row r="26" spans="1:14" x14ac:dyDescent="0.25">
      <c r="B26" s="1228"/>
      <c r="C26" s="1239" t="s">
        <v>18</v>
      </c>
      <c r="D26" s="1240"/>
      <c r="E26" s="893">
        <v>11486.60102255001</v>
      </c>
      <c r="F26" s="893">
        <v>9902.4314126499721</v>
      </c>
      <c r="G26" s="893">
        <v>12854.222712170013</v>
      </c>
      <c r="H26" s="893">
        <v>11784.538454559988</v>
      </c>
      <c r="I26" s="893">
        <v>9498.339868330002</v>
      </c>
      <c r="J26" s="823">
        <v>1</v>
      </c>
      <c r="K26" s="823">
        <v>-0.19399984098192236</v>
      </c>
      <c r="L26" s="927"/>
      <c r="M26" s="351"/>
      <c r="N26" s="351"/>
    </row>
    <row r="27" spans="1:14" x14ac:dyDescent="0.25">
      <c r="B27" s="1228" t="s">
        <v>719</v>
      </c>
      <c r="C27" s="812" t="s">
        <v>347</v>
      </c>
      <c r="D27" s="813" t="s">
        <v>815</v>
      </c>
      <c r="E27" s="891">
        <v>1145.4209962999998</v>
      </c>
      <c r="F27" s="891">
        <v>1028.5221604400001</v>
      </c>
      <c r="G27" s="891">
        <v>1100.5977923800001</v>
      </c>
      <c r="H27" s="891">
        <v>1310.5342363499999</v>
      </c>
      <c r="I27" s="892">
        <v>1272.2374425799997</v>
      </c>
      <c r="J27" s="817">
        <v>8.6015938729468319E-2</v>
      </c>
      <c r="K27" s="817">
        <v>-2.9222276463880537E-2</v>
      </c>
      <c r="L27" s="927"/>
      <c r="M27" s="351"/>
      <c r="N27" s="351"/>
    </row>
    <row r="28" spans="1:14" x14ac:dyDescent="0.25">
      <c r="B28" s="1228"/>
      <c r="C28" s="812" t="s">
        <v>363</v>
      </c>
      <c r="D28" s="813" t="s">
        <v>364</v>
      </c>
      <c r="E28" s="891">
        <v>692.94756528999994</v>
      </c>
      <c r="F28" s="891">
        <v>694.16082284000004</v>
      </c>
      <c r="G28" s="891">
        <v>788.99368933999995</v>
      </c>
      <c r="H28" s="891">
        <v>875.15835987000003</v>
      </c>
      <c r="I28" s="892">
        <v>565.67814006999993</v>
      </c>
      <c r="J28" s="817">
        <v>3.8245483593209909E-2</v>
      </c>
      <c r="K28" s="817">
        <v>-0.35362767927620742</v>
      </c>
      <c r="L28" s="927"/>
      <c r="M28" s="351"/>
      <c r="N28" s="351"/>
    </row>
    <row r="29" spans="1:14" ht="18" x14ac:dyDescent="0.25">
      <c r="B29" s="1228"/>
      <c r="C29" s="812" t="s">
        <v>351</v>
      </c>
      <c r="D29" s="813" t="s">
        <v>352</v>
      </c>
      <c r="E29" s="891">
        <v>620.76414350999994</v>
      </c>
      <c r="F29" s="891">
        <v>449.89437860999993</v>
      </c>
      <c r="G29" s="891">
        <v>877.30698496000002</v>
      </c>
      <c r="H29" s="891">
        <v>976.17653723000001</v>
      </c>
      <c r="I29" s="892">
        <v>505.67086475999997</v>
      </c>
      <c r="J29" s="817">
        <v>3.4188393349174957E-2</v>
      </c>
      <c r="K29" s="817">
        <v>-0.48198830285873051</v>
      </c>
      <c r="L29" s="927"/>
      <c r="M29" s="351"/>
      <c r="N29" s="351"/>
    </row>
    <row r="30" spans="1:14" x14ac:dyDescent="0.25">
      <c r="B30" s="1228"/>
      <c r="C30" s="819" t="s">
        <v>70</v>
      </c>
      <c r="D30" s="820"/>
      <c r="E30" s="891">
        <v>14158.682745529977</v>
      </c>
      <c r="F30" s="891">
        <v>12458.720128619994</v>
      </c>
      <c r="G30" s="891">
        <v>15285.680975030014</v>
      </c>
      <c r="H30" s="891">
        <v>14575.90282977999</v>
      </c>
      <c r="I30" s="892">
        <v>12447.13096348006</v>
      </c>
      <c r="J30" s="817">
        <v>0.84155018432814677</v>
      </c>
      <c r="K30" s="817">
        <v>-0.14604734205216041</v>
      </c>
      <c r="L30" s="927"/>
      <c r="M30" s="351"/>
      <c r="N30" s="351"/>
    </row>
    <row r="31" spans="1:14" x14ac:dyDescent="0.25">
      <c r="B31" s="1228"/>
      <c r="C31" s="1239" t="s">
        <v>22</v>
      </c>
      <c r="D31" s="1240"/>
      <c r="E31" s="893">
        <v>16617.815450629976</v>
      </c>
      <c r="F31" s="893">
        <v>14631.297490509995</v>
      </c>
      <c r="G31" s="893">
        <v>18052.579441710015</v>
      </c>
      <c r="H31" s="893">
        <v>17737.771963229992</v>
      </c>
      <c r="I31" s="893">
        <v>14790.71741089006</v>
      </c>
      <c r="J31" s="823">
        <v>1</v>
      </c>
      <c r="K31" s="823">
        <v>-0.16614570073677293</v>
      </c>
      <c r="L31" s="927"/>
      <c r="M31" s="351"/>
      <c r="N31" s="351"/>
    </row>
    <row r="32" spans="1:14" x14ac:dyDescent="0.25">
      <c r="B32" s="1220" t="s">
        <v>816</v>
      </c>
      <c r="C32" s="1229"/>
      <c r="D32" s="1221"/>
      <c r="E32" s="894">
        <v>28104.416473179986</v>
      </c>
      <c r="F32" s="894">
        <v>24533.728903159965</v>
      </c>
      <c r="G32" s="894">
        <v>30906.802153880024</v>
      </c>
      <c r="H32" s="894">
        <v>29522.31041778998</v>
      </c>
      <c r="I32" s="894">
        <v>24289.057279220062</v>
      </c>
      <c r="J32" s="895"/>
      <c r="K32" s="826">
        <v>-0.17726434904689536</v>
      </c>
      <c r="L32" s="927"/>
      <c r="M32" s="351"/>
      <c r="N32" s="351"/>
    </row>
    <row r="33" spans="1:12" x14ac:dyDescent="0.25">
      <c r="B33" s="1301" t="s">
        <v>817</v>
      </c>
      <c r="C33" s="1301"/>
      <c r="D33" s="1301"/>
      <c r="E33" s="1301"/>
      <c r="F33" s="1301"/>
      <c r="G33" s="1301"/>
      <c r="H33" s="1301"/>
      <c r="I33" s="1301"/>
      <c r="J33" s="1301"/>
      <c r="K33" s="1301"/>
      <c r="L33" s="927"/>
    </row>
    <row r="34" spans="1:12" x14ac:dyDescent="0.25">
      <c r="A34" s="924"/>
      <c r="B34" s="940"/>
      <c r="C34" s="940"/>
      <c r="D34" s="940"/>
      <c r="E34" s="940"/>
      <c r="F34" s="940"/>
      <c r="G34" s="940"/>
      <c r="H34" s="940"/>
      <c r="I34" s="940"/>
      <c r="J34" s="940"/>
      <c r="K34" s="940"/>
      <c r="L34" s="927"/>
    </row>
    <row r="35" spans="1:12" x14ac:dyDescent="0.25">
      <c r="A35" s="924"/>
      <c r="B35" s="925" t="s">
        <v>728</v>
      </c>
      <c r="C35" s="927"/>
      <c r="D35" s="927"/>
      <c r="E35" s="927"/>
      <c r="F35" s="927"/>
      <c r="G35" s="927"/>
      <c r="H35" s="927"/>
      <c r="I35" s="927"/>
      <c r="J35" s="927"/>
      <c r="K35" s="927"/>
      <c r="L35" s="927"/>
    </row>
    <row r="36" spans="1:12" ht="15" customHeight="1" x14ac:dyDescent="0.25">
      <c r="A36" s="926"/>
      <c r="B36" s="1222" t="s">
        <v>729</v>
      </c>
      <c r="C36" s="1231">
        <v>2015</v>
      </c>
      <c r="D36" s="1233">
        <v>2016</v>
      </c>
      <c r="E36" s="1233">
        <v>2017</v>
      </c>
      <c r="F36" s="1233">
        <v>2018</v>
      </c>
      <c r="G36" s="1235">
        <v>2019</v>
      </c>
      <c r="H36" s="1237" t="s">
        <v>2</v>
      </c>
      <c r="I36" s="1238" t="s">
        <v>3</v>
      </c>
      <c r="J36" s="927"/>
      <c r="K36" s="927"/>
      <c r="L36" s="927"/>
    </row>
    <row r="37" spans="1:12" x14ac:dyDescent="0.25">
      <c r="A37" s="924"/>
      <c r="B37" s="1222"/>
      <c r="C37" s="1232"/>
      <c r="D37" s="1234"/>
      <c r="E37" s="1234"/>
      <c r="F37" s="1234"/>
      <c r="G37" s="1236"/>
      <c r="H37" s="1237"/>
      <c r="I37" s="1238"/>
      <c r="J37" s="927"/>
      <c r="K37" s="927"/>
      <c r="L37" s="927"/>
    </row>
    <row r="38" spans="1:12" x14ac:dyDescent="0.25">
      <c r="A38" s="924"/>
      <c r="B38" s="827" t="s">
        <v>483</v>
      </c>
      <c r="C38" s="858">
        <v>151.85973024000089</v>
      </c>
      <c r="D38" s="858">
        <v>131.94782331999869</v>
      </c>
      <c r="E38" s="858">
        <v>158.22307881000009</v>
      </c>
      <c r="F38" s="858">
        <v>140.40138965000105</v>
      </c>
      <c r="G38" s="859">
        <v>99.506007329999079</v>
      </c>
      <c r="H38" s="860">
        <v>2.9903874912301769E-2</v>
      </c>
      <c r="I38" s="830">
        <v>-0.29127476887477988</v>
      </c>
      <c r="J38" s="927"/>
      <c r="K38" s="818"/>
      <c r="L38" s="818"/>
    </row>
    <row r="39" spans="1:12" x14ac:dyDescent="0.25">
      <c r="A39" s="924"/>
      <c r="B39" s="827" t="s">
        <v>496</v>
      </c>
      <c r="C39" s="858">
        <v>3136.6179656900094</v>
      </c>
      <c r="D39" s="858">
        <v>2723.3458286300097</v>
      </c>
      <c r="E39" s="858">
        <v>3382.7694133800182</v>
      </c>
      <c r="F39" s="858">
        <v>3372.7005076700193</v>
      </c>
      <c r="G39" s="859">
        <v>2802.2233560699956</v>
      </c>
      <c r="H39" s="860">
        <v>0.84213344465067663</v>
      </c>
      <c r="I39" s="830">
        <v>-0.16914551123133359</v>
      </c>
      <c r="J39" s="927"/>
      <c r="K39" s="818"/>
      <c r="L39" s="818"/>
    </row>
    <row r="40" spans="1:12" ht="18" x14ac:dyDescent="0.25">
      <c r="A40" s="924"/>
      <c r="B40" s="827" t="s">
        <v>485</v>
      </c>
      <c r="C40" s="858">
        <v>514.71454634000008</v>
      </c>
      <c r="D40" s="858">
        <v>450.20390269000001</v>
      </c>
      <c r="E40" s="858">
        <v>489.56595412000001</v>
      </c>
      <c r="F40" s="858">
        <v>499.30222767000004</v>
      </c>
      <c r="G40" s="859">
        <v>399.15387069999997</v>
      </c>
      <c r="H40" s="860">
        <v>0.11995504332305103</v>
      </c>
      <c r="I40" s="830">
        <v>-0.20057662758154238</v>
      </c>
      <c r="J40" s="927"/>
      <c r="K40" s="818"/>
      <c r="L40" s="818"/>
    </row>
    <row r="41" spans="1:12" x14ac:dyDescent="0.25">
      <c r="B41" s="827" t="s">
        <v>730</v>
      </c>
      <c r="C41" s="858">
        <v>0.13724043000000002</v>
      </c>
      <c r="D41" s="858">
        <v>3.103709E-2</v>
      </c>
      <c r="E41" s="858">
        <v>0.11968429000000001</v>
      </c>
      <c r="F41" s="858">
        <v>0.72756299999999996</v>
      </c>
      <c r="G41" s="859">
        <v>2.5004612700000002</v>
      </c>
      <c r="H41" s="860">
        <v>7.5144690303127564E-4</v>
      </c>
      <c r="I41" s="830">
        <v>2.436762548397871</v>
      </c>
      <c r="J41" s="927"/>
      <c r="K41" s="818"/>
      <c r="L41" s="818"/>
    </row>
    <row r="42" spans="1:12" x14ac:dyDescent="0.25">
      <c r="B42" s="827" t="s">
        <v>487</v>
      </c>
      <c r="C42" s="858">
        <v>30.926753189999996</v>
      </c>
      <c r="D42" s="858">
        <v>35.02470094000001</v>
      </c>
      <c r="E42" s="858">
        <v>40.800098049999995</v>
      </c>
      <c r="F42" s="858">
        <v>36.712501679999974</v>
      </c>
      <c r="G42" s="859">
        <v>24.145182470000019</v>
      </c>
      <c r="H42" s="860">
        <v>7.2561902109391837E-3</v>
      </c>
      <c r="I42" s="830">
        <v>-0.3423171572327447</v>
      </c>
      <c r="J42" s="927"/>
      <c r="K42" s="818"/>
      <c r="L42" s="818"/>
    </row>
    <row r="43" spans="1:12" x14ac:dyDescent="0.25">
      <c r="B43" s="831" t="s">
        <v>504</v>
      </c>
      <c r="C43" s="861">
        <v>3834.2562358900104</v>
      </c>
      <c r="D43" s="861">
        <v>3340.5532926700089</v>
      </c>
      <c r="E43" s="861">
        <v>4071.4782286500185</v>
      </c>
      <c r="F43" s="861">
        <v>4049.8441896700201</v>
      </c>
      <c r="G43" s="861">
        <v>3327.5288778399949</v>
      </c>
      <c r="H43" s="862">
        <v>1</v>
      </c>
      <c r="I43" s="833">
        <v>-0.17835632137958357</v>
      </c>
      <c r="J43" s="927"/>
      <c r="K43" s="818"/>
      <c r="L43" s="818"/>
    </row>
    <row r="44" spans="1:12" ht="15" customHeight="1" x14ac:dyDescent="0.25">
      <c r="B44" s="1301" t="s">
        <v>731</v>
      </c>
      <c r="C44" s="1301"/>
      <c r="D44" s="1301"/>
      <c r="E44" s="1301"/>
      <c r="F44" s="1301"/>
      <c r="G44" s="1301"/>
      <c r="H44" s="1301"/>
      <c r="I44" s="1301"/>
      <c r="J44" s="927"/>
      <c r="K44" s="927"/>
      <c r="L44" s="927"/>
    </row>
    <row r="45" spans="1:12" x14ac:dyDescent="0.25">
      <c r="B45" s="927"/>
      <c r="C45" s="927"/>
      <c r="D45" s="927"/>
      <c r="E45" s="927"/>
      <c r="F45" s="927"/>
      <c r="G45" s="927"/>
      <c r="H45" s="927"/>
      <c r="I45" s="927"/>
      <c r="J45" s="927"/>
      <c r="K45" s="927"/>
      <c r="L45" s="927"/>
    </row>
    <row r="46" spans="1:12" x14ac:dyDescent="0.25">
      <c r="B46" s="927"/>
      <c r="C46" s="927"/>
      <c r="D46" s="927"/>
      <c r="E46" s="927"/>
      <c r="F46" s="927"/>
      <c r="G46" s="927"/>
      <c r="H46" s="927"/>
      <c r="I46" s="927"/>
      <c r="J46" s="927"/>
      <c r="K46" s="927"/>
      <c r="L46" s="927"/>
    </row>
    <row r="47" spans="1:12" x14ac:dyDescent="0.25">
      <c r="B47" s="927"/>
      <c r="C47" s="927"/>
      <c r="D47" s="927"/>
      <c r="E47" s="927"/>
      <c r="F47" s="927"/>
      <c r="G47" s="927"/>
      <c r="H47" s="927"/>
      <c r="I47" s="927"/>
      <c r="J47" s="927"/>
      <c r="K47" s="927"/>
      <c r="L47" s="927"/>
    </row>
    <row r="48" spans="1:12" x14ac:dyDescent="0.25">
      <c r="B48" s="927"/>
      <c r="C48" s="927"/>
      <c r="D48" s="927"/>
      <c r="E48" s="927"/>
      <c r="F48" s="927"/>
      <c r="G48" s="927"/>
      <c r="H48" s="927"/>
      <c r="I48" s="927"/>
      <c r="J48" s="927"/>
      <c r="K48" s="927"/>
      <c r="L48" s="927"/>
    </row>
    <row r="49" spans="2:12" x14ac:dyDescent="0.25">
      <c r="B49" s="927"/>
      <c r="C49" s="927"/>
      <c r="D49" s="927"/>
      <c r="E49" s="927"/>
      <c r="F49" s="927"/>
      <c r="G49" s="927"/>
      <c r="H49" s="927"/>
      <c r="I49" s="927"/>
      <c r="J49" s="927"/>
      <c r="K49" s="927"/>
      <c r="L49" s="927"/>
    </row>
    <row r="50" spans="2:12" x14ac:dyDescent="0.25">
      <c r="B50" s="927"/>
      <c r="C50" s="927"/>
      <c r="D50" s="927"/>
      <c r="E50" s="927"/>
      <c r="F50" s="927"/>
      <c r="G50" s="927"/>
      <c r="H50" s="927"/>
      <c r="I50" s="927"/>
      <c r="J50" s="927"/>
      <c r="K50" s="927"/>
      <c r="L50" s="927"/>
    </row>
    <row r="51" spans="2:12" x14ac:dyDescent="0.25">
      <c r="B51" s="927"/>
      <c r="C51" s="927"/>
      <c r="D51" s="927"/>
      <c r="E51" s="927"/>
      <c r="F51" s="927"/>
      <c r="G51" s="927"/>
      <c r="H51" s="927"/>
      <c r="I51" s="927"/>
      <c r="J51" s="927"/>
      <c r="K51" s="927"/>
      <c r="L51" s="927"/>
    </row>
    <row r="52" spans="2:12" x14ac:dyDescent="0.25">
      <c r="B52" s="927"/>
      <c r="C52" s="927"/>
      <c r="D52" s="927"/>
      <c r="E52" s="927"/>
      <c r="F52" s="927"/>
      <c r="G52" s="927"/>
      <c r="H52" s="927"/>
      <c r="I52" s="927"/>
      <c r="J52" s="927"/>
      <c r="K52" s="927"/>
      <c r="L52" s="927"/>
    </row>
  </sheetData>
  <mergeCells count="38">
    <mergeCell ref="B44:I44"/>
    <mergeCell ref="B33:K33"/>
    <mergeCell ref="B36:B37"/>
    <mergeCell ref="C36:C37"/>
    <mergeCell ref="D36:D37"/>
    <mergeCell ref="E36:E37"/>
    <mergeCell ref="F36:F37"/>
    <mergeCell ref="G36:G37"/>
    <mergeCell ref="H36:H37"/>
    <mergeCell ref="I36:I37"/>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L12"/>
  <sheetViews>
    <sheetView zoomScaleNormal="100" workbookViewId="0"/>
  </sheetViews>
  <sheetFormatPr baseColWidth="10" defaultColWidth="11.42578125" defaultRowHeight="15" x14ac:dyDescent="0.25"/>
  <cols>
    <col min="1" max="1" width="3.7109375" style="1" customWidth="1"/>
    <col min="2" max="2" width="25.140625" style="1" customWidth="1"/>
    <col min="3" max="7" width="12.140625" style="1" customWidth="1"/>
    <col min="8" max="16384" width="11.42578125" style="1"/>
  </cols>
  <sheetData>
    <row r="2" spans="2:12" x14ac:dyDescent="0.25">
      <c r="B2" s="66" t="s">
        <v>54</v>
      </c>
      <c r="C2" s="67"/>
      <c r="D2" s="67"/>
      <c r="E2" s="67"/>
      <c r="F2" s="67"/>
      <c r="G2" s="67"/>
      <c r="H2" s="67"/>
      <c r="I2" s="67"/>
    </row>
    <row r="3" spans="2:12" x14ac:dyDescent="0.25">
      <c r="B3" s="68" t="s">
        <v>55</v>
      </c>
      <c r="C3" s="67"/>
      <c r="D3" s="67"/>
      <c r="E3" s="67"/>
      <c r="F3" s="67"/>
      <c r="G3" s="67"/>
      <c r="H3" s="67"/>
      <c r="I3" s="67"/>
    </row>
    <row r="4" spans="2:12" ht="22.5" x14ac:dyDescent="0.25">
      <c r="B4" s="3"/>
      <c r="C4" s="69">
        <v>2015</v>
      </c>
      <c r="D4" s="70">
        <v>2016</v>
      </c>
      <c r="E4" s="71">
        <v>2017</v>
      </c>
      <c r="F4" s="71">
        <v>2018</v>
      </c>
      <c r="G4" s="72">
        <v>2019</v>
      </c>
      <c r="H4" s="72" t="s">
        <v>2</v>
      </c>
      <c r="I4" s="73" t="s">
        <v>3</v>
      </c>
    </row>
    <row r="5" spans="2:12" x14ac:dyDescent="0.25">
      <c r="B5" s="74" t="s">
        <v>56</v>
      </c>
      <c r="C5" s="75">
        <v>61841204.70064982</v>
      </c>
      <c r="D5" s="75">
        <v>62189202.606650397</v>
      </c>
      <c r="E5" s="75">
        <v>61909713.332809545</v>
      </c>
      <c r="F5" s="76">
        <v>66629215.123269975</v>
      </c>
      <c r="G5" s="77">
        <v>59125090.601030096</v>
      </c>
      <c r="H5" s="78">
        <f>+G5/$G$11</f>
        <v>0.96528271698189838</v>
      </c>
      <c r="I5" s="79">
        <f>+IF(F5&gt;0,G5/F5-1,"-")</f>
        <v>-0.11262513761203075</v>
      </c>
      <c r="K5" s="11"/>
      <c r="L5" s="11"/>
    </row>
    <row r="6" spans="2:12" x14ac:dyDescent="0.25">
      <c r="B6" s="80" t="s">
        <v>57</v>
      </c>
      <c r="C6" s="81">
        <v>1319711.4067200015</v>
      </c>
      <c r="D6" s="81">
        <v>1223795.9172900016</v>
      </c>
      <c r="E6" s="81">
        <v>1427496.3343400019</v>
      </c>
      <c r="F6" s="82">
        <v>1255604.9894899984</v>
      </c>
      <c r="G6" s="83">
        <v>1251918.37414</v>
      </c>
      <c r="H6" s="84">
        <f t="shared" ref="H6:H11" si="0">+G6/$G$11</f>
        <v>2.0438956749917706E-2</v>
      </c>
      <c r="I6" s="85">
        <f t="shared" ref="I6:I11" si="1">+IF(F6&gt;0,G6/F6-1,"-")</f>
        <v>-2.9361267125068702E-3</v>
      </c>
      <c r="K6" s="11"/>
      <c r="L6" s="11"/>
    </row>
    <row r="7" spans="2:12" x14ac:dyDescent="0.25">
      <c r="B7" s="80" t="s">
        <v>58</v>
      </c>
      <c r="C7" s="81">
        <v>721935.33339000144</v>
      </c>
      <c r="D7" s="81">
        <v>769673.95338999957</v>
      </c>
      <c r="E7" s="81">
        <v>785336.51076000265</v>
      </c>
      <c r="F7" s="82">
        <v>786772.72558000078</v>
      </c>
      <c r="G7" s="83">
        <v>874069.91905000049</v>
      </c>
      <c r="H7" s="84">
        <f t="shared" si="0"/>
        <v>1.4270161410594655E-2</v>
      </c>
      <c r="I7" s="85">
        <f t="shared" si="1"/>
        <v>0.11095604948130999</v>
      </c>
      <c r="K7" s="11"/>
      <c r="L7" s="11"/>
    </row>
    <row r="8" spans="2:12" x14ac:dyDescent="0.25">
      <c r="B8" s="80" t="s">
        <v>59</v>
      </c>
      <c r="C8" s="81">
        <v>50.373100000000001</v>
      </c>
      <c r="D8" s="81">
        <v>275114.26498000004</v>
      </c>
      <c r="E8" s="81">
        <v>210625.33296999999</v>
      </c>
      <c r="F8" s="82">
        <v>155888.92331000001</v>
      </c>
      <c r="G8" s="83">
        <v>102.98</v>
      </c>
      <c r="H8" s="84">
        <f t="shared" si="0"/>
        <v>1.6812627800533811E-6</v>
      </c>
      <c r="I8" s="85">
        <f t="shared" si="1"/>
        <v>-0.99933940142882882</v>
      </c>
      <c r="K8" s="11"/>
      <c r="L8" s="11"/>
    </row>
    <row r="9" spans="2:12" x14ac:dyDescent="0.25">
      <c r="B9" s="80" t="s">
        <v>60</v>
      </c>
      <c r="C9" s="81">
        <v>0</v>
      </c>
      <c r="D9" s="81">
        <v>109.18229000000001</v>
      </c>
      <c r="E9" s="81">
        <v>24.871500000000001</v>
      </c>
      <c r="F9" s="82">
        <v>10.579409999999999</v>
      </c>
      <c r="G9" s="83">
        <v>18.86552</v>
      </c>
      <c r="H9" s="84">
        <f t="shared" si="0"/>
        <v>3.0800054964413148E-7</v>
      </c>
      <c r="I9" s="85">
        <f t="shared" si="1"/>
        <v>0.78322987765858421</v>
      </c>
      <c r="K9" s="11"/>
      <c r="L9" s="11"/>
    </row>
    <row r="10" spans="2:12" x14ac:dyDescent="0.25">
      <c r="B10" s="80" t="s">
        <v>61</v>
      </c>
      <c r="C10" s="81">
        <v>107.98731999999998</v>
      </c>
      <c r="D10" s="81">
        <v>1213.5589399999999</v>
      </c>
      <c r="E10" s="81">
        <v>463.64385999999996</v>
      </c>
      <c r="F10" s="82">
        <v>68.597660000000005</v>
      </c>
      <c r="G10" s="83">
        <v>378.26490000000007</v>
      </c>
      <c r="H10" s="84">
        <f t="shared" si="0"/>
        <v>6.1755942646204535E-6</v>
      </c>
      <c r="I10" s="85">
        <f t="shared" si="1"/>
        <v>4.5142536932017805</v>
      </c>
      <c r="K10" s="11"/>
      <c r="L10" s="11"/>
    </row>
    <row r="11" spans="2:12" x14ac:dyDescent="0.25">
      <c r="B11" s="86" t="s">
        <v>62</v>
      </c>
      <c r="C11" s="87">
        <v>63883009.801179856</v>
      </c>
      <c r="D11" s="87">
        <v>64459109.483539894</v>
      </c>
      <c r="E11" s="87">
        <v>64333660.026239343</v>
      </c>
      <c r="F11" s="87">
        <v>68827560.938720152</v>
      </c>
      <c r="G11" s="87">
        <v>61251579.004639789</v>
      </c>
      <c r="H11" s="88">
        <f t="shared" si="0"/>
        <v>1</v>
      </c>
      <c r="I11" s="89">
        <f t="shared" si="1"/>
        <v>-0.11007192221769346</v>
      </c>
      <c r="K11" s="11"/>
      <c r="L11" s="11"/>
    </row>
    <row r="12" spans="2:12" x14ac:dyDescent="0.25">
      <c r="B12" s="1004" t="s">
        <v>50</v>
      </c>
      <c r="C12" s="1004"/>
      <c r="D12" s="1004"/>
      <c r="E12" s="1004"/>
      <c r="F12" s="1004"/>
      <c r="G12" s="1004"/>
      <c r="H12" s="1004"/>
      <c r="I12" s="1004"/>
    </row>
  </sheetData>
  <mergeCells count="1">
    <mergeCell ref="B12:I12"/>
  </mergeCells>
  <pageMargins left="0.7" right="0.7" top="0.75" bottom="0.75" header="0.3" footer="0.3"/>
  <pageSetup paperSize="1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52"/>
  <sheetViews>
    <sheetView workbookViewId="0"/>
  </sheetViews>
  <sheetFormatPr baseColWidth="10" defaultColWidth="11.42578125" defaultRowHeight="15" x14ac:dyDescent="0.25"/>
  <cols>
    <col min="1" max="1" width="3.7109375" style="921" customWidth="1"/>
    <col min="2" max="2" width="33.42578125" style="921" customWidth="1"/>
    <col min="3" max="3" width="17" style="921" customWidth="1"/>
    <col min="4" max="4" width="35" style="921" customWidth="1"/>
    <col min="5" max="16384" width="11.42578125" style="921"/>
  </cols>
  <sheetData>
    <row r="1" spans="1:14" x14ac:dyDescent="0.25">
      <c r="B1" s="941" t="s">
        <v>818</v>
      </c>
    </row>
    <row r="2" spans="1:14" x14ac:dyDescent="0.25">
      <c r="B2" s="942"/>
    </row>
    <row r="3" spans="1:14" x14ac:dyDescent="0.25">
      <c r="A3" s="924"/>
      <c r="B3" s="925" t="s">
        <v>699</v>
      </c>
    </row>
    <row r="4" spans="1:14" ht="15" customHeight="1" x14ac:dyDescent="0.25">
      <c r="A4" s="926"/>
      <c r="B4" s="1222" t="s">
        <v>700</v>
      </c>
      <c r="C4" s="1222" t="s">
        <v>701</v>
      </c>
      <c r="D4" s="1223">
        <v>2015</v>
      </c>
      <c r="E4" s="1223">
        <v>2016</v>
      </c>
      <c r="F4" s="1223">
        <v>2017</v>
      </c>
      <c r="G4" s="1223">
        <v>2018</v>
      </c>
      <c r="H4" s="1225">
        <v>2019</v>
      </c>
      <c r="I4" s="1300" t="s">
        <v>2</v>
      </c>
      <c r="J4" s="1300" t="s">
        <v>3</v>
      </c>
      <c r="K4" s="927"/>
      <c r="L4" s="927"/>
      <c r="M4" s="927"/>
      <c r="N4" s="927"/>
    </row>
    <row r="5" spans="1:14" x14ac:dyDescent="0.25">
      <c r="A5" s="928"/>
      <c r="B5" s="1222"/>
      <c r="C5" s="1222"/>
      <c r="D5" s="1224"/>
      <c r="E5" s="1224"/>
      <c r="F5" s="1224"/>
      <c r="G5" s="1224"/>
      <c r="H5" s="1226"/>
      <c r="I5" s="1300"/>
      <c r="J5" s="1300"/>
      <c r="K5" s="927"/>
      <c r="L5" s="927"/>
      <c r="M5" s="927"/>
      <c r="N5" s="927"/>
    </row>
    <row r="6" spans="1:14" x14ac:dyDescent="0.25">
      <c r="A6" s="928"/>
      <c r="B6" s="1228" t="s">
        <v>702</v>
      </c>
      <c r="C6" s="791" t="s">
        <v>677</v>
      </c>
      <c r="D6" s="792">
        <v>98766</v>
      </c>
      <c r="E6" s="792">
        <v>100445</v>
      </c>
      <c r="F6" s="792">
        <v>82634</v>
      </c>
      <c r="G6" s="792">
        <v>120069</v>
      </c>
      <c r="H6" s="793">
        <v>151767</v>
      </c>
      <c r="I6" s="937">
        <v>0.99281719163968207</v>
      </c>
      <c r="J6" s="929">
        <v>0.2639982010344053</v>
      </c>
      <c r="K6" s="927"/>
      <c r="L6" s="818"/>
      <c r="M6" s="818"/>
      <c r="N6" s="927"/>
    </row>
    <row r="7" spans="1:14" x14ac:dyDescent="0.25">
      <c r="A7" s="924"/>
      <c r="B7" s="1228"/>
      <c r="C7" s="791" t="s">
        <v>678</v>
      </c>
      <c r="D7" s="792">
        <v>578</v>
      </c>
      <c r="E7" s="792">
        <v>596</v>
      </c>
      <c r="F7" s="792">
        <v>715</v>
      </c>
      <c r="G7" s="792">
        <v>722</v>
      </c>
      <c r="H7" s="793">
        <v>821</v>
      </c>
      <c r="I7" s="937">
        <v>5.3707519706930953E-3</v>
      </c>
      <c r="J7" s="929">
        <v>0.13711911357340711</v>
      </c>
      <c r="K7" s="927"/>
      <c r="L7" s="818"/>
      <c r="M7" s="818"/>
      <c r="N7" s="927"/>
    </row>
    <row r="8" spans="1:14" x14ac:dyDescent="0.25">
      <c r="B8" s="1228"/>
      <c r="C8" s="791" t="s">
        <v>679</v>
      </c>
      <c r="D8" s="792">
        <v>134</v>
      </c>
      <c r="E8" s="792">
        <v>115</v>
      </c>
      <c r="F8" s="792">
        <v>201</v>
      </c>
      <c r="G8" s="792">
        <v>224</v>
      </c>
      <c r="H8" s="793">
        <v>277</v>
      </c>
      <c r="I8" s="937">
        <v>1.8120563896248324E-3</v>
      </c>
      <c r="J8" s="929">
        <v>0.23660714285714279</v>
      </c>
      <c r="K8" s="927"/>
      <c r="L8" s="818"/>
      <c r="M8" s="818"/>
      <c r="N8" s="927"/>
    </row>
    <row r="9" spans="1:14" ht="18" x14ac:dyDescent="0.25">
      <c r="B9" s="1228"/>
      <c r="C9" s="800" t="s">
        <v>703</v>
      </c>
      <c r="D9" s="801">
        <v>99478</v>
      </c>
      <c r="E9" s="801">
        <v>101156</v>
      </c>
      <c r="F9" s="801">
        <v>83550</v>
      </c>
      <c r="G9" s="801">
        <v>121015</v>
      </c>
      <c r="H9" s="801">
        <v>152865</v>
      </c>
      <c r="I9" s="938">
        <v>1</v>
      </c>
      <c r="J9" s="930">
        <v>0.26319051357269752</v>
      </c>
      <c r="K9" s="927"/>
      <c r="L9" s="818"/>
      <c r="M9" s="818"/>
      <c r="N9" s="927"/>
    </row>
    <row r="10" spans="1:14" x14ac:dyDescent="0.25">
      <c r="B10" s="1228" t="s">
        <v>704</v>
      </c>
      <c r="C10" s="791" t="s">
        <v>687</v>
      </c>
      <c r="D10" s="792">
        <v>220760</v>
      </c>
      <c r="E10" s="792">
        <v>239370</v>
      </c>
      <c r="F10" s="792">
        <v>237397</v>
      </c>
      <c r="G10" s="792">
        <v>305085</v>
      </c>
      <c r="H10" s="793">
        <v>305919</v>
      </c>
      <c r="I10" s="937">
        <v>0.97324459404000263</v>
      </c>
      <c r="J10" s="929">
        <v>2.7336643886131107E-3</v>
      </c>
      <c r="K10" s="927"/>
      <c r="L10" s="818"/>
      <c r="M10" s="818"/>
      <c r="N10" s="927"/>
    </row>
    <row r="11" spans="1:14" ht="18" x14ac:dyDescent="0.25">
      <c r="B11" s="1228"/>
      <c r="C11" s="791" t="s">
        <v>705</v>
      </c>
      <c r="D11" s="792">
        <v>4881</v>
      </c>
      <c r="E11" s="792">
        <v>5568</v>
      </c>
      <c r="F11" s="792">
        <v>5648</v>
      </c>
      <c r="G11" s="792">
        <v>6826</v>
      </c>
      <c r="H11" s="793">
        <v>7271</v>
      </c>
      <c r="I11" s="937">
        <v>2.3131814118328247E-2</v>
      </c>
      <c r="J11" s="929">
        <v>6.5191913272780511E-2</v>
      </c>
      <c r="K11" s="927"/>
      <c r="L11" s="818"/>
      <c r="M11" s="818"/>
      <c r="N11" s="927"/>
    </row>
    <row r="12" spans="1:14" x14ac:dyDescent="0.25">
      <c r="B12" s="1228"/>
      <c r="C12" s="791" t="s">
        <v>706</v>
      </c>
      <c r="D12" s="792">
        <v>231</v>
      </c>
      <c r="E12" s="792">
        <v>216</v>
      </c>
      <c r="F12" s="792">
        <v>278</v>
      </c>
      <c r="G12" s="792">
        <v>355</v>
      </c>
      <c r="H12" s="793">
        <v>428</v>
      </c>
      <c r="I12" s="937">
        <v>1.3616306481425513E-3</v>
      </c>
      <c r="J12" s="929">
        <v>0.20563380281690136</v>
      </c>
      <c r="K12" s="927"/>
      <c r="L12" s="818"/>
      <c r="M12" s="818"/>
      <c r="N12" s="927"/>
    </row>
    <row r="13" spans="1:14" x14ac:dyDescent="0.25">
      <c r="B13" s="1228"/>
      <c r="C13" s="791" t="s">
        <v>690</v>
      </c>
      <c r="D13" s="792">
        <v>270</v>
      </c>
      <c r="E13" s="792">
        <v>236</v>
      </c>
      <c r="F13" s="792">
        <v>370</v>
      </c>
      <c r="G13" s="792">
        <v>405</v>
      </c>
      <c r="H13" s="793">
        <v>425</v>
      </c>
      <c r="I13" s="937">
        <v>1.3520865080854773E-3</v>
      </c>
      <c r="J13" s="929">
        <v>4.9382716049382713E-2</v>
      </c>
      <c r="K13" s="927"/>
      <c r="L13" s="818"/>
      <c r="M13" s="818"/>
      <c r="N13" s="927"/>
    </row>
    <row r="14" spans="1:14" ht="18" x14ac:dyDescent="0.25">
      <c r="B14" s="1228"/>
      <c r="C14" s="791" t="s">
        <v>707</v>
      </c>
      <c r="D14" s="792">
        <v>25</v>
      </c>
      <c r="E14" s="792">
        <v>17</v>
      </c>
      <c r="F14" s="792">
        <v>23</v>
      </c>
      <c r="G14" s="792">
        <v>155</v>
      </c>
      <c r="H14" s="793">
        <v>286</v>
      </c>
      <c r="I14" s="937">
        <v>9.0987468544105057E-4</v>
      </c>
      <c r="J14" s="929">
        <v>0.84516129032258069</v>
      </c>
      <c r="K14" s="927"/>
      <c r="L14" s="818"/>
      <c r="M14" s="818"/>
      <c r="N14" s="927"/>
    </row>
    <row r="15" spans="1:14" ht="18" x14ac:dyDescent="0.25">
      <c r="A15" s="924"/>
      <c r="B15" s="1228"/>
      <c r="C15" s="800" t="s">
        <v>708</v>
      </c>
      <c r="D15" s="801">
        <v>226167</v>
      </c>
      <c r="E15" s="801">
        <v>245407</v>
      </c>
      <c r="F15" s="801">
        <v>243716</v>
      </c>
      <c r="G15" s="801">
        <v>312826</v>
      </c>
      <c r="H15" s="801">
        <v>314329</v>
      </c>
      <c r="I15" s="938">
        <v>1</v>
      </c>
      <c r="J15" s="930">
        <v>4.8045878539506592E-3</v>
      </c>
      <c r="K15" s="927"/>
      <c r="L15" s="818"/>
      <c r="M15" s="818"/>
      <c r="N15" s="927"/>
    </row>
    <row r="16" spans="1:14" x14ac:dyDescent="0.25">
      <c r="A16" s="924"/>
      <c r="B16" s="1220" t="s">
        <v>819</v>
      </c>
      <c r="C16" s="1221"/>
      <c r="D16" s="809">
        <v>325645</v>
      </c>
      <c r="E16" s="809">
        <v>346563</v>
      </c>
      <c r="F16" s="809">
        <v>327266</v>
      </c>
      <c r="G16" s="809">
        <v>433841</v>
      </c>
      <c r="H16" s="809">
        <v>467194</v>
      </c>
      <c r="I16" s="939"/>
      <c r="J16" s="931">
        <v>7.6878395541223554E-2</v>
      </c>
      <c r="K16" s="927"/>
      <c r="L16" s="818"/>
      <c r="M16" s="818"/>
      <c r="N16" s="927"/>
    </row>
    <row r="17" spans="1:14" ht="15" customHeight="1" x14ac:dyDescent="0.25">
      <c r="A17" s="924"/>
      <c r="B17" s="1301" t="s">
        <v>780</v>
      </c>
      <c r="C17" s="1301"/>
      <c r="D17" s="1301"/>
      <c r="E17" s="1301"/>
      <c r="F17" s="1301"/>
      <c r="G17" s="1301"/>
      <c r="H17" s="1301"/>
      <c r="I17" s="1301"/>
      <c r="J17" s="1301"/>
      <c r="K17" s="927"/>
      <c r="L17" s="927"/>
      <c r="M17" s="927"/>
      <c r="N17" s="927"/>
    </row>
    <row r="18" spans="1:14" ht="15" customHeight="1" x14ac:dyDescent="0.25">
      <c r="A18" s="924"/>
      <c r="B18" s="943"/>
      <c r="C18" s="943"/>
      <c r="D18" s="943"/>
      <c r="E18" s="943"/>
      <c r="F18" s="943"/>
      <c r="G18" s="943"/>
      <c r="H18" s="943"/>
      <c r="I18" s="943"/>
      <c r="J18" s="943"/>
      <c r="K18" s="927"/>
      <c r="L18" s="927"/>
      <c r="M18" s="927"/>
      <c r="N18" s="927"/>
    </row>
    <row r="19" spans="1:14" x14ac:dyDescent="0.25">
      <c r="A19" s="924"/>
      <c r="B19" s="925" t="s">
        <v>710</v>
      </c>
      <c r="C19" s="927"/>
      <c r="D19" s="927"/>
      <c r="E19" s="927"/>
      <c r="F19" s="927"/>
      <c r="G19" s="927"/>
      <c r="H19" s="927"/>
      <c r="I19" s="927"/>
      <c r="J19" s="927"/>
      <c r="K19" s="927"/>
      <c r="L19" s="927"/>
      <c r="M19" s="927"/>
      <c r="N19" s="927"/>
    </row>
    <row r="20" spans="1:14" ht="15" customHeight="1" x14ac:dyDescent="0.25">
      <c r="A20" s="926"/>
      <c r="B20" s="1222" t="s">
        <v>711</v>
      </c>
      <c r="C20" s="1222" t="s">
        <v>746</v>
      </c>
      <c r="D20" s="1222" t="s">
        <v>25</v>
      </c>
      <c r="E20" s="1231">
        <v>2015</v>
      </c>
      <c r="F20" s="1233">
        <v>2016</v>
      </c>
      <c r="G20" s="1233">
        <v>2017</v>
      </c>
      <c r="H20" s="1233">
        <v>2018</v>
      </c>
      <c r="I20" s="1235">
        <v>2019</v>
      </c>
      <c r="J20" s="1237" t="s">
        <v>2</v>
      </c>
      <c r="K20" s="1238" t="s">
        <v>3</v>
      </c>
      <c r="L20" s="927"/>
      <c r="M20" s="927"/>
      <c r="N20" s="927"/>
    </row>
    <row r="21" spans="1:14" x14ac:dyDescent="0.25">
      <c r="A21" s="928"/>
      <c r="B21" s="1222"/>
      <c r="C21" s="1222"/>
      <c r="D21" s="1222"/>
      <c r="E21" s="1232"/>
      <c r="F21" s="1234"/>
      <c r="G21" s="1234"/>
      <c r="H21" s="1234"/>
      <c r="I21" s="1236"/>
      <c r="J21" s="1237"/>
      <c r="K21" s="1238"/>
      <c r="L21" s="927"/>
      <c r="M21" s="927"/>
      <c r="N21" s="927"/>
    </row>
    <row r="22" spans="1:14" x14ac:dyDescent="0.25">
      <c r="A22" s="928"/>
      <c r="B22" s="1228" t="s">
        <v>713</v>
      </c>
      <c r="C22" s="812" t="s">
        <v>28</v>
      </c>
      <c r="D22" s="791" t="s">
        <v>29</v>
      </c>
      <c r="E22" s="891">
        <v>928.27670648000003</v>
      </c>
      <c r="F22" s="891">
        <v>982.45277721000014</v>
      </c>
      <c r="G22" s="891">
        <v>1139.67771743</v>
      </c>
      <c r="H22" s="891">
        <v>1342.4430768699997</v>
      </c>
      <c r="I22" s="892">
        <v>1137.8896986500001</v>
      </c>
      <c r="J22" s="817">
        <v>9.6956391606896633E-2</v>
      </c>
      <c r="K22" s="817">
        <v>-0.15237396783849499</v>
      </c>
      <c r="L22" s="927"/>
      <c r="M22" s="818"/>
      <c r="N22" s="818"/>
    </row>
    <row r="23" spans="1:14" x14ac:dyDescent="0.25">
      <c r="A23" s="924"/>
      <c r="B23" s="1228"/>
      <c r="C23" s="812" t="s">
        <v>820</v>
      </c>
      <c r="D23" s="791" t="s">
        <v>33</v>
      </c>
      <c r="E23" s="891">
        <v>632.99453288999985</v>
      </c>
      <c r="F23" s="891">
        <v>570.34320649000006</v>
      </c>
      <c r="G23" s="891">
        <v>916.47287075999998</v>
      </c>
      <c r="H23" s="891">
        <v>1012.45059585</v>
      </c>
      <c r="I23" s="892">
        <v>663.7433256999999</v>
      </c>
      <c r="J23" s="817">
        <v>5.6555708246048213E-2</v>
      </c>
      <c r="K23" s="817">
        <v>-0.34441904778301202</v>
      </c>
      <c r="L23" s="927"/>
      <c r="M23" s="818"/>
      <c r="N23" s="818"/>
    </row>
    <row r="24" spans="1:14" x14ac:dyDescent="0.25">
      <c r="A24" s="924"/>
      <c r="B24" s="1228"/>
      <c r="C24" s="812" t="s">
        <v>30</v>
      </c>
      <c r="D24" s="791" t="s">
        <v>821</v>
      </c>
      <c r="E24" s="891">
        <v>90.871142969999951</v>
      </c>
      <c r="F24" s="891">
        <v>85.289105709999987</v>
      </c>
      <c r="G24" s="891">
        <v>9.7238744300000004</v>
      </c>
      <c r="H24" s="891">
        <v>356.28938457999999</v>
      </c>
      <c r="I24" s="892">
        <v>658.93817016000037</v>
      </c>
      <c r="J24" s="817">
        <v>5.6146274411801381E-2</v>
      </c>
      <c r="K24" s="817">
        <v>0.84944654171150202</v>
      </c>
      <c r="L24" s="927"/>
      <c r="M24" s="818"/>
      <c r="N24" s="818"/>
    </row>
    <row r="25" spans="1:14" x14ac:dyDescent="0.25">
      <c r="A25" s="924"/>
      <c r="B25" s="1228"/>
      <c r="C25" s="819" t="s">
        <v>70</v>
      </c>
      <c r="D25" s="820"/>
      <c r="E25" s="891">
        <v>5957.2326114399675</v>
      </c>
      <c r="F25" s="891">
        <v>7263.7258034600054</v>
      </c>
      <c r="G25" s="891">
        <v>5055.4422247000011</v>
      </c>
      <c r="H25" s="891">
        <v>7327.7576918100031</v>
      </c>
      <c r="I25" s="892">
        <v>9275.5266510399833</v>
      </c>
      <c r="J25" s="817">
        <v>0.79034162573525368</v>
      </c>
      <c r="K25" s="817">
        <v>0.26580695502622009</v>
      </c>
      <c r="L25" s="927"/>
      <c r="M25" s="818"/>
      <c r="N25" s="818"/>
    </row>
    <row r="26" spans="1:14" x14ac:dyDescent="0.25">
      <c r="A26" s="924"/>
      <c r="B26" s="1228"/>
      <c r="C26" s="1239" t="s">
        <v>18</v>
      </c>
      <c r="D26" s="1240"/>
      <c r="E26" s="893">
        <v>7609.3749937799676</v>
      </c>
      <c r="F26" s="893">
        <v>8901.8108928700058</v>
      </c>
      <c r="G26" s="893">
        <v>7121.3166873200007</v>
      </c>
      <c r="H26" s="893">
        <v>10038.940749110003</v>
      </c>
      <c r="I26" s="893">
        <v>11736.097845549984</v>
      </c>
      <c r="J26" s="823">
        <v>1</v>
      </c>
      <c r="K26" s="823">
        <v>0.16905738751276544</v>
      </c>
      <c r="L26" s="927"/>
      <c r="M26" s="818"/>
      <c r="N26" s="818"/>
    </row>
    <row r="27" spans="1:14" ht="18" x14ac:dyDescent="0.25">
      <c r="B27" s="1228" t="s">
        <v>719</v>
      </c>
      <c r="C27" s="812" t="s">
        <v>822</v>
      </c>
      <c r="D27" s="791" t="s">
        <v>354</v>
      </c>
      <c r="E27" s="891">
        <v>1263.3887191299998</v>
      </c>
      <c r="F27" s="891">
        <v>1352.98286171</v>
      </c>
      <c r="G27" s="891">
        <v>1750.2913940099997</v>
      </c>
      <c r="H27" s="891">
        <v>2034.3659473599996</v>
      </c>
      <c r="I27" s="892">
        <v>1476.8438536599997</v>
      </c>
      <c r="J27" s="817">
        <v>6.617205995206514E-2</v>
      </c>
      <c r="K27" s="817">
        <v>-0.27405201823373881</v>
      </c>
      <c r="L27" s="927"/>
      <c r="M27" s="818"/>
      <c r="N27" s="818"/>
    </row>
    <row r="28" spans="1:14" ht="18" x14ac:dyDescent="0.25">
      <c r="B28" s="1228"/>
      <c r="C28" s="812" t="s">
        <v>823</v>
      </c>
      <c r="D28" s="791" t="s">
        <v>358</v>
      </c>
      <c r="E28" s="891">
        <v>572.14625097999999</v>
      </c>
      <c r="F28" s="891">
        <v>658.71204385999988</v>
      </c>
      <c r="G28" s="891">
        <v>996.47959180999999</v>
      </c>
      <c r="H28" s="891">
        <v>1195.8754484400001</v>
      </c>
      <c r="I28" s="892">
        <v>967.57085135</v>
      </c>
      <c r="J28" s="817">
        <v>4.3353368891863274E-2</v>
      </c>
      <c r="K28" s="817">
        <v>-0.19091001273403496</v>
      </c>
      <c r="L28" s="927"/>
      <c r="M28" s="818"/>
      <c r="N28" s="818"/>
    </row>
    <row r="29" spans="1:14" ht="18" x14ac:dyDescent="0.25">
      <c r="B29" s="1228"/>
      <c r="C29" s="812" t="s">
        <v>361</v>
      </c>
      <c r="D29" s="791" t="s">
        <v>362</v>
      </c>
      <c r="E29" s="891">
        <v>635.98314561000007</v>
      </c>
      <c r="F29" s="891">
        <v>697.53172453999991</v>
      </c>
      <c r="G29" s="891">
        <v>829.30851344999996</v>
      </c>
      <c r="H29" s="891">
        <v>995.0147906599999</v>
      </c>
      <c r="I29" s="892">
        <v>662.1460947999999</v>
      </c>
      <c r="J29" s="817">
        <v>2.966838435461212E-2</v>
      </c>
      <c r="K29" s="817">
        <v>-0.33453642999538324</v>
      </c>
      <c r="L29" s="927"/>
      <c r="M29" s="818"/>
      <c r="N29" s="818"/>
    </row>
    <row r="30" spans="1:14" x14ac:dyDescent="0.25">
      <c r="B30" s="1228"/>
      <c r="C30" s="819" t="s">
        <v>70</v>
      </c>
      <c r="D30" s="820"/>
      <c r="E30" s="891">
        <v>14310.597900700055</v>
      </c>
      <c r="F30" s="891">
        <v>14571.730638330006</v>
      </c>
      <c r="G30" s="891">
        <v>14742.623701079974</v>
      </c>
      <c r="H30" s="891">
        <v>19204.006525140096</v>
      </c>
      <c r="I30" s="892">
        <v>19211.678268609834</v>
      </c>
      <c r="J30" s="817">
        <v>0.86080618680145948</v>
      </c>
      <c r="K30" s="817">
        <v>3.9948661023903043E-4</v>
      </c>
      <c r="L30" s="927"/>
      <c r="M30" s="818"/>
      <c r="N30" s="818"/>
    </row>
    <row r="31" spans="1:14" x14ac:dyDescent="0.25">
      <c r="B31" s="1228"/>
      <c r="C31" s="1239" t="s">
        <v>22</v>
      </c>
      <c r="D31" s="1240"/>
      <c r="E31" s="893">
        <v>16782.116016420056</v>
      </c>
      <c r="F31" s="893">
        <v>17280.957268440005</v>
      </c>
      <c r="G31" s="893">
        <v>18318.703200349973</v>
      </c>
      <c r="H31" s="893">
        <v>23429.262711600095</v>
      </c>
      <c r="I31" s="893">
        <v>22318.239068419833</v>
      </c>
      <c r="J31" s="823">
        <v>1</v>
      </c>
      <c r="K31" s="823">
        <v>-4.7420341683657941E-2</v>
      </c>
      <c r="L31" s="927"/>
      <c r="M31" s="818"/>
      <c r="N31" s="818"/>
    </row>
    <row r="32" spans="1:14" x14ac:dyDescent="0.25">
      <c r="B32" s="1220" t="s">
        <v>824</v>
      </c>
      <c r="C32" s="1229"/>
      <c r="D32" s="1221"/>
      <c r="E32" s="894">
        <v>24391.491010200021</v>
      </c>
      <c r="F32" s="894">
        <v>26182.76816131001</v>
      </c>
      <c r="G32" s="894">
        <v>25440.019887669972</v>
      </c>
      <c r="H32" s="894">
        <v>33468.203460710094</v>
      </c>
      <c r="I32" s="894">
        <v>34054.336913969819</v>
      </c>
      <c r="J32" s="895"/>
      <c r="K32" s="826">
        <v>1.7513143600546455E-2</v>
      </c>
      <c r="L32" s="927"/>
      <c r="M32" s="818"/>
      <c r="N32" s="818"/>
    </row>
    <row r="33" spans="1:14" x14ac:dyDescent="0.25">
      <c r="B33" s="1301" t="s">
        <v>817</v>
      </c>
      <c r="C33" s="1301"/>
      <c r="D33" s="1301"/>
      <c r="E33" s="1301"/>
      <c r="F33" s="1301"/>
      <c r="G33" s="1301"/>
      <c r="H33" s="1301"/>
      <c r="I33" s="1301"/>
      <c r="J33" s="1301"/>
      <c r="K33" s="1301"/>
      <c r="L33" s="927"/>
      <c r="M33" s="927"/>
      <c r="N33" s="927"/>
    </row>
    <row r="34" spans="1:14" x14ac:dyDescent="0.25">
      <c r="B34" s="1303" t="s">
        <v>370</v>
      </c>
      <c r="C34" s="1303"/>
      <c r="D34" s="1303"/>
      <c r="E34" s="1303"/>
      <c r="F34" s="1303"/>
      <c r="G34" s="1303"/>
      <c r="H34" s="1303"/>
      <c r="I34" s="1303"/>
      <c r="J34" s="1303"/>
      <c r="K34" s="1303"/>
      <c r="L34" s="927"/>
      <c r="M34" s="927"/>
      <c r="N34" s="927"/>
    </row>
    <row r="35" spans="1:14" x14ac:dyDescent="0.25">
      <c r="B35" s="1303" t="s">
        <v>825</v>
      </c>
      <c r="C35" s="1303"/>
      <c r="D35" s="1303"/>
      <c r="E35" s="1303"/>
      <c r="F35" s="1303"/>
      <c r="G35" s="1303"/>
      <c r="H35" s="1303"/>
      <c r="I35" s="1303"/>
      <c r="J35" s="1303"/>
      <c r="K35" s="1303"/>
      <c r="L35" s="927"/>
      <c r="M35" s="927"/>
      <c r="N35" s="927"/>
    </row>
    <row r="36" spans="1:14" x14ac:dyDescent="0.25">
      <c r="A36" s="924"/>
      <c r="B36" s="1303" t="s">
        <v>826</v>
      </c>
      <c r="C36" s="1303"/>
      <c r="D36" s="1303"/>
      <c r="E36" s="1303"/>
      <c r="F36" s="1303"/>
      <c r="G36" s="1303"/>
      <c r="H36" s="1303"/>
      <c r="I36" s="1303"/>
      <c r="J36" s="1303"/>
      <c r="K36" s="1303"/>
      <c r="L36" s="927"/>
      <c r="M36" s="927"/>
      <c r="N36" s="927"/>
    </row>
    <row r="37" spans="1:14" x14ac:dyDescent="0.25">
      <c r="A37" s="924"/>
      <c r="B37" s="1303" t="s">
        <v>827</v>
      </c>
      <c r="C37" s="1303"/>
      <c r="D37" s="1303"/>
      <c r="E37" s="1303"/>
      <c r="F37" s="1303"/>
      <c r="G37" s="1303"/>
      <c r="H37" s="1303"/>
      <c r="I37" s="1303"/>
      <c r="J37" s="1303"/>
      <c r="K37" s="1303"/>
      <c r="L37" s="927"/>
      <c r="M37" s="927"/>
      <c r="N37" s="927"/>
    </row>
    <row r="38" spans="1:14" x14ac:dyDescent="0.25">
      <c r="A38" s="924"/>
      <c r="B38" s="857"/>
      <c r="C38" s="857"/>
      <c r="D38" s="857"/>
      <c r="E38" s="857"/>
      <c r="F38" s="857"/>
      <c r="G38" s="857"/>
      <c r="H38" s="857"/>
      <c r="I38" s="857"/>
      <c r="J38" s="857"/>
      <c r="K38" s="857"/>
      <c r="L38" s="927"/>
      <c r="M38" s="927"/>
      <c r="N38" s="927"/>
    </row>
    <row r="39" spans="1:14" x14ac:dyDescent="0.25">
      <c r="A39" s="924"/>
      <c r="B39" s="925" t="s">
        <v>728</v>
      </c>
      <c r="C39" s="927"/>
      <c r="D39" s="927"/>
      <c r="E39" s="927"/>
      <c r="F39" s="927"/>
      <c r="G39" s="927"/>
      <c r="H39" s="927"/>
      <c r="I39" s="927"/>
      <c r="J39" s="927"/>
      <c r="K39" s="927"/>
      <c r="L39" s="927"/>
      <c r="M39" s="927"/>
      <c r="N39" s="927"/>
    </row>
    <row r="40" spans="1:14" ht="14.45" customHeight="1" x14ac:dyDescent="0.25">
      <c r="A40" s="926"/>
      <c r="B40" s="1222" t="s">
        <v>729</v>
      </c>
      <c r="C40" s="1231">
        <v>2015</v>
      </c>
      <c r="D40" s="1233">
        <v>2016</v>
      </c>
      <c r="E40" s="1233">
        <v>2017</v>
      </c>
      <c r="F40" s="1233">
        <v>2018</v>
      </c>
      <c r="G40" s="1235">
        <v>2019</v>
      </c>
      <c r="H40" s="1237" t="s">
        <v>2</v>
      </c>
      <c r="I40" s="1238" t="s">
        <v>3</v>
      </c>
      <c r="J40" s="927"/>
      <c r="K40" s="927"/>
      <c r="L40" s="927"/>
      <c r="M40" s="927"/>
      <c r="N40" s="927"/>
    </row>
    <row r="41" spans="1:14" x14ac:dyDescent="0.25">
      <c r="A41" s="944"/>
      <c r="B41" s="1222"/>
      <c r="C41" s="1232"/>
      <c r="D41" s="1234"/>
      <c r="E41" s="1234"/>
      <c r="F41" s="1234"/>
      <c r="G41" s="1236"/>
      <c r="H41" s="1237"/>
      <c r="I41" s="1238"/>
      <c r="J41" s="927"/>
      <c r="K41" s="927"/>
      <c r="L41" s="927"/>
      <c r="M41" s="927"/>
      <c r="N41" s="927"/>
    </row>
    <row r="42" spans="1:14" x14ac:dyDescent="0.25">
      <c r="A42" s="924"/>
      <c r="B42" s="827" t="s">
        <v>483</v>
      </c>
      <c r="C42" s="858">
        <v>139.61780447999951</v>
      </c>
      <c r="D42" s="858">
        <v>112.02395952999937</v>
      </c>
      <c r="E42" s="858">
        <v>107.29967448000014</v>
      </c>
      <c r="F42" s="858">
        <v>144.8828511799997</v>
      </c>
      <c r="G42" s="859">
        <v>145.86002920999852</v>
      </c>
      <c r="H42" s="860">
        <v>3.2762062118462693E-2</v>
      </c>
      <c r="I42" s="830">
        <v>6.7446079507698098E-3</v>
      </c>
      <c r="J42" s="927"/>
      <c r="K42" s="818"/>
      <c r="L42" s="818"/>
      <c r="M42" s="927"/>
      <c r="N42" s="927"/>
    </row>
    <row r="43" spans="1:14" x14ac:dyDescent="0.25">
      <c r="A43" s="924"/>
      <c r="B43" s="827" t="s">
        <v>496</v>
      </c>
      <c r="C43" s="858">
        <v>3181.1179463700028</v>
      </c>
      <c r="D43" s="858">
        <v>3231.7417513500259</v>
      </c>
      <c r="E43" s="858">
        <v>3466.9855883699674</v>
      </c>
      <c r="F43" s="858">
        <v>4462.9876506500013</v>
      </c>
      <c r="G43" s="859">
        <v>4229.6290571700538</v>
      </c>
      <c r="H43" s="860">
        <v>0.95002976935891903</v>
      </c>
      <c r="I43" s="830">
        <v>-5.2287528388289539E-2</v>
      </c>
      <c r="J43" s="927"/>
      <c r="K43" s="818"/>
      <c r="L43" s="818"/>
      <c r="M43" s="927"/>
      <c r="N43" s="927"/>
    </row>
    <row r="44" spans="1:14" ht="18" x14ac:dyDescent="0.25">
      <c r="A44" s="924"/>
      <c r="B44" s="827" t="s">
        <v>485</v>
      </c>
      <c r="C44" s="858">
        <v>5.3822200000000001E-3</v>
      </c>
      <c r="D44" s="858">
        <v>3.9579400000000001E-3</v>
      </c>
      <c r="E44" s="858">
        <v>7.3933000000000007E-4</v>
      </c>
      <c r="F44" s="858">
        <v>1.0352710000000001E-2</v>
      </c>
      <c r="G44" s="859">
        <v>1.1287139999999999E-2</v>
      </c>
      <c r="H44" s="860">
        <v>2.5352386381836563E-6</v>
      </c>
      <c r="I44" s="830">
        <v>9.0259458634502243E-2</v>
      </c>
      <c r="J44" s="927"/>
      <c r="K44" s="818"/>
      <c r="L44" s="818"/>
      <c r="M44" s="927"/>
      <c r="N44" s="927"/>
    </row>
    <row r="45" spans="1:14" x14ac:dyDescent="0.25">
      <c r="A45" s="924"/>
      <c r="B45" s="827" t="s">
        <v>730</v>
      </c>
      <c r="C45" s="858">
        <v>0.26039012</v>
      </c>
      <c r="D45" s="858">
        <v>2.1071123899999997</v>
      </c>
      <c r="E45" s="858">
        <v>13.527229980000001</v>
      </c>
      <c r="F45" s="858">
        <v>29.94642344</v>
      </c>
      <c r="G45" s="859">
        <v>8.0417940300000001</v>
      </c>
      <c r="H45" s="860">
        <v>1.8062916686752053E-3</v>
      </c>
      <c r="I45" s="830">
        <v>-0.7314606184570801</v>
      </c>
      <c r="J45" s="927"/>
      <c r="K45" s="818"/>
      <c r="L45" s="818"/>
      <c r="M45" s="927"/>
      <c r="N45" s="927"/>
    </row>
    <row r="46" spans="1:14" x14ac:dyDescent="0.25">
      <c r="B46" s="827" t="s">
        <v>487</v>
      </c>
      <c r="C46" s="858">
        <v>37.699945840000005</v>
      </c>
      <c r="D46" s="858">
        <v>36.276806169999993</v>
      </c>
      <c r="E46" s="858">
        <v>40.389394919999987</v>
      </c>
      <c r="F46" s="858">
        <v>50.263152629999993</v>
      </c>
      <c r="G46" s="859">
        <v>68.559433460000051</v>
      </c>
      <c r="H46" s="860">
        <v>1.5399341615304986E-2</v>
      </c>
      <c r="I46" s="830">
        <v>0.36400981380303965</v>
      </c>
      <c r="J46" s="927"/>
      <c r="K46" s="818"/>
      <c r="L46" s="818"/>
      <c r="M46" s="927"/>
      <c r="N46" s="927"/>
    </row>
    <row r="47" spans="1:14" x14ac:dyDescent="0.25">
      <c r="B47" s="831" t="s">
        <v>504</v>
      </c>
      <c r="C47" s="861">
        <v>3358.701469030002</v>
      </c>
      <c r="D47" s="861">
        <v>3382.1535873800253</v>
      </c>
      <c r="E47" s="861">
        <v>3628.2026270799679</v>
      </c>
      <c r="F47" s="861">
        <v>4688.090430610001</v>
      </c>
      <c r="G47" s="861">
        <v>4452.101601010052</v>
      </c>
      <c r="H47" s="862">
        <v>1</v>
      </c>
      <c r="I47" s="833">
        <v>-5.0337943154659448E-2</v>
      </c>
      <c r="J47" s="927"/>
      <c r="K47" s="818"/>
      <c r="L47" s="818"/>
      <c r="M47" s="927"/>
      <c r="N47" s="927"/>
    </row>
    <row r="48" spans="1:14" ht="15" customHeight="1" x14ac:dyDescent="0.25">
      <c r="B48" s="1301" t="s">
        <v>731</v>
      </c>
      <c r="C48" s="1301"/>
      <c r="D48" s="1301"/>
      <c r="E48" s="1301"/>
      <c r="F48" s="1301"/>
      <c r="G48" s="1301"/>
      <c r="H48" s="1301"/>
      <c r="I48" s="1301"/>
      <c r="J48" s="927"/>
      <c r="K48" s="927"/>
      <c r="L48" s="927"/>
      <c r="M48" s="927"/>
      <c r="N48" s="927"/>
    </row>
    <row r="49" spans="2:14" x14ac:dyDescent="0.25">
      <c r="B49" s="927"/>
      <c r="C49" s="927"/>
      <c r="D49" s="927"/>
      <c r="E49" s="927"/>
      <c r="F49" s="927"/>
      <c r="G49" s="927"/>
      <c r="H49" s="927"/>
      <c r="I49" s="927"/>
      <c r="J49" s="927"/>
      <c r="K49" s="927"/>
      <c r="L49" s="927"/>
      <c r="M49" s="927"/>
      <c r="N49" s="927"/>
    </row>
    <row r="50" spans="2:14" x14ac:dyDescent="0.25">
      <c r="B50" s="927"/>
      <c r="C50" s="927"/>
      <c r="D50" s="927"/>
      <c r="E50" s="927"/>
      <c r="F50" s="927"/>
      <c r="G50" s="927"/>
      <c r="H50" s="927"/>
      <c r="I50" s="927"/>
      <c r="J50" s="927"/>
      <c r="K50" s="927"/>
      <c r="L50" s="927"/>
      <c r="M50" s="927"/>
      <c r="N50" s="927"/>
    </row>
    <row r="51" spans="2:14" x14ac:dyDescent="0.25">
      <c r="B51" s="927"/>
      <c r="C51" s="927"/>
      <c r="D51" s="927"/>
      <c r="E51" s="927"/>
      <c r="F51" s="927"/>
      <c r="G51" s="927"/>
      <c r="H51" s="927"/>
      <c r="I51" s="927"/>
      <c r="J51" s="927"/>
      <c r="K51" s="927"/>
      <c r="L51" s="927"/>
      <c r="M51" s="927"/>
      <c r="N51" s="927"/>
    </row>
    <row r="52" spans="2:14" x14ac:dyDescent="0.25">
      <c r="B52" s="927"/>
      <c r="C52" s="927"/>
      <c r="D52" s="927"/>
      <c r="E52" s="927"/>
      <c r="F52" s="927"/>
      <c r="G52" s="927"/>
      <c r="H52" s="927"/>
      <c r="I52" s="927"/>
      <c r="J52" s="927"/>
      <c r="K52" s="927"/>
      <c r="L52" s="927"/>
      <c r="M52" s="927"/>
      <c r="N52" s="927"/>
    </row>
  </sheetData>
  <mergeCells count="42">
    <mergeCell ref="G40:G41"/>
    <mergeCell ref="H40:H41"/>
    <mergeCell ref="I40:I41"/>
    <mergeCell ref="B48:I48"/>
    <mergeCell ref="B33:K33"/>
    <mergeCell ref="B34:K34"/>
    <mergeCell ref="B35:K35"/>
    <mergeCell ref="B36:K36"/>
    <mergeCell ref="B37:K37"/>
    <mergeCell ref="B40:B41"/>
    <mergeCell ref="C40:C41"/>
    <mergeCell ref="D40:D41"/>
    <mergeCell ref="E40:E41"/>
    <mergeCell ref="F40:F41"/>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6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49"/>
  <sheetViews>
    <sheetView workbookViewId="0"/>
  </sheetViews>
  <sheetFormatPr baseColWidth="10" defaultColWidth="11.42578125" defaultRowHeight="15" x14ac:dyDescent="0.25"/>
  <cols>
    <col min="1" max="1" width="3.7109375" style="921" customWidth="1"/>
    <col min="2" max="2" width="24.5703125" style="921" customWidth="1"/>
    <col min="3" max="3" width="23.5703125" style="921" customWidth="1"/>
    <col min="4" max="4" width="38.85546875" style="921" customWidth="1"/>
    <col min="5" max="16384" width="11.42578125" style="921"/>
  </cols>
  <sheetData>
    <row r="1" spans="1:13" x14ac:dyDescent="0.25">
      <c r="B1" s="922" t="s">
        <v>828</v>
      </c>
    </row>
    <row r="2" spans="1:13" x14ac:dyDescent="0.25">
      <c r="B2" s="923"/>
    </row>
    <row r="3" spans="1:13" x14ac:dyDescent="0.25">
      <c r="A3" s="924"/>
      <c r="B3" s="925" t="s">
        <v>699</v>
      </c>
    </row>
    <row r="4" spans="1:13" ht="15" customHeight="1" x14ac:dyDescent="0.25">
      <c r="A4" s="926"/>
      <c r="B4" s="1222" t="s">
        <v>700</v>
      </c>
      <c r="C4" s="1222" t="s">
        <v>701</v>
      </c>
      <c r="D4" s="1223">
        <v>2015</v>
      </c>
      <c r="E4" s="1223">
        <v>2016</v>
      </c>
      <c r="F4" s="1223">
        <v>2017</v>
      </c>
      <c r="G4" s="1223">
        <v>2018</v>
      </c>
      <c r="H4" s="1225">
        <v>2019</v>
      </c>
      <c r="I4" s="1300" t="s">
        <v>2</v>
      </c>
      <c r="J4" s="1300" t="s">
        <v>3</v>
      </c>
      <c r="K4" s="927"/>
      <c r="L4" s="927"/>
    </row>
    <row r="5" spans="1:13" x14ac:dyDescent="0.25">
      <c r="A5" s="928"/>
      <c r="B5" s="1222"/>
      <c r="C5" s="1222"/>
      <c r="D5" s="1224"/>
      <c r="E5" s="1224"/>
      <c r="F5" s="1224"/>
      <c r="G5" s="1224"/>
      <c r="H5" s="1226"/>
      <c r="I5" s="1300"/>
      <c r="J5" s="1300"/>
      <c r="K5" s="927"/>
      <c r="L5" s="927"/>
    </row>
    <row r="6" spans="1:13" x14ac:dyDescent="0.25">
      <c r="A6" s="928"/>
      <c r="B6" s="1228" t="s">
        <v>702</v>
      </c>
      <c r="C6" s="791" t="s">
        <v>677</v>
      </c>
      <c r="D6" s="808">
        <v>122267</v>
      </c>
      <c r="E6" s="808">
        <v>124425</v>
      </c>
      <c r="F6" s="808">
        <v>127132</v>
      </c>
      <c r="G6" s="808">
        <v>142549</v>
      </c>
      <c r="H6" s="855">
        <v>148083</v>
      </c>
      <c r="I6" s="929">
        <v>0.88128905552579895</v>
      </c>
      <c r="J6" s="929">
        <v>3.8821738489922764E-2</v>
      </c>
      <c r="K6" s="927"/>
      <c r="L6" s="818"/>
      <c r="M6" s="351"/>
    </row>
    <row r="7" spans="1:13" x14ac:dyDescent="0.25">
      <c r="A7" s="924"/>
      <c r="B7" s="1228"/>
      <c r="C7" s="791" t="s">
        <v>678</v>
      </c>
      <c r="D7" s="808">
        <v>10806</v>
      </c>
      <c r="E7" s="808">
        <v>12982</v>
      </c>
      <c r="F7" s="808">
        <v>11140</v>
      </c>
      <c r="G7" s="808">
        <v>15509</v>
      </c>
      <c r="H7" s="855">
        <v>17506</v>
      </c>
      <c r="I7" s="929">
        <v>0.1041837767065405</v>
      </c>
      <c r="J7" s="929">
        <v>0.12876394351666764</v>
      </c>
      <c r="K7" s="927"/>
      <c r="L7" s="818"/>
      <c r="M7" s="351"/>
    </row>
    <row r="8" spans="1:13" x14ac:dyDescent="0.25">
      <c r="A8" s="924"/>
      <c r="B8" s="1228"/>
      <c r="C8" s="791" t="s">
        <v>679</v>
      </c>
      <c r="D8" s="808">
        <v>2660</v>
      </c>
      <c r="E8" s="808">
        <v>2429</v>
      </c>
      <c r="F8" s="808">
        <v>2473</v>
      </c>
      <c r="G8" s="808">
        <v>2411</v>
      </c>
      <c r="H8" s="855">
        <v>2441</v>
      </c>
      <c r="I8" s="929">
        <v>1.4527167767660536E-2</v>
      </c>
      <c r="J8" s="929">
        <v>1.24429697221069E-2</v>
      </c>
      <c r="K8" s="927"/>
      <c r="L8" s="818"/>
      <c r="M8" s="351"/>
    </row>
    <row r="9" spans="1:13" x14ac:dyDescent="0.25">
      <c r="B9" s="1228"/>
      <c r="C9" s="800" t="s">
        <v>703</v>
      </c>
      <c r="D9" s="903">
        <v>135733</v>
      </c>
      <c r="E9" s="903">
        <v>139836</v>
      </c>
      <c r="F9" s="903">
        <v>140745</v>
      </c>
      <c r="G9" s="903">
        <v>160469</v>
      </c>
      <c r="H9" s="903">
        <v>168030</v>
      </c>
      <c r="I9" s="930">
        <v>1</v>
      </c>
      <c r="J9" s="930">
        <v>4.7118134966878333E-2</v>
      </c>
      <c r="K9" s="927"/>
      <c r="L9" s="818"/>
      <c r="M9" s="351"/>
    </row>
    <row r="10" spans="1:13" x14ac:dyDescent="0.25">
      <c r="B10" s="1228" t="s">
        <v>704</v>
      </c>
      <c r="C10" s="791" t="s">
        <v>687</v>
      </c>
      <c r="D10" s="808">
        <v>999306</v>
      </c>
      <c r="E10" s="808">
        <v>1102313</v>
      </c>
      <c r="F10" s="808">
        <v>1218178</v>
      </c>
      <c r="G10" s="808">
        <v>1384716</v>
      </c>
      <c r="H10" s="855">
        <v>1513083</v>
      </c>
      <c r="I10" s="929">
        <v>0.99750275402456767</v>
      </c>
      <c r="J10" s="929">
        <v>9.2702763599178395E-2</v>
      </c>
      <c r="K10" s="927"/>
      <c r="L10" s="818"/>
      <c r="M10" s="351"/>
    </row>
    <row r="11" spans="1:13" x14ac:dyDescent="0.25">
      <c r="B11" s="1228"/>
      <c r="C11" s="791" t="s">
        <v>690</v>
      </c>
      <c r="D11" s="808">
        <v>2161</v>
      </c>
      <c r="E11" s="808">
        <v>2102</v>
      </c>
      <c r="F11" s="808">
        <v>2030</v>
      </c>
      <c r="G11" s="808">
        <v>2095</v>
      </c>
      <c r="H11" s="855">
        <v>2174</v>
      </c>
      <c r="I11" s="929">
        <v>1.4332135033236183E-3</v>
      </c>
      <c r="J11" s="929">
        <v>3.7708830548925931E-2</v>
      </c>
      <c r="K11" s="927"/>
      <c r="L11" s="818"/>
      <c r="M11" s="351"/>
    </row>
    <row r="12" spans="1:13" ht="15" customHeight="1" x14ac:dyDescent="0.25">
      <c r="B12" s="1228"/>
      <c r="C12" s="791" t="s">
        <v>706</v>
      </c>
      <c r="D12" s="808">
        <v>999</v>
      </c>
      <c r="E12" s="808">
        <v>912</v>
      </c>
      <c r="F12" s="808">
        <v>863</v>
      </c>
      <c r="G12" s="808">
        <v>935</v>
      </c>
      <c r="H12" s="855">
        <v>788</v>
      </c>
      <c r="I12" s="929">
        <v>5.1949045106670249E-4</v>
      </c>
      <c r="J12" s="929">
        <v>-0.1572192513368984</v>
      </c>
      <c r="K12" s="927"/>
      <c r="L12" s="818"/>
      <c r="M12" s="351"/>
    </row>
    <row r="13" spans="1:13" x14ac:dyDescent="0.25">
      <c r="B13" s="1228"/>
      <c r="C13" s="791" t="s">
        <v>705</v>
      </c>
      <c r="D13" s="808">
        <v>823</v>
      </c>
      <c r="E13" s="808">
        <v>861</v>
      </c>
      <c r="F13" s="808">
        <v>917</v>
      </c>
      <c r="G13" s="808">
        <v>852</v>
      </c>
      <c r="H13" s="855">
        <v>660</v>
      </c>
      <c r="I13" s="929">
        <v>4.3510621536043607E-4</v>
      </c>
      <c r="J13" s="929">
        <v>-0.22535211267605637</v>
      </c>
      <c r="K13" s="927"/>
      <c r="L13" s="818"/>
      <c r="M13" s="351"/>
    </row>
    <row r="14" spans="1:13" ht="18" x14ac:dyDescent="0.25">
      <c r="A14" s="924"/>
      <c r="B14" s="1228"/>
      <c r="C14" s="791" t="s">
        <v>707</v>
      </c>
      <c r="D14" s="808">
        <v>42</v>
      </c>
      <c r="E14" s="808">
        <v>44</v>
      </c>
      <c r="F14" s="808">
        <v>122</v>
      </c>
      <c r="G14" s="808">
        <v>115</v>
      </c>
      <c r="H14" s="855">
        <v>162</v>
      </c>
      <c r="I14" s="929">
        <v>1.0679879831574339E-4</v>
      </c>
      <c r="J14" s="929">
        <v>0.40869565217391313</v>
      </c>
      <c r="K14" s="927"/>
      <c r="L14" s="818"/>
      <c r="M14" s="351"/>
    </row>
    <row r="15" spans="1:13" x14ac:dyDescent="0.25">
      <c r="A15" s="924"/>
      <c r="B15" s="1228"/>
      <c r="C15" s="791" t="s">
        <v>829</v>
      </c>
      <c r="D15" s="808">
        <v>0</v>
      </c>
      <c r="E15" s="808">
        <v>22</v>
      </c>
      <c r="F15" s="808">
        <v>0</v>
      </c>
      <c r="G15" s="808">
        <v>0</v>
      </c>
      <c r="H15" s="855">
        <v>4</v>
      </c>
      <c r="I15" s="929">
        <v>2.6370073658208247E-6</v>
      </c>
      <c r="J15" s="929" t="s">
        <v>206</v>
      </c>
      <c r="K15" s="927"/>
      <c r="L15" s="818"/>
      <c r="M15" s="351"/>
    </row>
    <row r="16" spans="1:13" ht="15" customHeight="1" x14ac:dyDescent="0.25">
      <c r="A16" s="924"/>
      <c r="B16" s="1228"/>
      <c r="C16" s="800" t="s">
        <v>708</v>
      </c>
      <c r="D16" s="903">
        <v>1003331</v>
      </c>
      <c r="E16" s="903">
        <v>1106254</v>
      </c>
      <c r="F16" s="903">
        <v>1222110</v>
      </c>
      <c r="G16" s="903">
        <v>1388713</v>
      </c>
      <c r="H16" s="903">
        <v>1516871</v>
      </c>
      <c r="I16" s="930">
        <v>1</v>
      </c>
      <c r="J16" s="930">
        <v>9.2285447029011758E-2</v>
      </c>
      <c r="K16" s="927"/>
      <c r="L16" s="818"/>
      <c r="M16" s="351"/>
    </row>
    <row r="17" spans="1:14" x14ac:dyDescent="0.25">
      <c r="A17" s="924"/>
      <c r="B17" s="1220" t="s">
        <v>830</v>
      </c>
      <c r="C17" s="1221"/>
      <c r="D17" s="914">
        <v>1139064</v>
      </c>
      <c r="E17" s="914">
        <v>1246090</v>
      </c>
      <c r="F17" s="914">
        <v>1362855</v>
      </c>
      <c r="G17" s="914">
        <v>1549182</v>
      </c>
      <c r="H17" s="914">
        <v>1684901</v>
      </c>
      <c r="I17" s="931"/>
      <c r="J17" s="931">
        <v>8.7606878985167613E-2</v>
      </c>
      <c r="K17" s="927"/>
      <c r="L17" s="818"/>
      <c r="M17" s="351"/>
    </row>
    <row r="18" spans="1:14" ht="15" customHeight="1" x14ac:dyDescent="0.25">
      <c r="A18" s="924"/>
      <c r="B18" s="1301" t="s">
        <v>780</v>
      </c>
      <c r="C18" s="1301"/>
      <c r="D18" s="1301"/>
      <c r="E18" s="1301"/>
      <c r="F18" s="1301"/>
      <c r="G18" s="1301"/>
      <c r="H18" s="1301"/>
      <c r="I18" s="1301"/>
      <c r="J18" s="1301"/>
      <c r="K18" s="927"/>
      <c r="L18" s="927"/>
    </row>
    <row r="19" spans="1:14" x14ac:dyDescent="0.25">
      <c r="A19" s="924"/>
      <c r="B19" s="927"/>
      <c r="C19" s="927"/>
      <c r="D19" s="927"/>
      <c r="E19" s="927"/>
      <c r="F19" s="927"/>
      <c r="G19" s="927"/>
      <c r="H19" s="927"/>
      <c r="I19" s="927"/>
      <c r="J19" s="927"/>
      <c r="K19" s="927"/>
      <c r="L19" s="927"/>
    </row>
    <row r="20" spans="1:14" x14ac:dyDescent="0.25">
      <c r="A20" s="924"/>
      <c r="B20" s="925" t="s">
        <v>710</v>
      </c>
      <c r="C20" s="927"/>
      <c r="D20" s="927"/>
      <c r="E20" s="927"/>
      <c r="F20" s="927"/>
      <c r="G20" s="927"/>
      <c r="H20" s="927"/>
      <c r="I20" s="927"/>
      <c r="J20" s="927"/>
      <c r="K20" s="927"/>
      <c r="L20" s="927"/>
    </row>
    <row r="21" spans="1:14" ht="15" customHeight="1" x14ac:dyDescent="0.25">
      <c r="A21" s="926"/>
      <c r="B21" s="1222" t="s">
        <v>711</v>
      </c>
      <c r="C21" s="1222" t="s">
        <v>746</v>
      </c>
      <c r="D21" s="1222" t="s">
        <v>25</v>
      </c>
      <c r="E21" s="1231">
        <v>2015</v>
      </c>
      <c r="F21" s="1233">
        <v>2016</v>
      </c>
      <c r="G21" s="1233">
        <v>2017</v>
      </c>
      <c r="H21" s="1233">
        <v>2018</v>
      </c>
      <c r="I21" s="1235">
        <v>2019</v>
      </c>
      <c r="J21" s="1237" t="s">
        <v>2</v>
      </c>
      <c r="K21" s="1238" t="s">
        <v>3</v>
      </c>
      <c r="L21" s="927"/>
    </row>
    <row r="22" spans="1:14" x14ac:dyDescent="0.25">
      <c r="A22" s="928"/>
      <c r="B22" s="1222"/>
      <c r="C22" s="1222"/>
      <c r="D22" s="1222"/>
      <c r="E22" s="1232"/>
      <c r="F22" s="1234"/>
      <c r="G22" s="1234"/>
      <c r="H22" s="1234"/>
      <c r="I22" s="1236"/>
      <c r="J22" s="1237"/>
      <c r="K22" s="1238"/>
      <c r="L22" s="927"/>
    </row>
    <row r="23" spans="1:14" x14ac:dyDescent="0.25">
      <c r="A23" s="928"/>
      <c r="B23" s="1228" t="s">
        <v>713</v>
      </c>
      <c r="C23" s="812" t="s">
        <v>831</v>
      </c>
      <c r="D23" s="813" t="s">
        <v>832</v>
      </c>
      <c r="E23" s="814">
        <v>901.91784228999995</v>
      </c>
      <c r="F23" s="814">
        <v>930.50587373000008</v>
      </c>
      <c r="G23" s="814">
        <v>1166.4367342400003</v>
      </c>
      <c r="H23" s="814">
        <v>1333.8673980599999</v>
      </c>
      <c r="I23" s="815">
        <v>1154.77107546</v>
      </c>
      <c r="J23" s="816">
        <v>0.20627176279223694</v>
      </c>
      <c r="K23" s="817">
        <v>-0.13426846091334166</v>
      </c>
      <c r="L23" s="927"/>
      <c r="M23" s="351"/>
      <c r="N23" s="351"/>
    </row>
    <row r="24" spans="1:14" x14ac:dyDescent="0.25">
      <c r="A24" s="924"/>
      <c r="B24" s="1228"/>
      <c r="C24" s="812" t="s">
        <v>833</v>
      </c>
      <c r="D24" s="813" t="s">
        <v>834</v>
      </c>
      <c r="E24" s="814">
        <v>857.8697592399991</v>
      </c>
      <c r="F24" s="814">
        <v>851.33798209999895</v>
      </c>
      <c r="G24" s="814">
        <v>879.74784161000014</v>
      </c>
      <c r="H24" s="814">
        <v>1040.0751508699998</v>
      </c>
      <c r="I24" s="815">
        <v>1131.1665845599991</v>
      </c>
      <c r="J24" s="816">
        <v>0.20205539467285277</v>
      </c>
      <c r="K24" s="817">
        <v>8.7581588324462389E-2</v>
      </c>
      <c r="L24" s="927"/>
      <c r="M24" s="351"/>
      <c r="N24" s="351"/>
    </row>
    <row r="25" spans="1:14" ht="18" x14ac:dyDescent="0.25">
      <c r="A25" s="924"/>
      <c r="B25" s="1228"/>
      <c r="C25" s="812" t="s">
        <v>36</v>
      </c>
      <c r="D25" s="813" t="s">
        <v>835</v>
      </c>
      <c r="E25" s="814">
        <v>669.88216413000021</v>
      </c>
      <c r="F25" s="814">
        <v>786.32582351999997</v>
      </c>
      <c r="G25" s="814">
        <v>855.5144853999999</v>
      </c>
      <c r="H25" s="814">
        <v>988.28421002999994</v>
      </c>
      <c r="I25" s="815">
        <v>1011.3687823100001</v>
      </c>
      <c r="J25" s="816">
        <v>0.18065643138577914</v>
      </c>
      <c r="K25" s="817">
        <v>2.3358232425163772E-2</v>
      </c>
      <c r="L25" s="927"/>
      <c r="M25" s="351"/>
      <c r="N25" s="351"/>
    </row>
    <row r="26" spans="1:14" x14ac:dyDescent="0.25">
      <c r="A26" s="924"/>
      <c r="B26" s="1228"/>
      <c r="C26" s="819" t="s">
        <v>70</v>
      </c>
      <c r="D26" s="820"/>
      <c r="E26" s="814">
        <v>1744.2461820699971</v>
      </c>
      <c r="F26" s="814">
        <v>1857.4356304500006</v>
      </c>
      <c r="G26" s="814">
        <v>1966.3013591599995</v>
      </c>
      <c r="H26" s="814">
        <v>2197.5637167700088</v>
      </c>
      <c r="I26" s="815">
        <v>2300.9929071700089</v>
      </c>
      <c r="J26" s="816">
        <v>0.41101641114913118</v>
      </c>
      <c r="K26" s="817">
        <v>4.7065388644121242E-2</v>
      </c>
      <c r="L26" s="927"/>
      <c r="M26" s="351"/>
      <c r="N26" s="351"/>
    </row>
    <row r="27" spans="1:14" x14ac:dyDescent="0.25">
      <c r="A27" s="924"/>
      <c r="B27" s="1228"/>
      <c r="C27" s="1239" t="s">
        <v>18</v>
      </c>
      <c r="D27" s="1240"/>
      <c r="E27" s="821">
        <v>4173.9159477299963</v>
      </c>
      <c r="F27" s="821">
        <v>4425.6053097999993</v>
      </c>
      <c r="G27" s="821">
        <v>4868.0004204099996</v>
      </c>
      <c r="H27" s="821">
        <v>5559.7904757300084</v>
      </c>
      <c r="I27" s="821">
        <v>5598.2993495000082</v>
      </c>
      <c r="J27" s="822">
        <v>1</v>
      </c>
      <c r="K27" s="823">
        <v>6.9263174463320976E-3</v>
      </c>
      <c r="L27" s="927"/>
      <c r="M27" s="351"/>
      <c r="N27" s="351"/>
    </row>
    <row r="28" spans="1:14" x14ac:dyDescent="0.25">
      <c r="B28" s="1228" t="s">
        <v>719</v>
      </c>
      <c r="C28" s="812" t="s">
        <v>355</v>
      </c>
      <c r="D28" s="813" t="s">
        <v>356</v>
      </c>
      <c r="E28" s="814">
        <v>1434.8938367200005</v>
      </c>
      <c r="F28" s="814">
        <v>1362.1149381599996</v>
      </c>
      <c r="G28" s="814">
        <v>1399.5506450200003</v>
      </c>
      <c r="H28" s="814">
        <v>1406.0201363400008</v>
      </c>
      <c r="I28" s="815">
        <v>1267.1298832000004</v>
      </c>
      <c r="J28" s="816">
        <v>0.13863288919352473</v>
      </c>
      <c r="K28" s="817">
        <v>-9.878254909033124E-2</v>
      </c>
      <c r="L28" s="927"/>
      <c r="M28" s="351"/>
      <c r="N28" s="351"/>
    </row>
    <row r="29" spans="1:14" x14ac:dyDescent="0.25">
      <c r="B29" s="1228"/>
      <c r="C29" s="812" t="s">
        <v>836</v>
      </c>
      <c r="D29" s="813" t="s">
        <v>837</v>
      </c>
      <c r="E29" s="814">
        <v>466.83215161000032</v>
      </c>
      <c r="F29" s="814">
        <v>445.34021588000024</v>
      </c>
      <c r="G29" s="814">
        <v>477.62617171999989</v>
      </c>
      <c r="H29" s="814">
        <v>568.42014243000085</v>
      </c>
      <c r="I29" s="815">
        <v>546.67583224999964</v>
      </c>
      <c r="J29" s="816">
        <v>5.9810167120121535E-2</v>
      </c>
      <c r="K29" s="817">
        <v>-3.8253940275663201E-2</v>
      </c>
      <c r="L29" s="927"/>
      <c r="M29" s="351"/>
      <c r="N29" s="351"/>
    </row>
    <row r="30" spans="1:14" x14ac:dyDescent="0.25">
      <c r="B30" s="1228"/>
      <c r="C30" s="812" t="s">
        <v>838</v>
      </c>
      <c r="D30" s="813" t="s">
        <v>402</v>
      </c>
      <c r="E30" s="814">
        <v>0</v>
      </c>
      <c r="F30" s="814">
        <v>0</v>
      </c>
      <c r="G30" s="814">
        <v>0.54770352</v>
      </c>
      <c r="H30" s="814">
        <v>36.143999880000003</v>
      </c>
      <c r="I30" s="815">
        <v>338.52126049000003</v>
      </c>
      <c r="J30" s="816">
        <v>3.7036598234622457E-2</v>
      </c>
      <c r="K30" s="817">
        <v>8.3659047591276163</v>
      </c>
      <c r="L30" s="927"/>
      <c r="M30" s="351"/>
      <c r="N30" s="351"/>
    </row>
    <row r="31" spans="1:14" x14ac:dyDescent="0.25">
      <c r="B31" s="1228"/>
      <c r="C31" s="819" t="s">
        <v>70</v>
      </c>
      <c r="D31" s="820"/>
      <c r="E31" s="814">
        <v>6203.1442288699973</v>
      </c>
      <c r="F31" s="814">
        <v>6127.8263617399944</v>
      </c>
      <c r="G31" s="814">
        <v>6639.5817244699811</v>
      </c>
      <c r="H31" s="814">
        <v>7417.2909542800062</v>
      </c>
      <c r="I31" s="815">
        <v>6987.855347109974</v>
      </c>
      <c r="J31" s="816">
        <v>0.76452034545173131</v>
      </c>
      <c r="K31" s="817">
        <v>-5.7896556817989553E-2</v>
      </c>
      <c r="L31" s="927"/>
      <c r="M31" s="351"/>
      <c r="N31" s="351"/>
    </row>
    <row r="32" spans="1:14" x14ac:dyDescent="0.25">
      <c r="B32" s="1228"/>
      <c r="C32" s="1239" t="s">
        <v>22</v>
      </c>
      <c r="D32" s="1240"/>
      <c r="E32" s="821">
        <v>8104.8702171999976</v>
      </c>
      <c r="F32" s="821">
        <v>7935.2815157799942</v>
      </c>
      <c r="G32" s="821">
        <v>8517.3062447299817</v>
      </c>
      <c r="H32" s="821">
        <v>9427.8752329300078</v>
      </c>
      <c r="I32" s="821">
        <v>9140.182323049974</v>
      </c>
      <c r="J32" s="822">
        <v>1</v>
      </c>
      <c r="K32" s="823">
        <v>-3.0515137586374697E-2</v>
      </c>
      <c r="L32" s="927"/>
      <c r="M32" s="351"/>
      <c r="N32" s="351"/>
    </row>
    <row r="33" spans="1:14" ht="15" customHeight="1" x14ac:dyDescent="0.25">
      <c r="B33" s="1220" t="s">
        <v>839</v>
      </c>
      <c r="C33" s="1229"/>
      <c r="D33" s="1221"/>
      <c r="E33" s="824">
        <v>12278.786164929996</v>
      </c>
      <c r="F33" s="824">
        <v>12360.886825579993</v>
      </c>
      <c r="G33" s="824">
        <v>13385.30666513998</v>
      </c>
      <c r="H33" s="824">
        <v>14987.665708660017</v>
      </c>
      <c r="I33" s="824">
        <v>14738.481672549982</v>
      </c>
      <c r="J33" s="825"/>
      <c r="K33" s="826">
        <v>-1.6625940353477087E-2</v>
      </c>
      <c r="L33" s="927"/>
      <c r="N33" s="351"/>
    </row>
    <row r="34" spans="1:14" x14ac:dyDescent="0.25">
      <c r="B34" s="1301" t="s">
        <v>727</v>
      </c>
      <c r="C34" s="1301"/>
      <c r="D34" s="1301"/>
      <c r="E34" s="1301"/>
      <c r="F34" s="1301"/>
      <c r="G34" s="1301"/>
      <c r="H34" s="1301"/>
      <c r="I34" s="1301"/>
      <c r="J34" s="1301"/>
      <c r="K34" s="1301"/>
      <c r="L34" s="927"/>
    </row>
    <row r="35" spans="1:14" x14ac:dyDescent="0.25">
      <c r="A35" s="924"/>
      <c r="B35" s="1293" t="s">
        <v>370</v>
      </c>
      <c r="C35" s="1293"/>
      <c r="D35" s="1293"/>
      <c r="E35" s="1293"/>
      <c r="F35" s="1293"/>
      <c r="G35" s="1293"/>
      <c r="H35" s="1293"/>
      <c r="I35" s="1293"/>
      <c r="J35" s="1293"/>
      <c r="K35" s="1293"/>
      <c r="L35" s="927"/>
    </row>
    <row r="36" spans="1:14" x14ac:dyDescent="0.25">
      <c r="A36" s="924"/>
      <c r="B36" s="1293" t="s">
        <v>840</v>
      </c>
      <c r="C36" s="1293"/>
      <c r="D36" s="1293"/>
      <c r="E36" s="1293"/>
      <c r="F36" s="1293"/>
      <c r="G36" s="1293"/>
      <c r="H36" s="1293"/>
      <c r="I36" s="1293"/>
      <c r="J36" s="1293"/>
      <c r="K36" s="1293"/>
      <c r="L36" s="927"/>
    </row>
    <row r="37" spans="1:14" ht="26.25" customHeight="1" x14ac:dyDescent="0.25">
      <c r="A37" s="924"/>
      <c r="B37" s="1304" t="s">
        <v>841</v>
      </c>
      <c r="C37" s="1304"/>
      <c r="D37" s="1304"/>
      <c r="E37" s="1304"/>
      <c r="F37" s="1304"/>
      <c r="G37" s="1304"/>
      <c r="H37" s="1304"/>
      <c r="I37" s="1304"/>
      <c r="J37" s="1304"/>
      <c r="K37" s="1304"/>
      <c r="L37" s="927"/>
    </row>
    <row r="38" spans="1:14" x14ac:dyDescent="0.25">
      <c r="A38" s="924"/>
      <c r="B38" s="927"/>
      <c r="C38" s="927"/>
      <c r="D38" s="927"/>
      <c r="E38" s="927"/>
      <c r="F38" s="927"/>
      <c r="G38" s="927"/>
      <c r="H38" s="927"/>
      <c r="I38" s="927"/>
      <c r="J38" s="927"/>
      <c r="K38" s="927"/>
      <c r="L38" s="927"/>
    </row>
    <row r="39" spans="1:14" x14ac:dyDescent="0.25">
      <c r="A39" s="924"/>
      <c r="B39" s="925" t="s">
        <v>728</v>
      </c>
      <c r="C39" s="927"/>
      <c r="D39" s="927"/>
      <c r="E39" s="927"/>
      <c r="F39" s="927"/>
      <c r="G39" s="927"/>
      <c r="H39" s="927"/>
      <c r="I39" s="927"/>
      <c r="J39" s="927"/>
      <c r="K39" s="927"/>
      <c r="L39" s="927"/>
    </row>
    <row r="40" spans="1:14" ht="15" customHeight="1" x14ac:dyDescent="0.25">
      <c r="A40" s="926"/>
      <c r="B40" s="1222" t="s">
        <v>729</v>
      </c>
      <c r="C40" s="1231">
        <v>2015</v>
      </c>
      <c r="D40" s="1233">
        <v>2016</v>
      </c>
      <c r="E40" s="1233">
        <v>2017</v>
      </c>
      <c r="F40" s="1233">
        <v>2018</v>
      </c>
      <c r="G40" s="1235">
        <v>2019</v>
      </c>
      <c r="H40" s="1237" t="s">
        <v>2</v>
      </c>
      <c r="I40" s="1238" t="s">
        <v>3</v>
      </c>
      <c r="J40" s="927"/>
      <c r="K40" s="927"/>
      <c r="L40" s="927"/>
    </row>
    <row r="41" spans="1:14" x14ac:dyDescent="0.25">
      <c r="A41" s="924"/>
      <c r="B41" s="1222"/>
      <c r="C41" s="1232"/>
      <c r="D41" s="1234"/>
      <c r="E41" s="1234"/>
      <c r="F41" s="1234"/>
      <c r="G41" s="1236"/>
      <c r="H41" s="1237"/>
      <c r="I41" s="1238"/>
      <c r="J41" s="927"/>
      <c r="K41" s="927"/>
      <c r="L41" s="927"/>
    </row>
    <row r="42" spans="1:14" x14ac:dyDescent="0.25">
      <c r="A42" s="924"/>
      <c r="B42" s="827" t="s">
        <v>483</v>
      </c>
      <c r="C42" s="858">
        <v>135.72873450999981</v>
      </c>
      <c r="D42" s="858">
        <v>134.11897275000001</v>
      </c>
      <c r="E42" s="858">
        <v>149.19929758000066</v>
      </c>
      <c r="F42" s="858">
        <v>162.37926678000329</v>
      </c>
      <c r="G42" s="859">
        <v>172.53096210000055</v>
      </c>
      <c r="H42" s="860">
        <v>8.9413233926793401E-2</v>
      </c>
      <c r="I42" s="830">
        <v>6.2518420739952729E-2</v>
      </c>
      <c r="J42" s="927"/>
      <c r="K42" s="818"/>
      <c r="L42" s="818"/>
    </row>
    <row r="43" spans="1:14" x14ac:dyDescent="0.25">
      <c r="A43" s="924"/>
      <c r="B43" s="827" t="s">
        <v>496</v>
      </c>
      <c r="C43" s="858">
        <v>1550.8440733600082</v>
      </c>
      <c r="D43" s="858">
        <v>1512.4320776600096</v>
      </c>
      <c r="E43" s="858">
        <v>1623.7819117400056</v>
      </c>
      <c r="F43" s="858">
        <v>1773.2222931099918</v>
      </c>
      <c r="G43" s="859">
        <v>1744.4807012000174</v>
      </c>
      <c r="H43" s="860">
        <v>0.90406764744502188</v>
      </c>
      <c r="I43" s="830">
        <v>-1.620867954438221E-2</v>
      </c>
      <c r="J43" s="927"/>
      <c r="K43" s="818"/>
      <c r="L43" s="818"/>
    </row>
    <row r="44" spans="1:14" ht="18" x14ac:dyDescent="0.25">
      <c r="B44" s="827" t="s">
        <v>485</v>
      </c>
      <c r="C44" s="858">
        <v>5.8629999999999999E-5</v>
      </c>
      <c r="D44" s="858">
        <v>1.5689899999999999E-3</v>
      </c>
      <c r="E44" s="858">
        <v>0</v>
      </c>
      <c r="F44" s="858">
        <v>2.9075999999999999E-4</v>
      </c>
      <c r="G44" s="859">
        <v>4.07E-6</v>
      </c>
      <c r="H44" s="860">
        <v>2.1092553919169734E-9</v>
      </c>
      <c r="I44" s="830">
        <v>-0.98600220112807813</v>
      </c>
      <c r="J44" s="927"/>
      <c r="K44" s="818"/>
      <c r="L44" s="818"/>
    </row>
    <row r="45" spans="1:14" ht="18" x14ac:dyDescent="0.25">
      <c r="B45" s="827" t="s">
        <v>730</v>
      </c>
      <c r="C45" s="858">
        <v>1.2748350299999998</v>
      </c>
      <c r="D45" s="858">
        <v>2.5851490699999999</v>
      </c>
      <c r="E45" s="858">
        <v>1.4192225099999998</v>
      </c>
      <c r="F45" s="858">
        <v>8.5949262199999996</v>
      </c>
      <c r="G45" s="859">
        <v>7.4594302499999996</v>
      </c>
      <c r="H45" s="860">
        <v>3.8658092077250802E-3</v>
      </c>
      <c r="I45" s="830">
        <v>-0.13211235802789711</v>
      </c>
      <c r="J45" s="927"/>
      <c r="K45" s="818"/>
      <c r="L45" s="818"/>
    </row>
    <row r="46" spans="1:14" x14ac:dyDescent="0.25">
      <c r="B46" s="827" t="s">
        <v>487</v>
      </c>
      <c r="C46" s="858">
        <v>5.6848589400000016</v>
      </c>
      <c r="D46" s="858">
        <v>5.841250709999998</v>
      </c>
      <c r="E46" s="858">
        <v>4.3439039299999935</v>
      </c>
      <c r="F46" s="858">
        <v>6.347163870000001</v>
      </c>
      <c r="G46" s="859">
        <v>5.1197976299999999</v>
      </c>
      <c r="H46" s="860">
        <v>2.6533073112042361E-3</v>
      </c>
      <c r="I46" s="830">
        <v>-0.19337238885562302</v>
      </c>
      <c r="J46" s="927"/>
      <c r="K46" s="818"/>
      <c r="L46" s="818"/>
    </row>
    <row r="47" spans="1:14" x14ac:dyDescent="0.25">
      <c r="B47" s="831" t="s">
        <v>504</v>
      </c>
      <c r="C47" s="861">
        <v>1693.5325604700081</v>
      </c>
      <c r="D47" s="861">
        <v>1654.9790191800093</v>
      </c>
      <c r="E47" s="861">
        <v>1778.7443357600062</v>
      </c>
      <c r="F47" s="861">
        <v>1950.5439407399952</v>
      </c>
      <c r="G47" s="861">
        <v>1929.5908952500179</v>
      </c>
      <c r="H47" s="862">
        <v>1</v>
      </c>
      <c r="I47" s="833">
        <v>-1.0742155073947268E-2</v>
      </c>
      <c r="J47" s="927"/>
      <c r="K47" s="818"/>
      <c r="L47" s="818"/>
    </row>
    <row r="48" spans="1:14" ht="15" customHeight="1" x14ac:dyDescent="0.25">
      <c r="B48" s="1301" t="s">
        <v>731</v>
      </c>
      <c r="C48" s="1301"/>
      <c r="D48" s="1301"/>
      <c r="E48" s="1301"/>
      <c r="F48" s="1301"/>
      <c r="G48" s="1301"/>
      <c r="H48" s="1301"/>
      <c r="I48" s="1301"/>
      <c r="J48" s="927"/>
      <c r="K48" s="927"/>
      <c r="L48" s="927"/>
    </row>
    <row r="49" spans="2:12" x14ac:dyDescent="0.25">
      <c r="B49" s="927"/>
      <c r="C49" s="927"/>
      <c r="D49" s="927"/>
      <c r="E49" s="927"/>
      <c r="F49" s="927"/>
      <c r="G49" s="927"/>
      <c r="H49" s="927"/>
      <c r="I49" s="927"/>
      <c r="J49" s="927"/>
      <c r="K49" s="927"/>
      <c r="L49" s="927"/>
    </row>
  </sheetData>
  <mergeCells count="41">
    <mergeCell ref="H40:H41"/>
    <mergeCell ref="I40:I41"/>
    <mergeCell ref="B48:I48"/>
    <mergeCell ref="B34:K34"/>
    <mergeCell ref="B35:K35"/>
    <mergeCell ref="B36:K36"/>
    <mergeCell ref="B37:K37"/>
    <mergeCell ref="B40:B41"/>
    <mergeCell ref="C40:C41"/>
    <mergeCell ref="D40:D41"/>
    <mergeCell ref="E40:E41"/>
    <mergeCell ref="F40:F41"/>
    <mergeCell ref="G40:G41"/>
    <mergeCell ref="K21:K22"/>
    <mergeCell ref="B23:B27"/>
    <mergeCell ref="C27:D27"/>
    <mergeCell ref="B28:B32"/>
    <mergeCell ref="C32:D32"/>
    <mergeCell ref="B33:D33"/>
    <mergeCell ref="B18:J18"/>
    <mergeCell ref="B21:B22"/>
    <mergeCell ref="C21:C22"/>
    <mergeCell ref="D21:D22"/>
    <mergeCell ref="E21:E22"/>
    <mergeCell ref="F21:F22"/>
    <mergeCell ref="G21:G22"/>
    <mergeCell ref="H21:H22"/>
    <mergeCell ref="I21:I22"/>
    <mergeCell ref="J21:J22"/>
    <mergeCell ref="H4:H5"/>
    <mergeCell ref="I4:I5"/>
    <mergeCell ref="J4:J5"/>
    <mergeCell ref="B6:B9"/>
    <mergeCell ref="B10:B16"/>
    <mergeCell ref="F4:F5"/>
    <mergeCell ref="G4:G5"/>
    <mergeCell ref="B17:C17"/>
    <mergeCell ref="B4:B5"/>
    <mergeCell ref="C4:C5"/>
    <mergeCell ref="D4:D5"/>
    <mergeCell ref="E4:E5"/>
  </mergeCells>
  <pageMargins left="0.7" right="0.7" top="0.75" bottom="0.75" header="0.3" footer="0.3"/>
  <pageSetup paperSize="183" scale="6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P65"/>
  <sheetViews>
    <sheetView zoomScaleNormal="100" workbookViewId="0"/>
  </sheetViews>
  <sheetFormatPr baseColWidth="10" defaultColWidth="11.42578125" defaultRowHeight="15" x14ac:dyDescent="0.25"/>
  <cols>
    <col min="1" max="1" width="3.7109375" style="921" customWidth="1"/>
    <col min="2" max="2" width="25.140625" style="921" customWidth="1"/>
    <col min="3" max="3" width="24.85546875" style="921" customWidth="1"/>
    <col min="4" max="4" width="32.140625" style="921" customWidth="1"/>
    <col min="5" max="16384" width="11.42578125" style="921"/>
  </cols>
  <sheetData>
    <row r="1" spans="1:16" x14ac:dyDescent="0.25">
      <c r="B1" s="922" t="s">
        <v>842</v>
      </c>
    </row>
    <row r="2" spans="1:16" x14ac:dyDescent="0.25">
      <c r="B2" s="942"/>
    </row>
    <row r="3" spans="1:16" x14ac:dyDescent="0.25">
      <c r="A3" s="924"/>
      <c r="B3" s="925" t="s">
        <v>699</v>
      </c>
      <c r="C3" s="927"/>
      <c r="D3" s="927"/>
      <c r="E3" s="927"/>
      <c r="F3" s="927"/>
      <c r="G3" s="927"/>
      <c r="H3" s="927"/>
      <c r="I3" s="927"/>
      <c r="J3" s="927"/>
      <c r="K3" s="927"/>
      <c r="L3" s="927"/>
      <c r="M3" s="927"/>
      <c r="N3" s="927"/>
      <c r="O3" s="927"/>
      <c r="P3" s="927"/>
    </row>
    <row r="4" spans="1:16" ht="15" customHeight="1" x14ac:dyDescent="0.25">
      <c r="A4" s="926"/>
      <c r="B4" s="1222" t="s">
        <v>700</v>
      </c>
      <c r="C4" s="1222" t="s">
        <v>701</v>
      </c>
      <c r="D4" s="1223">
        <v>2015</v>
      </c>
      <c r="E4" s="1223">
        <v>2016</v>
      </c>
      <c r="F4" s="1223">
        <v>2017</v>
      </c>
      <c r="G4" s="1223">
        <v>2018</v>
      </c>
      <c r="H4" s="1225">
        <v>2019</v>
      </c>
      <c r="I4" s="1300" t="s">
        <v>2</v>
      </c>
      <c r="J4" s="1300" t="s">
        <v>3</v>
      </c>
      <c r="K4" s="927"/>
      <c r="L4" s="927"/>
      <c r="M4" s="927"/>
      <c r="N4" s="927"/>
      <c r="O4" s="927"/>
      <c r="P4" s="927"/>
    </row>
    <row r="5" spans="1:16" x14ac:dyDescent="0.25">
      <c r="A5" s="928"/>
      <c r="B5" s="1222"/>
      <c r="C5" s="1222"/>
      <c r="D5" s="1224"/>
      <c r="E5" s="1224"/>
      <c r="F5" s="1224"/>
      <c r="G5" s="1224"/>
      <c r="H5" s="1226"/>
      <c r="I5" s="1300"/>
      <c r="J5" s="1300"/>
      <c r="K5" s="927"/>
      <c r="L5" s="927"/>
      <c r="M5" s="927"/>
      <c r="N5" s="927"/>
      <c r="O5" s="927"/>
      <c r="P5" s="927"/>
    </row>
    <row r="6" spans="1:16" ht="15" customHeight="1" x14ac:dyDescent="0.25">
      <c r="A6" s="928"/>
      <c r="B6" s="1228" t="s">
        <v>702</v>
      </c>
      <c r="C6" s="791" t="s">
        <v>677</v>
      </c>
      <c r="D6" s="792">
        <v>80772</v>
      </c>
      <c r="E6" s="792">
        <v>84967</v>
      </c>
      <c r="F6" s="792">
        <v>89029</v>
      </c>
      <c r="G6" s="792">
        <v>103807</v>
      </c>
      <c r="H6" s="793">
        <v>103367</v>
      </c>
      <c r="I6" s="937">
        <v>0.98900646790921964</v>
      </c>
      <c r="J6" s="929">
        <v>-4.2386351594786431E-3</v>
      </c>
      <c r="K6" s="927"/>
      <c r="L6" s="818"/>
      <c r="M6" s="818"/>
      <c r="N6" s="927"/>
      <c r="O6" s="927"/>
      <c r="P6" s="927"/>
    </row>
    <row r="7" spans="1:16" x14ac:dyDescent="0.25">
      <c r="A7" s="924"/>
      <c r="B7" s="1228"/>
      <c r="C7" s="791" t="s">
        <v>678</v>
      </c>
      <c r="D7" s="792">
        <v>694</v>
      </c>
      <c r="E7" s="792">
        <v>668</v>
      </c>
      <c r="F7" s="792">
        <v>1043</v>
      </c>
      <c r="G7" s="792">
        <v>893</v>
      </c>
      <c r="H7" s="793">
        <v>1100</v>
      </c>
      <c r="I7" s="937">
        <v>1.0524704351486853E-2</v>
      </c>
      <c r="J7" s="929">
        <v>0.23180291153415444</v>
      </c>
      <c r="K7" s="927"/>
      <c r="L7" s="818"/>
      <c r="M7" s="818"/>
      <c r="N7" s="927"/>
      <c r="O7" s="927"/>
      <c r="P7" s="927"/>
    </row>
    <row r="8" spans="1:16" x14ac:dyDescent="0.25">
      <c r="A8" s="924"/>
      <c r="B8" s="1228"/>
      <c r="C8" s="791" t="s">
        <v>679</v>
      </c>
      <c r="D8" s="792">
        <v>23</v>
      </c>
      <c r="E8" s="792">
        <v>42</v>
      </c>
      <c r="F8" s="792">
        <v>28</v>
      </c>
      <c r="G8" s="792">
        <v>24</v>
      </c>
      <c r="H8" s="793">
        <v>49</v>
      </c>
      <c r="I8" s="937">
        <v>4.6882773929350532E-4</v>
      </c>
      <c r="J8" s="929">
        <v>1.0416666666666665</v>
      </c>
      <c r="K8" s="927"/>
      <c r="L8" s="818"/>
      <c r="M8" s="818"/>
      <c r="N8" s="927"/>
      <c r="O8" s="927"/>
      <c r="P8" s="927"/>
    </row>
    <row r="9" spans="1:16" x14ac:dyDescent="0.25">
      <c r="B9" s="1228"/>
      <c r="C9" s="800" t="s">
        <v>703</v>
      </c>
      <c r="D9" s="801">
        <v>81489</v>
      </c>
      <c r="E9" s="801">
        <v>85677</v>
      </c>
      <c r="F9" s="801">
        <v>90100</v>
      </c>
      <c r="G9" s="801">
        <v>104724</v>
      </c>
      <c r="H9" s="801">
        <v>104516</v>
      </c>
      <c r="I9" s="938">
        <v>1</v>
      </c>
      <c r="J9" s="930">
        <v>-1.9861731790229431E-3</v>
      </c>
      <c r="K9" s="927"/>
      <c r="L9" s="818"/>
      <c r="M9" s="818"/>
      <c r="N9" s="927"/>
      <c r="O9" s="927"/>
      <c r="P9" s="927"/>
    </row>
    <row r="10" spans="1:16" ht="15" customHeight="1" x14ac:dyDescent="0.25">
      <c r="B10" s="1228" t="s">
        <v>704</v>
      </c>
      <c r="C10" s="791" t="s">
        <v>687</v>
      </c>
      <c r="D10" s="792">
        <v>15697</v>
      </c>
      <c r="E10" s="792">
        <v>17893</v>
      </c>
      <c r="F10" s="792">
        <v>18269</v>
      </c>
      <c r="G10" s="792">
        <v>20224</v>
      </c>
      <c r="H10" s="793">
        <v>21711</v>
      </c>
      <c r="I10" s="937">
        <v>0.95236215291485726</v>
      </c>
      <c r="J10" s="929">
        <v>7.3526503164556889E-2</v>
      </c>
      <c r="K10" s="927"/>
      <c r="L10" s="818"/>
      <c r="M10" s="818"/>
      <c r="N10" s="927"/>
      <c r="O10" s="927"/>
      <c r="P10" s="927"/>
    </row>
    <row r="11" spans="1:16" x14ac:dyDescent="0.25">
      <c r="B11" s="1228"/>
      <c r="C11" s="791" t="s">
        <v>705</v>
      </c>
      <c r="D11" s="792">
        <v>449</v>
      </c>
      <c r="E11" s="792">
        <v>459</v>
      </c>
      <c r="F11" s="792">
        <v>498</v>
      </c>
      <c r="G11" s="792">
        <v>619</v>
      </c>
      <c r="H11" s="793">
        <v>678</v>
      </c>
      <c r="I11" s="937">
        <v>2.9740755362547704E-2</v>
      </c>
      <c r="J11" s="929">
        <v>9.5315024232633272E-2</v>
      </c>
      <c r="K11" s="927"/>
      <c r="L11" s="818"/>
      <c r="M11" s="818"/>
      <c r="N11" s="927"/>
      <c r="O11" s="927"/>
      <c r="P11" s="927"/>
    </row>
    <row r="12" spans="1:16" x14ac:dyDescent="0.25">
      <c r="B12" s="1228"/>
      <c r="C12" s="791" t="s">
        <v>706</v>
      </c>
      <c r="D12" s="792">
        <v>191</v>
      </c>
      <c r="E12" s="792">
        <v>157</v>
      </c>
      <c r="F12" s="792">
        <v>201</v>
      </c>
      <c r="G12" s="792">
        <v>219</v>
      </c>
      <c r="H12" s="793">
        <v>241</v>
      </c>
      <c r="I12" s="937">
        <v>1.0571566434179936E-2</v>
      </c>
      <c r="J12" s="929">
        <v>0.10045662100456632</v>
      </c>
      <c r="K12" s="927"/>
      <c r="L12" s="818"/>
      <c r="M12" s="818"/>
      <c r="N12" s="927"/>
      <c r="O12" s="927"/>
      <c r="P12" s="927"/>
    </row>
    <row r="13" spans="1:16" x14ac:dyDescent="0.25">
      <c r="B13" s="1228"/>
      <c r="C13" s="791" t="s">
        <v>690</v>
      </c>
      <c r="D13" s="792">
        <v>50</v>
      </c>
      <c r="E13" s="792">
        <v>80</v>
      </c>
      <c r="F13" s="792">
        <v>88</v>
      </c>
      <c r="G13" s="792">
        <v>108</v>
      </c>
      <c r="H13" s="793">
        <v>167</v>
      </c>
      <c r="I13" s="937">
        <v>7.3255252884151427E-3</v>
      </c>
      <c r="J13" s="929">
        <v>0.54629629629629628</v>
      </c>
      <c r="K13" s="927"/>
      <c r="L13" s="818"/>
      <c r="M13" s="818"/>
      <c r="N13" s="927"/>
      <c r="O13" s="927"/>
      <c r="P13" s="927"/>
    </row>
    <row r="14" spans="1:16" ht="15" customHeight="1" x14ac:dyDescent="0.25">
      <c r="B14" s="1228"/>
      <c r="C14" s="800" t="s">
        <v>708</v>
      </c>
      <c r="D14" s="801">
        <v>16387</v>
      </c>
      <c r="E14" s="801">
        <v>18589</v>
      </c>
      <c r="F14" s="801">
        <v>19056</v>
      </c>
      <c r="G14" s="801">
        <v>21170</v>
      </c>
      <c r="H14" s="801">
        <v>22797</v>
      </c>
      <c r="I14" s="938">
        <v>1</v>
      </c>
      <c r="J14" s="930">
        <v>7.6854038734057717E-2</v>
      </c>
      <c r="K14" s="927"/>
      <c r="L14" s="818"/>
      <c r="M14" s="818"/>
      <c r="N14" s="927"/>
      <c r="O14" s="927"/>
      <c r="P14" s="927"/>
    </row>
    <row r="15" spans="1:16" x14ac:dyDescent="0.25">
      <c r="A15" s="924"/>
      <c r="B15" s="1220" t="s">
        <v>630</v>
      </c>
      <c r="C15" s="1221"/>
      <c r="D15" s="809">
        <v>97876</v>
      </c>
      <c r="E15" s="809">
        <v>104266</v>
      </c>
      <c r="F15" s="809">
        <v>109156</v>
      </c>
      <c r="G15" s="809">
        <v>125894</v>
      </c>
      <c r="H15" s="809">
        <v>127313</v>
      </c>
      <c r="I15" s="939"/>
      <c r="J15" s="931">
        <v>1.1271387039890612E-2</v>
      </c>
      <c r="K15" s="927"/>
      <c r="L15" s="818"/>
      <c r="M15" s="818"/>
      <c r="N15" s="927"/>
      <c r="O15" s="927"/>
      <c r="P15" s="927"/>
    </row>
    <row r="16" spans="1:16" x14ac:dyDescent="0.25">
      <c r="A16" s="924"/>
      <c r="B16" s="1301" t="s">
        <v>780</v>
      </c>
      <c r="C16" s="1301"/>
      <c r="D16" s="1301"/>
      <c r="E16" s="1301"/>
      <c r="F16" s="1301"/>
      <c r="G16" s="1301"/>
      <c r="H16" s="1301"/>
      <c r="I16" s="1301"/>
      <c r="J16" s="1301"/>
      <c r="K16" s="927"/>
      <c r="L16" s="927"/>
      <c r="M16" s="927"/>
      <c r="N16" s="927"/>
      <c r="O16" s="927"/>
      <c r="P16" s="927"/>
    </row>
    <row r="17" spans="1:16" x14ac:dyDescent="0.25">
      <c r="A17" s="924"/>
      <c r="B17" s="932"/>
      <c r="C17" s="932"/>
      <c r="D17" s="932"/>
      <c r="E17" s="932"/>
      <c r="F17" s="932"/>
      <c r="G17" s="932"/>
      <c r="H17" s="932"/>
      <c r="I17" s="932"/>
      <c r="J17" s="932"/>
      <c r="K17" s="927"/>
      <c r="L17" s="927"/>
      <c r="P17" s="927"/>
    </row>
    <row r="18" spans="1:16" x14ac:dyDescent="0.25">
      <c r="A18" s="924"/>
      <c r="B18" s="925" t="s">
        <v>710</v>
      </c>
      <c r="C18" s="927"/>
      <c r="D18" s="927"/>
      <c r="E18" s="927"/>
      <c r="F18" s="927"/>
      <c r="G18" s="927"/>
      <c r="H18" s="927"/>
      <c r="I18" s="927"/>
      <c r="J18" s="927"/>
      <c r="K18" s="927"/>
      <c r="L18" s="927"/>
      <c r="M18" s="927"/>
      <c r="N18" s="927"/>
      <c r="O18" s="927"/>
      <c r="P18" s="927"/>
    </row>
    <row r="19" spans="1:16" ht="15" customHeight="1" x14ac:dyDescent="0.25">
      <c r="A19" s="926"/>
      <c r="B19" s="1222" t="s">
        <v>711</v>
      </c>
      <c r="C19" s="1222" t="s">
        <v>712</v>
      </c>
      <c r="D19" s="1222" t="s">
        <v>25</v>
      </c>
      <c r="E19" s="1231">
        <v>2015</v>
      </c>
      <c r="F19" s="1233">
        <v>2016</v>
      </c>
      <c r="G19" s="1233">
        <v>2017</v>
      </c>
      <c r="H19" s="1233">
        <v>2018</v>
      </c>
      <c r="I19" s="1235">
        <v>2019</v>
      </c>
      <c r="J19" s="1237" t="s">
        <v>2</v>
      </c>
      <c r="K19" s="1238" t="s">
        <v>3</v>
      </c>
      <c r="L19" s="927"/>
      <c r="M19" s="927"/>
      <c r="N19" s="927"/>
      <c r="O19" s="927"/>
      <c r="P19" s="927"/>
    </row>
    <row r="20" spans="1:16" x14ac:dyDescent="0.25">
      <c r="A20" s="928"/>
      <c r="B20" s="1222"/>
      <c r="C20" s="1222"/>
      <c r="D20" s="1222"/>
      <c r="E20" s="1232"/>
      <c r="F20" s="1234"/>
      <c r="G20" s="1234"/>
      <c r="H20" s="1234"/>
      <c r="I20" s="1236"/>
      <c r="J20" s="1237"/>
      <c r="K20" s="1238"/>
      <c r="L20" s="927"/>
      <c r="M20" s="927"/>
      <c r="N20" s="927"/>
      <c r="O20" s="927"/>
      <c r="P20" s="927"/>
    </row>
    <row r="21" spans="1:16" ht="18" x14ac:dyDescent="0.25">
      <c r="A21" s="928"/>
      <c r="B21" s="1228" t="s">
        <v>713</v>
      </c>
      <c r="C21" s="812" t="s">
        <v>34</v>
      </c>
      <c r="D21" s="791" t="s">
        <v>843</v>
      </c>
      <c r="E21" s="891">
        <v>1162.7458607399999</v>
      </c>
      <c r="F21" s="891">
        <v>1007.00211299</v>
      </c>
      <c r="G21" s="891">
        <v>1250.6942464400001</v>
      </c>
      <c r="H21" s="891">
        <v>1593.5444484299996</v>
      </c>
      <c r="I21" s="892">
        <v>1296.6056876400005</v>
      </c>
      <c r="J21" s="817">
        <v>0.12789463589380032</v>
      </c>
      <c r="K21" s="817">
        <v>-0.18633854931536475</v>
      </c>
      <c r="L21" s="927"/>
      <c r="M21" s="927"/>
      <c r="N21" s="927"/>
      <c r="O21" s="927"/>
      <c r="P21" s="927"/>
    </row>
    <row r="22" spans="1:16" ht="18" x14ac:dyDescent="0.25">
      <c r="A22" s="924"/>
      <c r="B22" s="1228"/>
      <c r="C22" s="812" t="s">
        <v>40</v>
      </c>
      <c r="D22" s="791" t="s">
        <v>844</v>
      </c>
      <c r="E22" s="891">
        <v>1119.9334311900002</v>
      </c>
      <c r="F22" s="891">
        <v>1143.2001437399997</v>
      </c>
      <c r="G22" s="891">
        <v>1154.8054618300002</v>
      </c>
      <c r="H22" s="891">
        <v>1630.763641739999</v>
      </c>
      <c r="I22" s="892">
        <v>1116.1697518299998</v>
      </c>
      <c r="J22" s="817">
        <v>0.11009678992369658</v>
      </c>
      <c r="K22" s="817">
        <v>-0.31555393849775537</v>
      </c>
      <c r="L22" s="927"/>
      <c r="M22" s="818"/>
      <c r="N22" s="818"/>
      <c r="O22" s="927"/>
      <c r="P22" s="927"/>
    </row>
    <row r="23" spans="1:16" ht="18" x14ac:dyDescent="0.25">
      <c r="B23" s="1228"/>
      <c r="C23" s="812" t="s">
        <v>845</v>
      </c>
      <c r="D23" s="791" t="s">
        <v>846</v>
      </c>
      <c r="E23" s="891">
        <v>489.17995026</v>
      </c>
      <c r="F23" s="891">
        <v>431.85629434000009</v>
      </c>
      <c r="G23" s="891">
        <v>561.21901667999987</v>
      </c>
      <c r="H23" s="891">
        <v>709.06621824999991</v>
      </c>
      <c r="I23" s="892">
        <v>720.16289309000013</v>
      </c>
      <c r="J23" s="817">
        <v>7.1035451929580093E-2</v>
      </c>
      <c r="K23" s="817">
        <v>1.5649701754777201E-2</v>
      </c>
      <c r="L23" s="927"/>
      <c r="M23" s="818"/>
      <c r="N23" s="818"/>
      <c r="O23" s="927"/>
      <c r="P23" s="927"/>
    </row>
    <row r="24" spans="1:16" x14ac:dyDescent="0.25">
      <c r="B24" s="1228"/>
      <c r="C24" s="819" t="s">
        <v>70</v>
      </c>
      <c r="D24" s="820"/>
      <c r="E24" s="891">
        <v>5850.9347118500027</v>
      </c>
      <c r="F24" s="891">
        <v>6096.1055682800152</v>
      </c>
      <c r="G24" s="891">
        <v>6519.8226181700047</v>
      </c>
      <c r="H24" s="891">
        <v>7638.7551228600105</v>
      </c>
      <c r="I24" s="892">
        <v>7005.1388321200038</v>
      </c>
      <c r="J24" s="817">
        <v>0.69097312225292307</v>
      </c>
      <c r="K24" s="817">
        <v>-8.2947585116824096E-2</v>
      </c>
      <c r="L24" s="927"/>
      <c r="M24" s="818"/>
      <c r="N24" s="818"/>
      <c r="O24" s="927"/>
      <c r="P24" s="927"/>
    </row>
    <row r="25" spans="1:16" x14ac:dyDescent="0.25">
      <c r="B25" s="1228"/>
      <c r="C25" s="1239" t="s">
        <v>18</v>
      </c>
      <c r="D25" s="1240"/>
      <c r="E25" s="893">
        <v>8622.7939540400039</v>
      </c>
      <c r="F25" s="893">
        <v>8678.1641193500145</v>
      </c>
      <c r="G25" s="893">
        <v>9486.541343120005</v>
      </c>
      <c r="H25" s="893">
        <v>11572.129431280009</v>
      </c>
      <c r="I25" s="893">
        <v>10138.077164680004</v>
      </c>
      <c r="J25" s="823">
        <v>1</v>
      </c>
      <c r="K25" s="823">
        <v>-0.12392293701137624</v>
      </c>
      <c r="L25" s="927"/>
      <c r="M25" s="818"/>
      <c r="N25" s="818"/>
      <c r="O25" s="927"/>
      <c r="P25" s="927"/>
    </row>
    <row r="26" spans="1:16" ht="18" x14ac:dyDescent="0.25">
      <c r="B26" s="1228" t="s">
        <v>719</v>
      </c>
      <c r="C26" s="812" t="s">
        <v>349</v>
      </c>
      <c r="D26" s="791" t="s">
        <v>350</v>
      </c>
      <c r="E26" s="891">
        <v>1922.4142754899999</v>
      </c>
      <c r="F26" s="891">
        <v>1469.19701549</v>
      </c>
      <c r="G26" s="891">
        <v>1923.9442921100001</v>
      </c>
      <c r="H26" s="891">
        <v>2593.0494151899998</v>
      </c>
      <c r="I26" s="892">
        <v>2089.9720331200001</v>
      </c>
      <c r="J26" s="817">
        <v>0.31556098453613257</v>
      </c>
      <c r="K26" s="817">
        <v>-0.19400994794892401</v>
      </c>
      <c r="L26" s="927"/>
      <c r="M26" s="818"/>
      <c r="N26" s="818"/>
      <c r="O26" s="927"/>
      <c r="P26" s="927"/>
    </row>
    <row r="27" spans="1:16" ht="18" x14ac:dyDescent="0.25">
      <c r="B27" s="1228"/>
      <c r="C27" s="812" t="s">
        <v>351</v>
      </c>
      <c r="D27" s="791" t="s">
        <v>352</v>
      </c>
      <c r="E27" s="891">
        <v>109.16284018</v>
      </c>
      <c r="F27" s="891">
        <v>422.09525416000002</v>
      </c>
      <c r="G27" s="891">
        <v>340.81699452999999</v>
      </c>
      <c r="H27" s="891">
        <v>347.45693272000005</v>
      </c>
      <c r="I27" s="892">
        <v>982.91422863000003</v>
      </c>
      <c r="J27" s="817">
        <v>0.14840838862232139</v>
      </c>
      <c r="K27" s="817">
        <v>1.8288807505881208</v>
      </c>
      <c r="L27" s="927"/>
      <c r="M27" s="818"/>
      <c r="N27" s="818"/>
      <c r="O27" s="927"/>
      <c r="P27" s="927"/>
    </row>
    <row r="28" spans="1:16" x14ac:dyDescent="0.25">
      <c r="B28" s="1228"/>
      <c r="C28" s="812" t="s">
        <v>347</v>
      </c>
      <c r="D28" s="791" t="s">
        <v>348</v>
      </c>
      <c r="E28" s="891">
        <v>286.86691890999998</v>
      </c>
      <c r="F28" s="891">
        <v>239.54633089000004</v>
      </c>
      <c r="G28" s="891">
        <v>429.20120750000012</v>
      </c>
      <c r="H28" s="891">
        <v>635.61625065999999</v>
      </c>
      <c r="I28" s="892">
        <v>622.02856274999988</v>
      </c>
      <c r="J28" s="817">
        <v>9.3918934110308841E-2</v>
      </c>
      <c r="K28" s="817">
        <v>-2.1377187722766977E-2</v>
      </c>
      <c r="L28" s="927"/>
      <c r="M28" s="818"/>
      <c r="N28" s="818"/>
      <c r="O28" s="927"/>
      <c r="P28" s="927"/>
    </row>
    <row r="29" spans="1:16" x14ac:dyDescent="0.25">
      <c r="B29" s="1228"/>
      <c r="C29" s="819" t="s">
        <v>70</v>
      </c>
      <c r="D29" s="820"/>
      <c r="E29" s="891">
        <v>2502.2146231100105</v>
      </c>
      <c r="F29" s="891">
        <v>2173.4200029700005</v>
      </c>
      <c r="G29" s="891">
        <v>2505.3281992500001</v>
      </c>
      <c r="H29" s="891">
        <v>3157.6887467199931</v>
      </c>
      <c r="I29" s="892">
        <v>2928.1220385399956</v>
      </c>
      <c r="J29" s="817">
        <v>0.44211169273123724</v>
      </c>
      <c r="K29" s="817">
        <v>-7.2700866549452292E-2</v>
      </c>
      <c r="L29" s="927"/>
      <c r="M29" s="818"/>
      <c r="N29" s="818"/>
      <c r="O29" s="927"/>
      <c r="P29" s="927"/>
    </row>
    <row r="30" spans="1:16" x14ac:dyDescent="0.25">
      <c r="B30" s="1228"/>
      <c r="C30" s="1239" t="s">
        <v>22</v>
      </c>
      <c r="D30" s="1240"/>
      <c r="E30" s="893">
        <v>4820.6586576900099</v>
      </c>
      <c r="F30" s="893">
        <v>4304.2586035100003</v>
      </c>
      <c r="G30" s="893">
        <v>5199.2906933900003</v>
      </c>
      <c r="H30" s="893">
        <v>6733.8113452899925</v>
      </c>
      <c r="I30" s="893">
        <v>6623.0368630399953</v>
      </c>
      <c r="J30" s="823">
        <v>1</v>
      </c>
      <c r="K30" s="823">
        <v>-1.6450487928723945E-2</v>
      </c>
      <c r="L30" s="927"/>
      <c r="M30" s="818"/>
      <c r="N30" s="818"/>
      <c r="O30" s="927"/>
      <c r="P30" s="927"/>
    </row>
    <row r="31" spans="1:16" ht="15" customHeight="1" x14ac:dyDescent="0.25">
      <c r="A31" s="924"/>
      <c r="B31" s="1220" t="s">
        <v>847</v>
      </c>
      <c r="C31" s="1229"/>
      <c r="D31" s="1221"/>
      <c r="E31" s="894">
        <v>13443.452611730016</v>
      </c>
      <c r="F31" s="894">
        <v>12982.422722860016</v>
      </c>
      <c r="G31" s="894">
        <v>14685.832036510004</v>
      </c>
      <c r="H31" s="894">
        <v>18305.940776570002</v>
      </c>
      <c r="I31" s="894">
        <v>16761.114027719999</v>
      </c>
      <c r="J31" s="895"/>
      <c r="K31" s="826">
        <v>-8.4389366692764867E-2</v>
      </c>
      <c r="L31" s="927"/>
      <c r="M31" s="818"/>
      <c r="N31" s="818"/>
      <c r="O31" s="927"/>
      <c r="P31" s="927"/>
    </row>
    <row r="32" spans="1:16" x14ac:dyDescent="0.25">
      <c r="A32" s="924"/>
      <c r="B32" s="1301" t="s">
        <v>727</v>
      </c>
      <c r="C32" s="1301"/>
      <c r="D32" s="1301"/>
      <c r="E32" s="1301"/>
      <c r="F32" s="1301"/>
      <c r="G32" s="1301"/>
      <c r="H32" s="1301"/>
      <c r="I32" s="1301"/>
      <c r="J32" s="1301"/>
      <c r="K32" s="1301"/>
      <c r="L32" s="927"/>
      <c r="M32" s="818"/>
      <c r="N32" s="818"/>
      <c r="O32" s="927"/>
      <c r="P32" s="927"/>
    </row>
    <row r="33" spans="1:16" x14ac:dyDescent="0.25">
      <c r="A33" s="924"/>
      <c r="B33" s="927"/>
      <c r="C33" s="927"/>
      <c r="D33" s="927"/>
      <c r="E33" s="927"/>
      <c r="F33" s="927"/>
      <c r="G33" s="927"/>
      <c r="H33" s="927"/>
      <c r="I33" s="927"/>
      <c r="J33" s="927"/>
      <c r="K33" s="927"/>
      <c r="L33" s="927"/>
      <c r="M33" s="927"/>
      <c r="N33" s="927"/>
      <c r="O33" s="927"/>
      <c r="P33" s="927"/>
    </row>
    <row r="34" spans="1:16" x14ac:dyDescent="0.25">
      <c r="A34" s="924"/>
      <c r="B34" s="925" t="s">
        <v>728</v>
      </c>
      <c r="C34" s="927"/>
      <c r="D34" s="927"/>
      <c r="E34" s="927"/>
      <c r="F34" s="927"/>
      <c r="G34" s="927"/>
      <c r="H34" s="927"/>
      <c r="I34" s="927"/>
      <c r="J34" s="927"/>
      <c r="K34" s="927"/>
      <c r="L34" s="927"/>
      <c r="M34" s="927"/>
      <c r="N34" s="927"/>
      <c r="O34" s="927"/>
      <c r="P34" s="927"/>
    </row>
    <row r="35" spans="1:16" ht="15" customHeight="1" x14ac:dyDescent="0.25">
      <c r="A35" s="926"/>
      <c r="B35" s="1222" t="s">
        <v>729</v>
      </c>
      <c r="C35" s="1231">
        <v>2015</v>
      </c>
      <c r="D35" s="1233">
        <v>2016</v>
      </c>
      <c r="E35" s="1233">
        <v>2017</v>
      </c>
      <c r="F35" s="1233">
        <v>2018</v>
      </c>
      <c r="G35" s="1235">
        <v>2019</v>
      </c>
      <c r="H35" s="1237" t="s">
        <v>2</v>
      </c>
      <c r="I35" s="1238" t="s">
        <v>3</v>
      </c>
      <c r="J35" s="927"/>
      <c r="K35" s="927"/>
      <c r="L35" s="927"/>
      <c r="M35" s="927"/>
      <c r="N35" s="927"/>
      <c r="O35" s="927"/>
      <c r="P35" s="927"/>
    </row>
    <row r="36" spans="1:16" x14ac:dyDescent="0.25">
      <c r="A36" s="924"/>
      <c r="B36" s="1222"/>
      <c r="C36" s="1232"/>
      <c r="D36" s="1234"/>
      <c r="E36" s="1234"/>
      <c r="F36" s="1234"/>
      <c r="G36" s="1236"/>
      <c r="H36" s="1237"/>
      <c r="I36" s="1238"/>
      <c r="J36" s="927"/>
      <c r="K36" s="927"/>
      <c r="L36" s="927"/>
      <c r="M36" s="927"/>
      <c r="N36" s="927"/>
      <c r="O36" s="927"/>
      <c r="P36" s="927"/>
    </row>
    <row r="37" spans="1:16" x14ac:dyDescent="0.25">
      <c r="A37" s="924"/>
      <c r="B37" s="827" t="s">
        <v>483</v>
      </c>
      <c r="C37" s="858">
        <v>9.4103080099999907</v>
      </c>
      <c r="D37" s="858">
        <v>8.2806155099999899</v>
      </c>
      <c r="E37" s="858">
        <v>8.4248668600000016</v>
      </c>
      <c r="F37" s="858">
        <v>14.790965299999982</v>
      </c>
      <c r="G37" s="859">
        <v>7.8823025899999806</v>
      </c>
      <c r="H37" s="860">
        <v>5.6196745118702787E-3</v>
      </c>
      <c r="I37" s="830">
        <v>-0.46708666877881255</v>
      </c>
      <c r="J37" s="927"/>
      <c r="K37" s="818"/>
      <c r="L37" s="818"/>
      <c r="M37" s="927"/>
      <c r="N37" s="927"/>
      <c r="O37" s="927"/>
      <c r="P37" s="927"/>
    </row>
    <row r="38" spans="1:16" x14ac:dyDescent="0.25">
      <c r="A38" s="924"/>
      <c r="B38" s="827" t="s">
        <v>496</v>
      </c>
      <c r="C38" s="858">
        <v>888.17636521000099</v>
      </c>
      <c r="D38" s="858">
        <v>804.40662396000016</v>
      </c>
      <c r="E38" s="858">
        <v>986.66460890000053</v>
      </c>
      <c r="F38" s="858">
        <v>1248.5124087400029</v>
      </c>
      <c r="G38" s="859">
        <v>1234.0504694800015</v>
      </c>
      <c r="H38" s="860">
        <v>0.87981422820489985</v>
      </c>
      <c r="I38" s="830">
        <v>-1.1583336424021873E-2</v>
      </c>
      <c r="J38" s="927"/>
      <c r="K38" s="818"/>
      <c r="L38" s="818"/>
      <c r="M38" s="927"/>
      <c r="N38" s="927"/>
      <c r="O38" s="927"/>
      <c r="P38" s="927"/>
    </row>
    <row r="39" spans="1:16" ht="18" x14ac:dyDescent="0.25">
      <c r="A39" s="924"/>
      <c r="B39" s="827" t="s">
        <v>485</v>
      </c>
      <c r="C39" s="858">
        <v>80.55138436</v>
      </c>
      <c r="D39" s="858">
        <v>95.858216479999996</v>
      </c>
      <c r="E39" s="858">
        <v>177.14825059999995</v>
      </c>
      <c r="F39" s="858">
        <v>201.41366523999997</v>
      </c>
      <c r="G39" s="859">
        <v>159.44788410000001</v>
      </c>
      <c r="H39" s="860">
        <v>0.11367810357663757</v>
      </c>
      <c r="I39" s="830">
        <v>-0.20835617628026626</v>
      </c>
      <c r="J39" s="927"/>
      <c r="K39" s="818"/>
      <c r="L39" s="818"/>
      <c r="M39" s="927"/>
      <c r="N39" s="927"/>
      <c r="O39" s="927"/>
      <c r="P39" s="927"/>
    </row>
    <row r="40" spans="1:16" x14ac:dyDescent="0.25">
      <c r="B40" s="827" t="s">
        <v>730</v>
      </c>
      <c r="C40" s="858">
        <v>5.6000000000000004E-7</v>
      </c>
      <c r="D40" s="858">
        <v>0</v>
      </c>
      <c r="E40" s="858">
        <v>0</v>
      </c>
      <c r="F40" s="858">
        <v>0</v>
      </c>
      <c r="G40" s="859">
        <v>0</v>
      </c>
      <c r="H40" s="860">
        <v>0</v>
      </c>
      <c r="I40" s="830" t="s">
        <v>206</v>
      </c>
      <c r="J40" s="927"/>
      <c r="K40" s="818"/>
      <c r="L40" s="818"/>
      <c r="M40" s="927"/>
      <c r="N40" s="927"/>
      <c r="O40" s="927"/>
      <c r="P40" s="927"/>
    </row>
    <row r="41" spans="1:16" x14ac:dyDescent="0.25">
      <c r="B41" s="827" t="s">
        <v>487</v>
      </c>
      <c r="C41" s="858">
        <v>3.3289617499999999</v>
      </c>
      <c r="D41" s="858">
        <v>4.5622294900000009</v>
      </c>
      <c r="E41" s="858">
        <v>3.8062800400000008</v>
      </c>
      <c r="F41" s="858">
        <v>1.9767470700000001</v>
      </c>
      <c r="G41" s="859">
        <v>1.2455232199999997</v>
      </c>
      <c r="H41" s="860">
        <v>8.8799370659235419E-4</v>
      </c>
      <c r="I41" s="830">
        <v>-0.36991270208383331</v>
      </c>
      <c r="J41" s="927"/>
      <c r="K41" s="818"/>
      <c r="L41" s="818"/>
      <c r="M41" s="927"/>
      <c r="N41" s="927"/>
      <c r="O41" s="927"/>
      <c r="P41" s="927"/>
    </row>
    <row r="42" spans="1:16" x14ac:dyDescent="0.25">
      <c r="B42" s="831" t="s">
        <v>504</v>
      </c>
      <c r="C42" s="861">
        <v>981.46701989000098</v>
      </c>
      <c r="D42" s="861">
        <v>913.10768544000018</v>
      </c>
      <c r="E42" s="861">
        <v>1176.0440064000004</v>
      </c>
      <c r="F42" s="861">
        <v>1466.6937863500029</v>
      </c>
      <c r="G42" s="861">
        <v>1402.6261793900014</v>
      </c>
      <c r="H42" s="862">
        <v>1</v>
      </c>
      <c r="I42" s="833">
        <v>-4.3681651586892856E-2</v>
      </c>
      <c r="J42" s="927"/>
      <c r="K42" s="818"/>
      <c r="L42" s="818"/>
      <c r="M42" s="927"/>
      <c r="N42" s="927"/>
      <c r="O42" s="927"/>
      <c r="P42" s="927"/>
    </row>
    <row r="43" spans="1:16" ht="15" customHeight="1" x14ac:dyDescent="0.25">
      <c r="B43" s="1301" t="s">
        <v>731</v>
      </c>
      <c r="C43" s="1301"/>
      <c r="D43" s="1301"/>
      <c r="E43" s="1301"/>
      <c r="F43" s="1301"/>
      <c r="G43" s="1301"/>
      <c r="H43" s="1301"/>
      <c r="I43" s="1301"/>
      <c r="J43" s="927"/>
      <c r="K43" s="927"/>
      <c r="L43" s="927"/>
      <c r="M43" s="927"/>
      <c r="N43" s="927"/>
      <c r="O43" s="927"/>
      <c r="P43" s="927"/>
    </row>
    <row r="44" spans="1:16" x14ac:dyDescent="0.25">
      <c r="B44" s="927"/>
      <c r="C44" s="927"/>
      <c r="D44" s="927"/>
      <c r="E44" s="927"/>
      <c r="F44" s="927"/>
      <c r="G44" s="927"/>
      <c r="H44" s="927"/>
      <c r="I44" s="927"/>
      <c r="J44" s="927"/>
      <c r="K44" s="927"/>
      <c r="L44" s="927"/>
      <c r="M44" s="927"/>
      <c r="N44" s="927"/>
      <c r="O44" s="927"/>
      <c r="P44" s="927"/>
    </row>
    <row r="45" spans="1:16" x14ac:dyDescent="0.25">
      <c r="B45" s="925" t="s">
        <v>732</v>
      </c>
      <c r="C45" s="927"/>
      <c r="D45" s="927"/>
      <c r="E45" s="927"/>
      <c r="F45" s="927"/>
      <c r="G45" s="927"/>
      <c r="H45" s="927"/>
      <c r="I45" s="927"/>
      <c r="J45" s="927"/>
      <c r="K45" s="927"/>
      <c r="L45" s="927"/>
      <c r="M45" s="927"/>
      <c r="N45" s="927"/>
      <c r="O45" s="927"/>
      <c r="P45" s="927"/>
    </row>
    <row r="46" spans="1:16" x14ac:dyDescent="0.25">
      <c r="B46" s="1241" t="s">
        <v>596</v>
      </c>
      <c r="C46" s="1302" t="s">
        <v>700</v>
      </c>
      <c r="D46" s="1241" t="s">
        <v>615</v>
      </c>
      <c r="E46" s="1242">
        <v>2018</v>
      </c>
      <c r="F46" s="1243"/>
      <c r="G46" s="1243"/>
      <c r="H46" s="1244"/>
      <c r="I46" s="1248">
        <v>2019</v>
      </c>
      <c r="J46" s="1249"/>
      <c r="K46" s="1249"/>
      <c r="L46" s="1250"/>
      <c r="M46" s="927"/>
      <c r="N46" s="927"/>
      <c r="O46" s="927"/>
      <c r="P46" s="927"/>
    </row>
    <row r="47" spans="1:16" x14ac:dyDescent="0.25">
      <c r="B47" s="1241"/>
      <c r="C47" s="1302"/>
      <c r="D47" s="1241"/>
      <c r="E47" s="1241" t="s">
        <v>601</v>
      </c>
      <c r="F47" s="1241"/>
      <c r="G47" s="1241"/>
      <c r="H47" s="1241" t="s">
        <v>661</v>
      </c>
      <c r="I47" s="1248" t="s">
        <v>601</v>
      </c>
      <c r="J47" s="1249"/>
      <c r="K47" s="1250"/>
      <c r="L47" s="1261" t="s">
        <v>661</v>
      </c>
      <c r="M47" s="927"/>
      <c r="N47" s="927"/>
      <c r="O47" s="927"/>
      <c r="P47" s="927"/>
    </row>
    <row r="48" spans="1:16" x14ac:dyDescent="0.25">
      <c r="B48" s="1241"/>
      <c r="C48" s="1302"/>
      <c r="D48" s="1241"/>
      <c r="E48" s="834" t="s">
        <v>733</v>
      </c>
      <c r="F48" s="834" t="s">
        <v>734</v>
      </c>
      <c r="G48" s="834" t="s">
        <v>735</v>
      </c>
      <c r="H48" s="1241"/>
      <c r="I48" s="835" t="s">
        <v>733</v>
      </c>
      <c r="J48" s="835" t="s">
        <v>734</v>
      </c>
      <c r="K48" s="835" t="s">
        <v>735</v>
      </c>
      <c r="L48" s="1261"/>
      <c r="M48" s="927"/>
      <c r="N48" s="927"/>
      <c r="O48" s="927"/>
      <c r="P48" s="927"/>
    </row>
    <row r="49" spans="2:16" x14ac:dyDescent="0.25">
      <c r="B49" s="1254" t="s">
        <v>251</v>
      </c>
      <c r="C49" s="1255" t="s">
        <v>584</v>
      </c>
      <c r="D49" s="863" t="s">
        <v>626</v>
      </c>
      <c r="E49" s="873">
        <v>572</v>
      </c>
      <c r="F49" s="873">
        <v>3</v>
      </c>
      <c r="G49" s="873" t="s">
        <v>206</v>
      </c>
      <c r="H49" s="873" t="s">
        <v>206</v>
      </c>
      <c r="I49" s="847">
        <v>95</v>
      </c>
      <c r="J49" s="847" t="s">
        <v>206</v>
      </c>
      <c r="K49" s="847" t="s">
        <v>206</v>
      </c>
      <c r="L49" s="847" t="s">
        <v>206</v>
      </c>
      <c r="M49" s="927"/>
      <c r="N49" s="927"/>
      <c r="O49" s="927"/>
      <c r="P49" s="927"/>
    </row>
    <row r="50" spans="2:16" x14ac:dyDescent="0.25">
      <c r="B50" s="1254"/>
      <c r="C50" s="1255"/>
      <c r="D50" s="863" t="s">
        <v>627</v>
      </c>
      <c r="E50" s="873">
        <v>13029</v>
      </c>
      <c r="F50" s="873">
        <v>68</v>
      </c>
      <c r="G50" s="873" t="s">
        <v>206</v>
      </c>
      <c r="H50" s="873" t="s">
        <v>206</v>
      </c>
      <c r="I50" s="847">
        <v>9549</v>
      </c>
      <c r="J50" s="847">
        <v>104</v>
      </c>
      <c r="K50" s="847">
        <v>69</v>
      </c>
      <c r="L50" s="847">
        <v>1289.97</v>
      </c>
    </row>
    <row r="51" spans="2:16" x14ac:dyDescent="0.25">
      <c r="B51" s="1254"/>
      <c r="C51" s="1255"/>
      <c r="D51" s="863" t="s">
        <v>628</v>
      </c>
      <c r="E51" s="873">
        <v>1148</v>
      </c>
      <c r="F51" s="873">
        <v>20</v>
      </c>
      <c r="G51" s="873" t="s">
        <v>206</v>
      </c>
      <c r="H51" s="873" t="s">
        <v>206</v>
      </c>
      <c r="I51" s="847">
        <v>960</v>
      </c>
      <c r="J51" s="847">
        <v>17</v>
      </c>
      <c r="K51" s="847" t="s">
        <v>206</v>
      </c>
      <c r="L51" s="847" t="s">
        <v>206</v>
      </c>
    </row>
    <row r="52" spans="2:16" x14ac:dyDescent="0.25">
      <c r="B52" s="1254"/>
      <c r="C52" s="1255"/>
      <c r="D52" s="863" t="s">
        <v>629</v>
      </c>
      <c r="E52" s="873">
        <v>15566</v>
      </c>
      <c r="F52" s="873">
        <v>11</v>
      </c>
      <c r="G52" s="873" t="s">
        <v>206</v>
      </c>
      <c r="H52" s="873" t="s">
        <v>206</v>
      </c>
      <c r="I52" s="847">
        <v>13409</v>
      </c>
      <c r="J52" s="847">
        <v>14</v>
      </c>
      <c r="K52" s="847" t="s">
        <v>206</v>
      </c>
      <c r="L52" s="847" t="s">
        <v>206</v>
      </c>
    </row>
    <row r="53" spans="2:16" x14ac:dyDescent="0.25">
      <c r="B53" s="1254"/>
      <c r="C53" s="1255"/>
      <c r="D53" s="863" t="s">
        <v>255</v>
      </c>
      <c r="E53" s="873">
        <v>41124</v>
      </c>
      <c r="F53" s="873">
        <v>1374</v>
      </c>
      <c r="G53" s="873">
        <v>17271</v>
      </c>
      <c r="H53" s="873">
        <v>411381.49560999998</v>
      </c>
      <c r="I53" s="847">
        <v>30841</v>
      </c>
      <c r="J53" s="847">
        <v>1148</v>
      </c>
      <c r="K53" s="847">
        <v>18643</v>
      </c>
      <c r="L53" s="847">
        <v>433810.19177999994</v>
      </c>
    </row>
    <row r="54" spans="2:16" x14ac:dyDescent="0.25">
      <c r="B54" s="1254"/>
      <c r="C54" s="1255"/>
      <c r="D54" s="863" t="s">
        <v>256</v>
      </c>
      <c r="E54" s="873">
        <v>49789</v>
      </c>
      <c r="F54" s="873">
        <v>1241</v>
      </c>
      <c r="G54" s="873" t="s">
        <v>206</v>
      </c>
      <c r="H54" s="873" t="s">
        <v>206</v>
      </c>
      <c r="I54" s="847">
        <v>46735</v>
      </c>
      <c r="J54" s="847">
        <v>1182</v>
      </c>
      <c r="K54" s="847">
        <v>1</v>
      </c>
      <c r="L54" s="847" t="s">
        <v>206</v>
      </c>
    </row>
    <row r="55" spans="2:16" x14ac:dyDescent="0.25">
      <c r="B55" s="1254"/>
      <c r="C55" s="1307" t="s">
        <v>587</v>
      </c>
      <c r="D55" s="1308"/>
      <c r="E55" s="945">
        <v>121228</v>
      </c>
      <c r="F55" s="945">
        <v>2717</v>
      </c>
      <c r="G55" s="945">
        <v>17271</v>
      </c>
      <c r="H55" s="945">
        <v>411381.49560999998</v>
      </c>
      <c r="I55" s="945">
        <f>SUM(I49:I54)</f>
        <v>101589</v>
      </c>
      <c r="J55" s="945">
        <f t="shared" ref="J55:L55" si="0">SUM(J49:J54)</f>
        <v>2465</v>
      </c>
      <c r="K55" s="945">
        <f t="shared" si="0"/>
        <v>18713</v>
      </c>
      <c r="L55" s="945">
        <f t="shared" si="0"/>
        <v>435100.16177999991</v>
      </c>
    </row>
    <row r="56" spans="2:16" x14ac:dyDescent="0.25">
      <c r="B56" s="1254"/>
      <c r="C56" s="1255" t="s">
        <v>588</v>
      </c>
      <c r="D56" s="863" t="s">
        <v>626</v>
      </c>
      <c r="E56" s="873">
        <v>727</v>
      </c>
      <c r="F56" s="873">
        <v>3</v>
      </c>
      <c r="G56" s="873" t="s">
        <v>206</v>
      </c>
      <c r="H56" s="873" t="s">
        <v>206</v>
      </c>
      <c r="I56" s="847">
        <v>145</v>
      </c>
      <c r="J56" s="847" t="s">
        <v>206</v>
      </c>
      <c r="K56" s="847" t="s">
        <v>206</v>
      </c>
      <c r="L56" s="847" t="s">
        <v>206</v>
      </c>
    </row>
    <row r="57" spans="2:16" x14ac:dyDescent="0.25">
      <c r="B57" s="1254"/>
      <c r="C57" s="1255"/>
      <c r="D57" s="863" t="s">
        <v>627</v>
      </c>
      <c r="E57" s="873">
        <v>12325</v>
      </c>
      <c r="F57" s="873">
        <v>79</v>
      </c>
      <c r="G57" s="873" t="s">
        <v>206</v>
      </c>
      <c r="H57" s="873" t="s">
        <v>206</v>
      </c>
      <c r="I57" s="847">
        <v>9723</v>
      </c>
      <c r="J57" s="847">
        <v>103</v>
      </c>
      <c r="K57" s="847">
        <v>336</v>
      </c>
      <c r="L57" s="847" t="s">
        <v>206</v>
      </c>
    </row>
    <row r="58" spans="2:16" x14ac:dyDescent="0.25">
      <c r="B58" s="1254"/>
      <c r="C58" s="1255"/>
      <c r="D58" s="863" t="s">
        <v>628</v>
      </c>
      <c r="E58" s="873">
        <v>1121</v>
      </c>
      <c r="F58" s="873">
        <v>16</v>
      </c>
      <c r="G58" s="873">
        <v>11</v>
      </c>
      <c r="H58" s="873">
        <v>162.3723</v>
      </c>
      <c r="I58" s="847">
        <v>1018</v>
      </c>
      <c r="J58" s="847">
        <v>19</v>
      </c>
      <c r="K58" s="847" t="s">
        <v>206</v>
      </c>
      <c r="L58" s="847" t="s">
        <v>206</v>
      </c>
    </row>
    <row r="59" spans="2:16" x14ac:dyDescent="0.25">
      <c r="B59" s="1254"/>
      <c r="C59" s="1255"/>
      <c r="D59" s="863" t="s">
        <v>629</v>
      </c>
      <c r="E59" s="873">
        <v>14453</v>
      </c>
      <c r="F59" s="873">
        <v>14</v>
      </c>
      <c r="G59" s="873" t="s">
        <v>206</v>
      </c>
      <c r="H59" s="873" t="s">
        <v>206</v>
      </c>
      <c r="I59" s="847">
        <v>13132</v>
      </c>
      <c r="J59" s="847">
        <v>15</v>
      </c>
      <c r="K59" s="847">
        <v>1</v>
      </c>
      <c r="L59" s="847" t="s">
        <v>206</v>
      </c>
    </row>
    <row r="60" spans="2:16" x14ac:dyDescent="0.25">
      <c r="B60" s="1254"/>
      <c r="C60" s="1255"/>
      <c r="D60" s="863" t="s">
        <v>255</v>
      </c>
      <c r="E60" s="873">
        <v>40340</v>
      </c>
      <c r="F60" s="873">
        <v>1389</v>
      </c>
      <c r="G60" s="873">
        <v>18111</v>
      </c>
      <c r="H60" s="873">
        <v>148741.0822</v>
      </c>
      <c r="I60" s="847">
        <v>30277</v>
      </c>
      <c r="J60" s="847">
        <v>1175</v>
      </c>
      <c r="K60" s="847">
        <v>19348</v>
      </c>
      <c r="L60" s="847">
        <v>173546.03052999999</v>
      </c>
    </row>
    <row r="61" spans="2:16" x14ac:dyDescent="0.25">
      <c r="B61" s="1254"/>
      <c r="C61" s="1255"/>
      <c r="D61" s="863" t="s">
        <v>256</v>
      </c>
      <c r="E61" s="873">
        <v>51991</v>
      </c>
      <c r="F61" s="873">
        <v>1326</v>
      </c>
      <c r="G61" s="873" t="s">
        <v>206</v>
      </c>
      <c r="H61" s="873" t="s">
        <v>206</v>
      </c>
      <c r="I61" s="847">
        <v>47363</v>
      </c>
      <c r="J61" s="847">
        <v>1222</v>
      </c>
      <c r="K61" s="847" t="s">
        <v>206</v>
      </c>
      <c r="L61" s="847" t="s">
        <v>206</v>
      </c>
    </row>
    <row r="62" spans="2:16" x14ac:dyDescent="0.25">
      <c r="B62" s="1254"/>
      <c r="C62" s="1307" t="s">
        <v>590</v>
      </c>
      <c r="D62" s="1308"/>
      <c r="E62" s="945">
        <v>120957</v>
      </c>
      <c r="F62" s="945">
        <v>2827</v>
      </c>
      <c r="G62" s="945">
        <v>18122</v>
      </c>
      <c r="H62" s="945">
        <v>148903.24625</v>
      </c>
      <c r="I62" s="945">
        <f>SUM(I56:I61)</f>
        <v>101658</v>
      </c>
      <c r="J62" s="945">
        <f t="shared" ref="J62:L62" si="1">SUM(J56:J61)</f>
        <v>2534</v>
      </c>
      <c r="K62" s="945">
        <f t="shared" si="1"/>
        <v>19685</v>
      </c>
      <c r="L62" s="945">
        <f t="shared" si="1"/>
        <v>173546.03052999999</v>
      </c>
    </row>
    <row r="63" spans="2:16" x14ac:dyDescent="0.25">
      <c r="B63" s="1258" t="s">
        <v>630</v>
      </c>
      <c r="C63" s="1258"/>
      <c r="D63" s="1258"/>
      <c r="E63" s="936">
        <v>242185</v>
      </c>
      <c r="F63" s="936">
        <v>5544</v>
      </c>
      <c r="G63" s="936">
        <v>35393</v>
      </c>
      <c r="H63" s="936">
        <v>560284.74185999995</v>
      </c>
      <c r="I63" s="936">
        <f>+I62+I55</f>
        <v>203247</v>
      </c>
      <c r="J63" s="936">
        <f t="shared" ref="J63:L63" si="2">+J62+J55</f>
        <v>4999</v>
      </c>
      <c r="K63" s="936">
        <f t="shared" si="2"/>
        <v>38398</v>
      </c>
      <c r="L63" s="936">
        <f t="shared" si="2"/>
        <v>608646.19230999984</v>
      </c>
    </row>
    <row r="64" spans="2:16" x14ac:dyDescent="0.25">
      <c r="B64" s="1305" t="s">
        <v>761</v>
      </c>
      <c r="C64" s="1306"/>
      <c r="D64" s="1306"/>
      <c r="E64" s="1306"/>
      <c r="F64" s="1306"/>
      <c r="G64" s="1306"/>
      <c r="H64" s="1306"/>
      <c r="I64" s="1306"/>
      <c r="J64" s="946"/>
      <c r="K64" s="946"/>
      <c r="L64" s="946"/>
    </row>
    <row r="65" spans="2:12" x14ac:dyDescent="0.25">
      <c r="B65" s="1259" t="s">
        <v>787</v>
      </c>
      <c r="C65" s="1259"/>
      <c r="D65" s="1259"/>
      <c r="E65" s="1259"/>
      <c r="F65" s="1259"/>
      <c r="G65" s="1259"/>
      <c r="H65" s="1259"/>
      <c r="I65" s="1259"/>
      <c r="J65" s="1259"/>
      <c r="K65" s="1259"/>
      <c r="L65" s="1259"/>
    </row>
  </sheetData>
  <mergeCells count="55">
    <mergeCell ref="B64:I64"/>
    <mergeCell ref="B65:L65"/>
    <mergeCell ref="B49:B62"/>
    <mergeCell ref="C49:C54"/>
    <mergeCell ref="C55:D55"/>
    <mergeCell ref="C56:C61"/>
    <mergeCell ref="C62:D62"/>
    <mergeCell ref="B63:D63"/>
    <mergeCell ref="B43:I43"/>
    <mergeCell ref="B46:B48"/>
    <mergeCell ref="C46:C48"/>
    <mergeCell ref="D46:D48"/>
    <mergeCell ref="E46:H46"/>
    <mergeCell ref="I46:L46"/>
    <mergeCell ref="E47:G47"/>
    <mergeCell ref="H47:H48"/>
    <mergeCell ref="I47:K47"/>
    <mergeCell ref="L47:L48"/>
    <mergeCell ref="B32:K32"/>
    <mergeCell ref="B35:B36"/>
    <mergeCell ref="C35:C36"/>
    <mergeCell ref="D35:D36"/>
    <mergeCell ref="E35:E36"/>
    <mergeCell ref="F35:F36"/>
    <mergeCell ref="G35:G36"/>
    <mergeCell ref="H35:H36"/>
    <mergeCell ref="I35:I36"/>
    <mergeCell ref="K19:K20"/>
    <mergeCell ref="B21:B25"/>
    <mergeCell ref="C25:D25"/>
    <mergeCell ref="B26:B30"/>
    <mergeCell ref="C30:D30"/>
    <mergeCell ref="B31:D31"/>
    <mergeCell ref="B16:J16"/>
    <mergeCell ref="B19:B20"/>
    <mergeCell ref="C19:C20"/>
    <mergeCell ref="D19:D20"/>
    <mergeCell ref="E19:E20"/>
    <mergeCell ref="F19:F20"/>
    <mergeCell ref="G19:G20"/>
    <mergeCell ref="H19:H20"/>
    <mergeCell ref="I19:I20"/>
    <mergeCell ref="J19:J20"/>
    <mergeCell ref="H4:H5"/>
    <mergeCell ref="I4:I5"/>
    <mergeCell ref="J4:J5"/>
    <mergeCell ref="B6:B9"/>
    <mergeCell ref="B10:B14"/>
    <mergeCell ref="F4:F5"/>
    <mergeCell ref="G4:G5"/>
    <mergeCell ref="B15:C15"/>
    <mergeCell ref="B4:B5"/>
    <mergeCell ref="C4:C5"/>
    <mergeCell ref="D4:D5"/>
    <mergeCell ref="E4:E5"/>
  </mergeCells>
  <pageMargins left="0.7" right="0.7" top="0.75" bottom="0.75" header="0.3" footer="0.3"/>
  <pageSetup paperSize="183" scale="4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59"/>
  <sheetViews>
    <sheetView zoomScaleNormal="100" workbookViewId="0"/>
  </sheetViews>
  <sheetFormatPr baseColWidth="10" defaultColWidth="11.42578125" defaultRowHeight="15" x14ac:dyDescent="0.25"/>
  <cols>
    <col min="1" max="1" width="3.7109375" style="947" customWidth="1"/>
    <col min="2" max="2" width="32.5703125" style="947" bestFit="1" customWidth="1"/>
    <col min="3" max="3" width="23.140625" style="947" customWidth="1"/>
    <col min="4" max="4" width="48.85546875" style="947" customWidth="1"/>
    <col min="5" max="5" width="17.7109375" style="947" bestFit="1" customWidth="1"/>
    <col min="6" max="16384" width="11.42578125" style="947"/>
  </cols>
  <sheetData>
    <row r="1" spans="1:15" x14ac:dyDescent="0.25">
      <c r="B1" s="948" t="s">
        <v>848</v>
      </c>
    </row>
    <row r="2" spans="1:15" x14ac:dyDescent="0.25">
      <c r="B2" s="949"/>
    </row>
    <row r="3" spans="1:15" x14ac:dyDescent="0.25">
      <c r="A3" s="950"/>
      <c r="B3" s="951" t="s">
        <v>699</v>
      </c>
    </row>
    <row r="4" spans="1:15" ht="15" customHeight="1" x14ac:dyDescent="0.25">
      <c r="A4" s="952"/>
      <c r="B4" s="1222" t="s">
        <v>700</v>
      </c>
      <c r="C4" s="1222" t="s">
        <v>701</v>
      </c>
      <c r="D4" s="1223">
        <v>2015</v>
      </c>
      <c r="E4" s="1223">
        <v>2016</v>
      </c>
      <c r="F4" s="1223">
        <v>2017</v>
      </c>
      <c r="G4" s="1223">
        <v>2018</v>
      </c>
      <c r="H4" s="1225">
        <v>2019</v>
      </c>
      <c r="I4" s="1309" t="s">
        <v>2</v>
      </c>
      <c r="J4" s="1309" t="s">
        <v>3</v>
      </c>
      <c r="K4" s="953"/>
      <c r="L4" s="953"/>
      <c r="M4" s="953"/>
      <c r="N4" s="953"/>
      <c r="O4" s="953"/>
    </row>
    <row r="5" spans="1:15" x14ac:dyDescent="0.25">
      <c r="A5" s="954"/>
      <c r="B5" s="1222"/>
      <c r="C5" s="1222"/>
      <c r="D5" s="1224"/>
      <c r="E5" s="1224"/>
      <c r="F5" s="1224"/>
      <c r="G5" s="1224"/>
      <c r="H5" s="1226"/>
      <c r="I5" s="1309"/>
      <c r="J5" s="1309"/>
      <c r="K5" s="953"/>
      <c r="L5" s="953"/>
      <c r="M5" s="953"/>
      <c r="N5" s="953"/>
      <c r="O5" s="953"/>
    </row>
    <row r="6" spans="1:15" x14ac:dyDescent="0.25">
      <c r="A6" s="954"/>
      <c r="B6" s="1228" t="s">
        <v>702</v>
      </c>
      <c r="C6" s="791" t="s">
        <v>677</v>
      </c>
      <c r="D6" s="792">
        <v>310</v>
      </c>
      <c r="E6" s="792">
        <v>376</v>
      </c>
      <c r="F6" s="792">
        <v>578</v>
      </c>
      <c r="G6" s="792">
        <v>237</v>
      </c>
      <c r="H6" s="793">
        <v>207</v>
      </c>
      <c r="I6" s="955">
        <v>0.98104265402843605</v>
      </c>
      <c r="J6" s="956">
        <v>-0.12658227848101267</v>
      </c>
      <c r="K6" s="953"/>
      <c r="L6" s="818"/>
      <c r="M6" s="818"/>
      <c r="N6" s="953"/>
      <c r="O6" s="953"/>
    </row>
    <row r="7" spans="1:15" x14ac:dyDescent="0.25">
      <c r="A7" s="950"/>
      <c r="B7" s="1228"/>
      <c r="C7" s="791" t="s">
        <v>678</v>
      </c>
      <c r="D7" s="792">
        <v>8</v>
      </c>
      <c r="E7" s="792">
        <v>5</v>
      </c>
      <c r="F7" s="792">
        <v>9</v>
      </c>
      <c r="G7" s="792">
        <v>3</v>
      </c>
      <c r="H7" s="793">
        <v>1</v>
      </c>
      <c r="I7" s="955">
        <v>4.7393364928909956E-3</v>
      </c>
      <c r="J7" s="956">
        <v>-0.66666666666666674</v>
      </c>
      <c r="K7" s="953"/>
      <c r="L7" s="818"/>
      <c r="M7" s="818"/>
      <c r="N7" s="953"/>
      <c r="O7" s="953"/>
    </row>
    <row r="8" spans="1:15" x14ac:dyDescent="0.25">
      <c r="A8" s="950"/>
      <c r="B8" s="1228"/>
      <c r="C8" s="791" t="s">
        <v>679</v>
      </c>
      <c r="D8" s="792">
        <v>2</v>
      </c>
      <c r="E8" s="792">
        <v>6</v>
      </c>
      <c r="F8" s="792">
        <v>5</v>
      </c>
      <c r="G8" s="792">
        <v>4</v>
      </c>
      <c r="H8" s="793">
        <v>3</v>
      </c>
      <c r="I8" s="955">
        <v>1.4218009478672985E-2</v>
      </c>
      <c r="J8" s="956">
        <v>-0.25</v>
      </c>
      <c r="K8" s="953"/>
      <c r="L8" s="818"/>
      <c r="M8" s="818"/>
      <c r="N8" s="953"/>
      <c r="O8" s="953"/>
    </row>
    <row r="9" spans="1:15" x14ac:dyDescent="0.25">
      <c r="B9" s="1228"/>
      <c r="C9" s="800" t="s">
        <v>703</v>
      </c>
      <c r="D9" s="801">
        <v>320</v>
      </c>
      <c r="E9" s="801">
        <v>387</v>
      </c>
      <c r="F9" s="801">
        <v>592</v>
      </c>
      <c r="G9" s="801">
        <v>244</v>
      </c>
      <c r="H9" s="801">
        <v>211</v>
      </c>
      <c r="I9" s="957">
        <v>1</v>
      </c>
      <c r="J9" s="958">
        <v>-0.13524590163934425</v>
      </c>
      <c r="K9" s="953"/>
      <c r="L9" s="818"/>
      <c r="M9" s="818"/>
      <c r="N9" s="953"/>
      <c r="O9" s="953"/>
    </row>
    <row r="10" spans="1:15" x14ac:dyDescent="0.25">
      <c r="B10" s="1228" t="s">
        <v>704</v>
      </c>
      <c r="C10" s="791" t="s">
        <v>687</v>
      </c>
      <c r="D10" s="792">
        <v>782</v>
      </c>
      <c r="E10" s="792">
        <v>613</v>
      </c>
      <c r="F10" s="792">
        <v>517</v>
      </c>
      <c r="G10" s="792">
        <v>521</v>
      </c>
      <c r="H10" s="793">
        <v>561</v>
      </c>
      <c r="I10" s="955">
        <v>0.96557659208261615</v>
      </c>
      <c r="J10" s="956">
        <v>7.6775431861804133E-2</v>
      </c>
      <c r="K10" s="953"/>
      <c r="L10" s="818"/>
      <c r="M10" s="818"/>
      <c r="N10" s="953"/>
      <c r="O10" s="953"/>
    </row>
    <row r="11" spans="1:15" x14ac:dyDescent="0.25">
      <c r="B11" s="1228"/>
      <c r="C11" s="791" t="s">
        <v>690</v>
      </c>
      <c r="D11" s="792">
        <v>16</v>
      </c>
      <c r="E11" s="792">
        <v>51</v>
      </c>
      <c r="F11" s="792">
        <v>14</v>
      </c>
      <c r="G11" s="792">
        <v>7</v>
      </c>
      <c r="H11" s="793">
        <v>10</v>
      </c>
      <c r="I11" s="955">
        <v>1.7211703958691909E-2</v>
      </c>
      <c r="J11" s="956">
        <v>0.4285714285714286</v>
      </c>
      <c r="K11" s="953"/>
      <c r="L11" s="818"/>
      <c r="M11" s="818"/>
      <c r="N11" s="953"/>
      <c r="O11" s="953"/>
    </row>
    <row r="12" spans="1:15" x14ac:dyDescent="0.25">
      <c r="B12" s="1228"/>
      <c r="C12" s="791" t="s">
        <v>849</v>
      </c>
      <c r="D12" s="792">
        <v>6</v>
      </c>
      <c r="E12" s="792">
        <v>7</v>
      </c>
      <c r="F12" s="792">
        <v>2</v>
      </c>
      <c r="G12" s="792">
        <v>4</v>
      </c>
      <c r="H12" s="793">
        <v>10</v>
      </c>
      <c r="I12" s="955">
        <v>1.7211703958691909E-2</v>
      </c>
      <c r="J12" s="956">
        <v>1.5</v>
      </c>
      <c r="K12" s="953"/>
      <c r="L12" s="818"/>
      <c r="M12" s="818"/>
      <c r="N12" s="953"/>
      <c r="O12" s="953"/>
    </row>
    <row r="13" spans="1:15" x14ac:dyDescent="0.25">
      <c r="B13" s="1228"/>
      <c r="C13" s="791" t="s">
        <v>850</v>
      </c>
      <c r="D13" s="792">
        <v>2</v>
      </c>
      <c r="E13" s="792">
        <v>1</v>
      </c>
      <c r="F13" s="792">
        <v>1</v>
      </c>
      <c r="G13" s="792">
        <v>7</v>
      </c>
      <c r="H13" s="793">
        <v>0</v>
      </c>
      <c r="I13" s="955">
        <v>0</v>
      </c>
      <c r="J13" s="956">
        <v>-1</v>
      </c>
      <c r="K13" s="953"/>
      <c r="L13" s="818"/>
      <c r="M13" s="818"/>
      <c r="N13" s="953"/>
      <c r="O13" s="953"/>
    </row>
    <row r="14" spans="1:15" x14ac:dyDescent="0.25">
      <c r="A14" s="950"/>
      <c r="B14" s="1228"/>
      <c r="C14" s="800" t="s">
        <v>708</v>
      </c>
      <c r="D14" s="801">
        <v>806</v>
      </c>
      <c r="E14" s="801">
        <v>672</v>
      </c>
      <c r="F14" s="801">
        <v>534</v>
      </c>
      <c r="G14" s="801">
        <v>539</v>
      </c>
      <c r="H14" s="801">
        <v>581</v>
      </c>
      <c r="I14" s="957">
        <v>1</v>
      </c>
      <c r="J14" s="958">
        <v>7.7922077922077948E-2</v>
      </c>
      <c r="K14" s="953"/>
      <c r="L14" s="818"/>
      <c r="M14" s="818"/>
      <c r="N14" s="953"/>
      <c r="O14" s="953"/>
    </row>
    <row r="15" spans="1:15" x14ac:dyDescent="0.25">
      <c r="A15" s="950"/>
      <c r="B15" s="1220" t="s">
        <v>633</v>
      </c>
      <c r="C15" s="1221"/>
      <c r="D15" s="809">
        <v>1126</v>
      </c>
      <c r="E15" s="809">
        <v>1059</v>
      </c>
      <c r="F15" s="809">
        <v>1126</v>
      </c>
      <c r="G15" s="809">
        <v>783</v>
      </c>
      <c r="H15" s="809">
        <v>792</v>
      </c>
      <c r="I15" s="959"/>
      <c r="J15" s="960">
        <v>1.1494252873563315E-2</v>
      </c>
      <c r="K15" s="953"/>
      <c r="L15" s="818"/>
      <c r="M15" s="818"/>
      <c r="N15" s="953"/>
      <c r="O15" s="953"/>
    </row>
    <row r="16" spans="1:15" ht="15" customHeight="1" x14ac:dyDescent="0.25">
      <c r="A16" s="950"/>
      <c r="B16" s="1310" t="s">
        <v>780</v>
      </c>
      <c r="C16" s="1310"/>
      <c r="D16" s="1310"/>
      <c r="E16" s="1310"/>
      <c r="F16" s="1310"/>
      <c r="G16" s="1310"/>
      <c r="H16" s="1310"/>
      <c r="I16" s="1310"/>
      <c r="J16" s="1310"/>
      <c r="K16" s="953"/>
      <c r="L16" s="953"/>
      <c r="M16" s="953"/>
      <c r="N16" s="953"/>
      <c r="O16" s="953"/>
    </row>
    <row r="17" spans="1:15" ht="15" customHeight="1" x14ac:dyDescent="0.25">
      <c r="A17" s="950"/>
      <c r="B17" s="961"/>
      <c r="C17" s="961"/>
      <c r="D17" s="961"/>
      <c r="E17" s="961"/>
      <c r="F17" s="961"/>
      <c r="G17" s="961"/>
      <c r="H17" s="961"/>
      <c r="I17" s="961"/>
      <c r="J17" s="961"/>
      <c r="K17" s="953"/>
      <c r="L17" s="953"/>
      <c r="M17" s="953"/>
      <c r="N17" s="953"/>
      <c r="O17" s="953"/>
    </row>
    <row r="18" spans="1:15" x14ac:dyDescent="0.25">
      <c r="A18" s="950"/>
      <c r="B18" s="951" t="s">
        <v>710</v>
      </c>
      <c r="C18" s="953"/>
      <c r="D18" s="953"/>
      <c r="E18" s="953"/>
      <c r="F18" s="953"/>
      <c r="G18" s="953"/>
      <c r="H18" s="953"/>
      <c r="I18" s="953"/>
      <c r="J18" s="953"/>
      <c r="K18" s="953"/>
      <c r="L18" s="953"/>
      <c r="M18" s="953"/>
      <c r="N18" s="953"/>
      <c r="O18" s="953"/>
    </row>
    <row r="19" spans="1:15" ht="15" customHeight="1" x14ac:dyDescent="0.25">
      <c r="A19" s="952"/>
      <c r="B19" s="1222" t="s">
        <v>711</v>
      </c>
      <c r="C19" s="1222" t="s">
        <v>712</v>
      </c>
      <c r="D19" s="1222" t="s">
        <v>25</v>
      </c>
      <c r="E19" s="1231">
        <v>2015</v>
      </c>
      <c r="F19" s="1233">
        <v>2016</v>
      </c>
      <c r="G19" s="1233">
        <v>2017</v>
      </c>
      <c r="H19" s="1233">
        <v>2018</v>
      </c>
      <c r="I19" s="1235">
        <v>2019</v>
      </c>
      <c r="J19" s="1237" t="s">
        <v>2</v>
      </c>
      <c r="K19" s="1238" t="s">
        <v>3</v>
      </c>
      <c r="L19" s="953"/>
      <c r="M19" s="953"/>
      <c r="N19" s="953"/>
      <c r="O19" s="953"/>
    </row>
    <row r="20" spans="1:15" x14ac:dyDescent="0.25">
      <c r="A20" s="954"/>
      <c r="B20" s="1222"/>
      <c r="C20" s="1222"/>
      <c r="D20" s="1222"/>
      <c r="E20" s="1232"/>
      <c r="F20" s="1234"/>
      <c r="G20" s="1234"/>
      <c r="H20" s="1234"/>
      <c r="I20" s="1236"/>
      <c r="J20" s="1237"/>
      <c r="K20" s="1238"/>
      <c r="L20" s="953"/>
      <c r="M20" s="953"/>
      <c r="N20" s="953"/>
      <c r="O20" s="953"/>
    </row>
    <row r="21" spans="1:15" x14ac:dyDescent="0.25">
      <c r="A21" s="954"/>
      <c r="B21" s="1228" t="s">
        <v>713</v>
      </c>
      <c r="C21" s="812" t="s">
        <v>851</v>
      </c>
      <c r="D21" s="791" t="s">
        <v>852</v>
      </c>
      <c r="E21" s="814">
        <v>15.49350484</v>
      </c>
      <c r="F21" s="814">
        <v>39.044616519999998</v>
      </c>
      <c r="G21" s="814">
        <v>40.07529796</v>
      </c>
      <c r="H21" s="814">
        <v>44.665942909999998</v>
      </c>
      <c r="I21" s="815">
        <v>59.607046579999995</v>
      </c>
      <c r="J21" s="816">
        <v>0.43986621063347536</v>
      </c>
      <c r="K21" s="817">
        <v>0.33450774116882953</v>
      </c>
      <c r="L21" s="953"/>
      <c r="M21" s="818"/>
      <c r="N21" s="818"/>
      <c r="O21" s="953"/>
    </row>
    <row r="22" spans="1:15" x14ac:dyDescent="0.25">
      <c r="A22" s="950"/>
      <c r="B22" s="1228"/>
      <c r="C22" s="812" t="s">
        <v>853</v>
      </c>
      <c r="D22" s="791" t="s">
        <v>854</v>
      </c>
      <c r="E22" s="814">
        <v>0</v>
      </c>
      <c r="F22" s="814">
        <v>0</v>
      </c>
      <c r="G22" s="814">
        <v>0</v>
      </c>
      <c r="H22" s="814">
        <v>0</v>
      </c>
      <c r="I22" s="815">
        <v>42.812387999999999</v>
      </c>
      <c r="J22" s="816">
        <v>0.31593115173816877</v>
      </c>
      <c r="K22" s="817" t="s">
        <v>206</v>
      </c>
      <c r="L22" s="953"/>
      <c r="M22" s="818"/>
      <c r="N22" s="818"/>
      <c r="O22" s="953"/>
    </row>
    <row r="23" spans="1:15" x14ac:dyDescent="0.25">
      <c r="A23" s="950"/>
      <c r="B23" s="1228"/>
      <c r="C23" s="812" t="s">
        <v>855</v>
      </c>
      <c r="D23" s="791" t="s">
        <v>856</v>
      </c>
      <c r="E23" s="814">
        <v>18.34470988</v>
      </c>
      <c r="F23" s="814">
        <v>13.05023285</v>
      </c>
      <c r="G23" s="814">
        <v>15.827792480000001</v>
      </c>
      <c r="H23" s="814">
        <v>17.53005564</v>
      </c>
      <c r="I23" s="815">
        <v>19.624684010000003</v>
      </c>
      <c r="J23" s="816">
        <v>0.14481904213745156</v>
      </c>
      <c r="K23" s="817">
        <v>0.11948783352521075</v>
      </c>
      <c r="L23" s="953"/>
      <c r="M23" s="818"/>
      <c r="N23" s="818"/>
      <c r="O23" s="953"/>
    </row>
    <row r="24" spans="1:15" x14ac:dyDescent="0.25">
      <c r="B24" s="1228"/>
      <c r="C24" s="819" t="s">
        <v>70</v>
      </c>
      <c r="D24" s="820"/>
      <c r="E24" s="814">
        <v>12.123835550000001</v>
      </c>
      <c r="F24" s="814">
        <v>10.224561449999998</v>
      </c>
      <c r="G24" s="814">
        <v>28.262059520000005</v>
      </c>
      <c r="H24" s="814">
        <v>10.206992620000003</v>
      </c>
      <c r="I24" s="815">
        <v>13.46764643999999</v>
      </c>
      <c r="J24" s="816">
        <v>9.9383595490904308E-2</v>
      </c>
      <c r="K24" s="817">
        <v>0.31945294185977247</v>
      </c>
      <c r="L24" s="953"/>
      <c r="M24" s="818"/>
      <c r="N24" s="818"/>
      <c r="O24" s="953"/>
    </row>
    <row r="25" spans="1:15" x14ac:dyDescent="0.25">
      <c r="B25" s="1228"/>
      <c r="C25" s="1239" t="s">
        <v>18</v>
      </c>
      <c r="D25" s="1240"/>
      <c r="E25" s="821">
        <v>45.962050269999999</v>
      </c>
      <c r="F25" s="821">
        <v>62.319410819999995</v>
      </c>
      <c r="G25" s="821">
        <v>84.165149960000008</v>
      </c>
      <c r="H25" s="821">
        <v>72.402991170000007</v>
      </c>
      <c r="I25" s="821">
        <v>135.51176502999999</v>
      </c>
      <c r="J25" s="822">
        <v>1</v>
      </c>
      <c r="K25" s="823">
        <v>0.87163213618927027</v>
      </c>
      <c r="L25" s="953"/>
      <c r="M25" s="818"/>
      <c r="N25" s="818"/>
      <c r="O25" s="953"/>
    </row>
    <row r="26" spans="1:15" x14ac:dyDescent="0.25">
      <c r="B26" s="1228" t="s">
        <v>719</v>
      </c>
      <c r="C26" s="812" t="s">
        <v>857</v>
      </c>
      <c r="D26" s="791" t="s">
        <v>858</v>
      </c>
      <c r="E26" s="814">
        <v>3.6972419100000002</v>
      </c>
      <c r="F26" s="814">
        <v>5.3258929400000001</v>
      </c>
      <c r="G26" s="814">
        <v>7.8101276799999999</v>
      </c>
      <c r="H26" s="814">
        <v>10.94985147</v>
      </c>
      <c r="I26" s="815">
        <v>9.713814600000001</v>
      </c>
      <c r="J26" s="816">
        <v>0.22899453840336537</v>
      </c>
      <c r="K26" s="817">
        <v>-0.11288161062151825</v>
      </c>
      <c r="L26" s="953"/>
      <c r="M26" s="818"/>
      <c r="N26" s="818"/>
      <c r="O26" s="953"/>
    </row>
    <row r="27" spans="1:15" ht="15" customHeight="1" x14ac:dyDescent="0.25">
      <c r="B27" s="1228"/>
      <c r="C27" s="812" t="s">
        <v>859</v>
      </c>
      <c r="D27" s="791" t="s">
        <v>860</v>
      </c>
      <c r="E27" s="814">
        <v>1.429216</v>
      </c>
      <c r="F27" s="814">
        <v>2.3647543600000001</v>
      </c>
      <c r="G27" s="814">
        <v>2.2889559199999998</v>
      </c>
      <c r="H27" s="814">
        <v>8.9561549800000009</v>
      </c>
      <c r="I27" s="815">
        <v>5.4136438099999999</v>
      </c>
      <c r="J27" s="816">
        <v>0.1276218371875438</v>
      </c>
      <c r="K27" s="817">
        <v>-0.3955392886691651</v>
      </c>
      <c r="L27" s="953"/>
      <c r="M27" s="818"/>
      <c r="N27" s="818"/>
      <c r="O27" s="953"/>
    </row>
    <row r="28" spans="1:15" x14ac:dyDescent="0.25">
      <c r="B28" s="1228"/>
      <c r="C28" s="812" t="s">
        <v>861</v>
      </c>
      <c r="D28" s="791" t="s">
        <v>862</v>
      </c>
      <c r="E28" s="814">
        <v>0</v>
      </c>
      <c r="F28" s="814">
        <v>0</v>
      </c>
      <c r="G28" s="814">
        <v>0</v>
      </c>
      <c r="H28" s="814">
        <v>0</v>
      </c>
      <c r="I28" s="815">
        <v>2.9985221699999998</v>
      </c>
      <c r="J28" s="816">
        <v>7.0687492863144338E-2</v>
      </c>
      <c r="K28" s="817" t="s">
        <v>206</v>
      </c>
      <c r="L28" s="953"/>
      <c r="M28" s="818"/>
      <c r="N28" s="818"/>
      <c r="O28" s="953"/>
    </row>
    <row r="29" spans="1:15" x14ac:dyDescent="0.25">
      <c r="B29" s="1228"/>
      <c r="C29" s="819" t="s">
        <v>70</v>
      </c>
      <c r="D29" s="820"/>
      <c r="E29" s="814">
        <v>23.553387430000015</v>
      </c>
      <c r="F29" s="814">
        <v>23.204186160000013</v>
      </c>
      <c r="G29" s="814">
        <v>16.64636849</v>
      </c>
      <c r="H29" s="814">
        <v>23.962843770000006</v>
      </c>
      <c r="I29" s="815">
        <v>24.293435479999992</v>
      </c>
      <c r="J29" s="816">
        <v>0.57269613154594656</v>
      </c>
      <c r="K29" s="817">
        <v>1.3796013243380756E-2</v>
      </c>
      <c r="L29" s="953"/>
      <c r="M29" s="818"/>
      <c r="N29" s="818"/>
      <c r="O29" s="953"/>
    </row>
    <row r="30" spans="1:15" x14ac:dyDescent="0.25">
      <c r="B30" s="1228"/>
      <c r="C30" s="1239" t="s">
        <v>22</v>
      </c>
      <c r="D30" s="1240"/>
      <c r="E30" s="821">
        <v>28.679845340000014</v>
      </c>
      <c r="F30" s="821">
        <v>30.894833460000015</v>
      </c>
      <c r="G30" s="821">
        <v>26.745452090000001</v>
      </c>
      <c r="H30" s="821">
        <v>43.868850220000006</v>
      </c>
      <c r="I30" s="821">
        <v>42.419416059999989</v>
      </c>
      <c r="J30" s="822">
        <v>1</v>
      </c>
      <c r="K30" s="823">
        <v>-3.3040167515929419E-2</v>
      </c>
      <c r="L30" s="953"/>
      <c r="M30" s="818"/>
      <c r="N30" s="818"/>
      <c r="O30" s="953"/>
    </row>
    <row r="31" spans="1:15" x14ac:dyDescent="0.25">
      <c r="A31" s="950"/>
      <c r="B31" s="1220" t="s">
        <v>863</v>
      </c>
      <c r="C31" s="1229"/>
      <c r="D31" s="1221"/>
      <c r="E31" s="824">
        <v>74.641895610000006</v>
      </c>
      <c r="F31" s="824">
        <v>93.214244280000003</v>
      </c>
      <c r="G31" s="824">
        <v>110.91060205000001</v>
      </c>
      <c r="H31" s="824">
        <v>116.27184139000002</v>
      </c>
      <c r="I31" s="824">
        <v>177.93118109</v>
      </c>
      <c r="J31" s="825"/>
      <c r="K31" s="826">
        <v>0.53030328721794029</v>
      </c>
      <c r="L31" s="953"/>
      <c r="M31" s="818"/>
      <c r="N31" s="818"/>
      <c r="O31" s="953"/>
    </row>
    <row r="32" spans="1:15" x14ac:dyDescent="0.25">
      <c r="A32" s="950"/>
      <c r="B32" s="1310" t="s">
        <v>817</v>
      </c>
      <c r="C32" s="1310"/>
      <c r="D32" s="1310"/>
      <c r="E32" s="1310"/>
      <c r="F32" s="1310"/>
      <c r="G32" s="1310"/>
      <c r="H32" s="1310"/>
      <c r="I32" s="1310"/>
      <c r="J32" s="1310"/>
      <c r="K32" s="1310"/>
      <c r="L32" s="953"/>
      <c r="M32" s="953"/>
      <c r="N32" s="953"/>
      <c r="O32" s="953"/>
    </row>
    <row r="33" spans="1:15" x14ac:dyDescent="0.25">
      <c r="A33" s="950"/>
      <c r="B33" s="953"/>
      <c r="C33" s="953"/>
      <c r="D33" s="953"/>
      <c r="E33" s="953"/>
      <c r="F33" s="953"/>
      <c r="G33" s="953"/>
      <c r="H33" s="953"/>
      <c r="I33" s="953"/>
      <c r="J33" s="953"/>
      <c r="K33" s="953"/>
      <c r="L33" s="953"/>
      <c r="M33" s="953"/>
      <c r="N33" s="953"/>
      <c r="O33" s="953"/>
    </row>
    <row r="34" spans="1:15" x14ac:dyDescent="0.25">
      <c r="A34" s="950"/>
      <c r="B34" s="951" t="s">
        <v>728</v>
      </c>
      <c r="C34" s="953"/>
      <c r="D34" s="953"/>
      <c r="E34" s="953"/>
      <c r="F34" s="953"/>
      <c r="G34" s="953"/>
      <c r="H34" s="953"/>
      <c r="I34" s="953"/>
      <c r="J34" s="953"/>
      <c r="K34" s="953"/>
      <c r="L34" s="953"/>
      <c r="M34" s="953"/>
      <c r="N34" s="953"/>
      <c r="O34" s="953"/>
    </row>
    <row r="35" spans="1:15" ht="15" customHeight="1" x14ac:dyDescent="0.25">
      <c r="A35" s="952"/>
      <c r="B35" s="1222" t="s">
        <v>729</v>
      </c>
      <c r="C35" s="1231">
        <v>2015</v>
      </c>
      <c r="D35" s="1233">
        <v>2016</v>
      </c>
      <c r="E35" s="1233">
        <v>2017</v>
      </c>
      <c r="F35" s="1233">
        <v>2018</v>
      </c>
      <c r="G35" s="1235">
        <v>2019</v>
      </c>
      <c r="H35" s="1237" t="s">
        <v>2</v>
      </c>
      <c r="I35" s="1238" t="s">
        <v>3</v>
      </c>
      <c r="J35" s="953"/>
      <c r="K35" s="953"/>
      <c r="L35" s="953"/>
      <c r="M35" s="953"/>
      <c r="N35" s="953"/>
      <c r="O35" s="953"/>
    </row>
    <row r="36" spans="1:15" x14ac:dyDescent="0.25">
      <c r="A36" s="950"/>
      <c r="B36" s="1222"/>
      <c r="C36" s="1232"/>
      <c r="D36" s="1234"/>
      <c r="E36" s="1234"/>
      <c r="F36" s="1234"/>
      <c r="G36" s="1236"/>
      <c r="H36" s="1237"/>
      <c r="I36" s="1238"/>
      <c r="J36" s="953"/>
      <c r="K36" s="953"/>
      <c r="L36" s="953"/>
      <c r="M36" s="953"/>
      <c r="N36" s="953"/>
      <c r="O36" s="953"/>
    </row>
    <row r="37" spans="1:15" x14ac:dyDescent="0.25">
      <c r="A37" s="950"/>
      <c r="B37" s="827" t="s">
        <v>483</v>
      </c>
      <c r="C37" s="858">
        <v>3.7539970000000006E-2</v>
      </c>
      <c r="D37" s="858">
        <v>2.5244200000000019E-2</v>
      </c>
      <c r="E37" s="858">
        <v>2.4369719999999994E-2</v>
      </c>
      <c r="F37" s="858">
        <v>0.12874205999999996</v>
      </c>
      <c r="G37" s="859">
        <v>6.0866099999999992E-2</v>
      </c>
      <c r="H37" s="860">
        <v>7.6410823815316305E-3</v>
      </c>
      <c r="I37" s="830">
        <v>-0.52722443620989123</v>
      </c>
      <c r="J37" s="953"/>
      <c r="K37" s="818"/>
      <c r="L37" s="818"/>
      <c r="M37" s="953"/>
      <c r="N37" s="953"/>
      <c r="O37" s="953"/>
    </row>
    <row r="38" spans="1:15" x14ac:dyDescent="0.25">
      <c r="A38" s="950"/>
      <c r="B38" s="827" t="s">
        <v>496</v>
      </c>
      <c r="C38" s="858">
        <v>5.3541081399999966</v>
      </c>
      <c r="D38" s="858">
        <v>4.7511784300000013</v>
      </c>
      <c r="E38" s="858">
        <v>4.6703982199999983</v>
      </c>
      <c r="F38" s="858">
        <v>7.9218929000000013</v>
      </c>
      <c r="G38" s="859">
        <v>7.8992578599999925</v>
      </c>
      <c r="H38" s="860">
        <v>0.99166662659873406</v>
      </c>
      <c r="I38" s="830">
        <v>-2.8572766996141086E-3</v>
      </c>
      <c r="J38" s="953"/>
      <c r="K38" s="818"/>
      <c r="L38" s="818"/>
      <c r="M38" s="953"/>
      <c r="N38" s="953"/>
      <c r="O38" s="953"/>
    </row>
    <row r="39" spans="1:15" ht="18" x14ac:dyDescent="0.25">
      <c r="A39" s="950"/>
      <c r="B39" s="827" t="s">
        <v>485</v>
      </c>
      <c r="C39" s="858">
        <v>0</v>
      </c>
      <c r="D39" s="858">
        <v>0</v>
      </c>
      <c r="E39" s="858">
        <v>0</v>
      </c>
      <c r="F39" s="858">
        <v>0</v>
      </c>
      <c r="G39" s="859">
        <v>0</v>
      </c>
      <c r="H39" s="860">
        <v>0</v>
      </c>
      <c r="I39" s="830" t="s">
        <v>206</v>
      </c>
      <c r="J39" s="953"/>
      <c r="K39" s="818"/>
      <c r="L39" s="818"/>
      <c r="M39" s="953"/>
      <c r="N39" s="953"/>
      <c r="O39" s="953"/>
    </row>
    <row r="40" spans="1:15" x14ac:dyDescent="0.25">
      <c r="A40" s="950"/>
      <c r="B40" s="827" t="s">
        <v>730</v>
      </c>
      <c r="C40" s="858">
        <v>0</v>
      </c>
      <c r="D40" s="858">
        <v>0</v>
      </c>
      <c r="E40" s="858">
        <v>0</v>
      </c>
      <c r="F40" s="858">
        <v>0</v>
      </c>
      <c r="G40" s="859">
        <v>0</v>
      </c>
      <c r="H40" s="860">
        <v>0</v>
      </c>
      <c r="I40" s="830" t="s">
        <v>206</v>
      </c>
      <c r="J40" s="953"/>
      <c r="K40" s="818"/>
      <c r="L40" s="818"/>
      <c r="M40" s="953"/>
      <c r="N40" s="953"/>
      <c r="O40" s="953"/>
    </row>
    <row r="41" spans="1:15" x14ac:dyDescent="0.25">
      <c r="B41" s="827" t="s">
        <v>487</v>
      </c>
      <c r="C41" s="858">
        <v>6.7679100000000002E-3</v>
      </c>
      <c r="D41" s="858">
        <v>1.3040590000000001E-2</v>
      </c>
      <c r="E41" s="858">
        <v>1.955169E-2</v>
      </c>
      <c r="F41" s="858">
        <v>4.9116499999999993E-2</v>
      </c>
      <c r="G41" s="859">
        <v>5.5145400000000001E-3</v>
      </c>
      <c r="H41" s="860">
        <v>6.9229101973432576E-4</v>
      </c>
      <c r="I41" s="830">
        <v>-0.88772530615984446</v>
      </c>
      <c r="J41" s="953"/>
      <c r="K41" s="818"/>
      <c r="L41" s="818"/>
      <c r="M41" s="953"/>
      <c r="N41" s="953"/>
      <c r="O41" s="953"/>
    </row>
    <row r="42" spans="1:15" x14ac:dyDescent="0.25">
      <c r="B42" s="831" t="s">
        <v>504</v>
      </c>
      <c r="C42" s="861">
        <v>5.3984160199999964</v>
      </c>
      <c r="D42" s="861">
        <v>4.7894632200000018</v>
      </c>
      <c r="E42" s="861">
        <v>4.7143196299999985</v>
      </c>
      <c r="F42" s="861">
        <v>8.099751460000002</v>
      </c>
      <c r="G42" s="861">
        <v>7.9656384999999927</v>
      </c>
      <c r="H42" s="862">
        <v>1</v>
      </c>
      <c r="I42" s="833">
        <v>-1.6557663610089257E-2</v>
      </c>
      <c r="J42" s="953"/>
      <c r="K42" s="818"/>
      <c r="L42" s="818"/>
      <c r="M42" s="953"/>
      <c r="N42" s="953"/>
      <c r="O42" s="953"/>
    </row>
    <row r="43" spans="1:15" ht="15" customHeight="1" x14ac:dyDescent="0.25">
      <c r="B43" s="1310" t="s">
        <v>731</v>
      </c>
      <c r="C43" s="1310"/>
      <c r="D43" s="1310"/>
      <c r="E43" s="1310"/>
      <c r="F43" s="1310"/>
      <c r="G43" s="1310"/>
      <c r="H43" s="1310"/>
      <c r="I43" s="1310"/>
      <c r="J43" s="953"/>
      <c r="K43" s="953"/>
      <c r="L43" s="953"/>
      <c r="M43" s="953"/>
      <c r="N43" s="953"/>
      <c r="O43" s="953"/>
    </row>
    <row r="44" spans="1:15" x14ac:dyDescent="0.25">
      <c r="B44" s="953"/>
      <c r="C44" s="953"/>
      <c r="D44" s="953"/>
      <c r="E44" s="953"/>
      <c r="F44" s="953"/>
      <c r="G44" s="953"/>
      <c r="H44" s="953"/>
      <c r="I44" s="953"/>
      <c r="J44" s="953"/>
      <c r="K44" s="953"/>
      <c r="L44" s="953"/>
      <c r="M44" s="953"/>
      <c r="N44" s="953"/>
      <c r="O44" s="953"/>
    </row>
    <row r="45" spans="1:15" x14ac:dyDescent="0.25">
      <c r="B45" s="951" t="s">
        <v>732</v>
      </c>
      <c r="C45" s="953"/>
      <c r="D45" s="953"/>
      <c r="E45" s="953"/>
      <c r="F45" s="953"/>
      <c r="G45" s="953"/>
      <c r="H45" s="953"/>
      <c r="I45" s="953"/>
      <c r="J45" s="953"/>
      <c r="K45" s="953"/>
      <c r="L45" s="953"/>
      <c r="M45" s="953"/>
      <c r="N45" s="953"/>
      <c r="O45" s="953"/>
    </row>
    <row r="46" spans="1:15" x14ac:dyDescent="0.25">
      <c r="B46" s="1241" t="s">
        <v>596</v>
      </c>
      <c r="C46" s="1311" t="s">
        <v>700</v>
      </c>
      <c r="D46" s="1241" t="s">
        <v>615</v>
      </c>
      <c r="E46" s="1242">
        <v>2018</v>
      </c>
      <c r="F46" s="1243"/>
      <c r="G46" s="1243"/>
      <c r="H46" s="1244"/>
      <c r="I46" s="1248">
        <v>2019</v>
      </c>
      <c r="J46" s="1249"/>
      <c r="K46" s="1249"/>
      <c r="L46" s="1250"/>
      <c r="M46" s="953"/>
      <c r="N46" s="953"/>
      <c r="O46" s="953"/>
    </row>
    <row r="47" spans="1:15" x14ac:dyDescent="0.25">
      <c r="B47" s="1241"/>
      <c r="C47" s="1311"/>
      <c r="D47" s="1241"/>
      <c r="E47" s="1241" t="s">
        <v>601</v>
      </c>
      <c r="F47" s="1241"/>
      <c r="G47" s="1241"/>
      <c r="H47" s="1241" t="s">
        <v>661</v>
      </c>
      <c r="I47" s="1248" t="s">
        <v>601</v>
      </c>
      <c r="J47" s="1249"/>
      <c r="K47" s="1250"/>
      <c r="L47" s="1261" t="s">
        <v>661</v>
      </c>
    </row>
    <row r="48" spans="1:15" x14ac:dyDescent="0.25">
      <c r="B48" s="1241"/>
      <c r="C48" s="1311"/>
      <c r="D48" s="1241"/>
      <c r="E48" s="834" t="s">
        <v>733</v>
      </c>
      <c r="F48" s="834" t="s">
        <v>734</v>
      </c>
      <c r="G48" s="834" t="s">
        <v>735</v>
      </c>
      <c r="H48" s="1241"/>
      <c r="I48" s="835" t="s">
        <v>733</v>
      </c>
      <c r="J48" s="835" t="s">
        <v>734</v>
      </c>
      <c r="K48" s="835" t="s">
        <v>735</v>
      </c>
      <c r="L48" s="1261"/>
    </row>
    <row r="49" spans="2:12" x14ac:dyDescent="0.25">
      <c r="B49" s="1314" t="s">
        <v>608</v>
      </c>
      <c r="C49" s="1317" t="s">
        <v>584</v>
      </c>
      <c r="D49" s="863" t="s">
        <v>631</v>
      </c>
      <c r="E49" s="846">
        <v>757</v>
      </c>
      <c r="F49" s="846" t="s">
        <v>206</v>
      </c>
      <c r="G49" s="846" t="s">
        <v>206</v>
      </c>
      <c r="H49" s="846" t="s">
        <v>206</v>
      </c>
      <c r="I49" s="848">
        <v>687</v>
      </c>
      <c r="J49" s="848" t="s">
        <v>206</v>
      </c>
      <c r="K49" s="848" t="s">
        <v>206</v>
      </c>
      <c r="L49" s="848" t="s">
        <v>206</v>
      </c>
    </row>
    <row r="50" spans="2:12" x14ac:dyDescent="0.25">
      <c r="B50" s="1315"/>
      <c r="C50" s="1318"/>
      <c r="D50" s="863" t="s">
        <v>632</v>
      </c>
      <c r="E50" s="846">
        <v>6253</v>
      </c>
      <c r="F50" s="846">
        <v>117</v>
      </c>
      <c r="G50" s="846" t="s">
        <v>206</v>
      </c>
      <c r="H50" s="846" t="s">
        <v>206</v>
      </c>
      <c r="I50" s="848">
        <v>6345</v>
      </c>
      <c r="J50" s="848">
        <v>128</v>
      </c>
      <c r="K50" s="848" t="s">
        <v>206</v>
      </c>
      <c r="L50" s="848" t="s">
        <v>206</v>
      </c>
    </row>
    <row r="51" spans="2:12" x14ac:dyDescent="0.25">
      <c r="B51" s="1315"/>
      <c r="C51" s="1319"/>
      <c r="D51" s="863" t="s">
        <v>263</v>
      </c>
      <c r="E51" s="846">
        <v>119459</v>
      </c>
      <c r="F51" s="846">
        <v>4088</v>
      </c>
      <c r="G51" s="846">
        <v>13932</v>
      </c>
      <c r="H51" s="846">
        <v>93404.880630000029</v>
      </c>
      <c r="I51" s="848">
        <v>88980</v>
      </c>
      <c r="J51" s="848">
        <v>3255</v>
      </c>
      <c r="K51" s="848">
        <v>13483</v>
      </c>
      <c r="L51" s="848">
        <v>106611.78549000002</v>
      </c>
    </row>
    <row r="52" spans="2:12" x14ac:dyDescent="0.25">
      <c r="B52" s="1315"/>
      <c r="C52" s="1307" t="s">
        <v>587</v>
      </c>
      <c r="D52" s="1308"/>
      <c r="E52" s="945">
        <v>126469</v>
      </c>
      <c r="F52" s="945">
        <v>4205</v>
      </c>
      <c r="G52" s="945">
        <v>13932</v>
      </c>
      <c r="H52" s="945">
        <v>93404.880630000029</v>
      </c>
      <c r="I52" s="945">
        <f>SUM(I49:I51)</f>
        <v>96012</v>
      </c>
      <c r="J52" s="945">
        <f t="shared" ref="J52:L52" si="0">SUM(J49:J51)</f>
        <v>3383</v>
      </c>
      <c r="K52" s="945">
        <f t="shared" si="0"/>
        <v>13483</v>
      </c>
      <c r="L52" s="945">
        <f t="shared" si="0"/>
        <v>106611.78549000002</v>
      </c>
    </row>
    <row r="53" spans="2:12" x14ac:dyDescent="0.25">
      <c r="B53" s="1315"/>
      <c r="C53" s="1320" t="s">
        <v>588</v>
      </c>
      <c r="D53" s="863" t="s">
        <v>631</v>
      </c>
      <c r="E53" s="846">
        <v>738</v>
      </c>
      <c r="F53" s="846" t="s">
        <v>206</v>
      </c>
      <c r="G53" s="846" t="s">
        <v>206</v>
      </c>
      <c r="H53" s="873" t="s">
        <v>206</v>
      </c>
      <c r="I53" s="848">
        <v>605</v>
      </c>
      <c r="J53" s="848" t="s">
        <v>206</v>
      </c>
      <c r="K53" s="848" t="s">
        <v>206</v>
      </c>
      <c r="L53" s="848" t="s">
        <v>206</v>
      </c>
    </row>
    <row r="54" spans="2:12" x14ac:dyDescent="0.25">
      <c r="B54" s="1315"/>
      <c r="C54" s="1321"/>
      <c r="D54" s="863" t="s">
        <v>632</v>
      </c>
      <c r="E54" s="846">
        <v>7707</v>
      </c>
      <c r="F54" s="846">
        <v>160</v>
      </c>
      <c r="G54" s="846" t="s">
        <v>206</v>
      </c>
      <c r="H54" s="846" t="s">
        <v>206</v>
      </c>
      <c r="I54" s="848">
        <v>8331</v>
      </c>
      <c r="J54" s="848">
        <v>188</v>
      </c>
      <c r="K54" s="848" t="s">
        <v>206</v>
      </c>
      <c r="L54" s="848" t="s">
        <v>206</v>
      </c>
    </row>
    <row r="55" spans="2:12" x14ac:dyDescent="0.25">
      <c r="B55" s="1315"/>
      <c r="C55" s="1322"/>
      <c r="D55" s="863" t="s">
        <v>263</v>
      </c>
      <c r="E55" s="846">
        <v>118772</v>
      </c>
      <c r="F55" s="846">
        <v>3971</v>
      </c>
      <c r="G55" s="846">
        <v>18343</v>
      </c>
      <c r="H55" s="962">
        <v>249912.01323999997</v>
      </c>
      <c r="I55" s="848">
        <v>87389</v>
      </c>
      <c r="J55" s="848">
        <v>3144</v>
      </c>
      <c r="K55" s="848">
        <v>17400</v>
      </c>
      <c r="L55" s="848">
        <v>233518.64252000005</v>
      </c>
    </row>
    <row r="56" spans="2:12" x14ac:dyDescent="0.25">
      <c r="B56" s="1316"/>
      <c r="C56" s="1307" t="s">
        <v>590</v>
      </c>
      <c r="D56" s="1308"/>
      <c r="E56" s="945">
        <v>127217</v>
      </c>
      <c r="F56" s="945">
        <v>4131</v>
      </c>
      <c r="G56" s="945">
        <v>18343</v>
      </c>
      <c r="H56" s="945">
        <v>249912.01323999997</v>
      </c>
      <c r="I56" s="945">
        <f>SUM(I53:I55)</f>
        <v>96325</v>
      </c>
      <c r="J56" s="945">
        <f t="shared" ref="J56:L56" si="1">SUM(J53:J55)</f>
        <v>3332</v>
      </c>
      <c r="K56" s="945">
        <f t="shared" si="1"/>
        <v>17400</v>
      </c>
      <c r="L56" s="945">
        <f t="shared" si="1"/>
        <v>233518.64252000005</v>
      </c>
    </row>
    <row r="57" spans="2:12" x14ac:dyDescent="0.25">
      <c r="B57" s="1258" t="s">
        <v>633</v>
      </c>
      <c r="C57" s="1258"/>
      <c r="D57" s="1258"/>
      <c r="E57" s="936">
        <v>253686</v>
      </c>
      <c r="F57" s="936">
        <v>8336</v>
      </c>
      <c r="G57" s="936">
        <v>32275</v>
      </c>
      <c r="H57" s="936">
        <v>343316.89387000003</v>
      </c>
      <c r="I57" s="936">
        <f>+I56+I52</f>
        <v>192337</v>
      </c>
      <c r="J57" s="936">
        <f t="shared" ref="J57:L57" si="2">+J56+J52</f>
        <v>6715</v>
      </c>
      <c r="K57" s="936">
        <f t="shared" si="2"/>
        <v>30883</v>
      </c>
      <c r="L57" s="936">
        <f t="shared" si="2"/>
        <v>340130.42801000009</v>
      </c>
    </row>
    <row r="58" spans="2:12" x14ac:dyDescent="0.25">
      <c r="B58" s="1312" t="s">
        <v>761</v>
      </c>
      <c r="C58" s="1313"/>
      <c r="D58" s="1313"/>
      <c r="E58" s="1313"/>
      <c r="F58" s="1313"/>
      <c r="G58" s="1313"/>
      <c r="H58" s="1313"/>
      <c r="I58" s="1313"/>
      <c r="J58" s="946"/>
      <c r="K58" s="946"/>
      <c r="L58" s="946"/>
    </row>
    <row r="59" spans="2:12" x14ac:dyDescent="0.25">
      <c r="B59" s="1259" t="s">
        <v>737</v>
      </c>
      <c r="C59" s="1259"/>
      <c r="D59" s="1259"/>
      <c r="E59" s="1259"/>
      <c r="F59" s="1259"/>
      <c r="G59" s="1259"/>
      <c r="H59" s="1259"/>
      <c r="I59" s="1259"/>
      <c r="J59" s="1259"/>
      <c r="K59" s="1259"/>
      <c r="L59" s="1259"/>
    </row>
  </sheetData>
  <mergeCells count="55">
    <mergeCell ref="B58:I58"/>
    <mergeCell ref="B59:L59"/>
    <mergeCell ref="B49:B56"/>
    <mergeCell ref="C49:C51"/>
    <mergeCell ref="C52:D52"/>
    <mergeCell ref="C53:C55"/>
    <mergeCell ref="C56:D56"/>
    <mergeCell ref="B57:D57"/>
    <mergeCell ref="B43:I43"/>
    <mergeCell ref="B46:B48"/>
    <mergeCell ref="C46:C48"/>
    <mergeCell ref="D46:D48"/>
    <mergeCell ref="E46:H46"/>
    <mergeCell ref="I46:L46"/>
    <mergeCell ref="E47:G47"/>
    <mergeCell ref="H47:H48"/>
    <mergeCell ref="I47:K47"/>
    <mergeCell ref="L47:L48"/>
    <mergeCell ref="B32:K32"/>
    <mergeCell ref="B35:B36"/>
    <mergeCell ref="C35:C36"/>
    <mergeCell ref="D35:D36"/>
    <mergeCell ref="E35:E36"/>
    <mergeCell ref="F35:F36"/>
    <mergeCell ref="G35:G36"/>
    <mergeCell ref="H35:H36"/>
    <mergeCell ref="I35:I36"/>
    <mergeCell ref="K19:K20"/>
    <mergeCell ref="B21:B25"/>
    <mergeCell ref="C25:D25"/>
    <mergeCell ref="B26:B30"/>
    <mergeCell ref="C30:D30"/>
    <mergeCell ref="B31:D31"/>
    <mergeCell ref="B16:J16"/>
    <mergeCell ref="B19:B20"/>
    <mergeCell ref="C19:C20"/>
    <mergeCell ref="D19:D20"/>
    <mergeCell ref="E19:E20"/>
    <mergeCell ref="F19:F20"/>
    <mergeCell ref="G19:G20"/>
    <mergeCell ref="H19:H20"/>
    <mergeCell ref="I19:I20"/>
    <mergeCell ref="J19:J20"/>
    <mergeCell ref="H4:H5"/>
    <mergeCell ref="I4:I5"/>
    <mergeCell ref="J4:J5"/>
    <mergeCell ref="B6:B9"/>
    <mergeCell ref="B10:B14"/>
    <mergeCell ref="F4:F5"/>
    <mergeCell ref="G4:G5"/>
    <mergeCell ref="B15:C15"/>
    <mergeCell ref="B4:B5"/>
    <mergeCell ref="C4:C5"/>
    <mergeCell ref="D4:D5"/>
    <mergeCell ref="E4:E5"/>
  </mergeCells>
  <pageMargins left="0.7" right="0.7" top="0.75" bottom="0.75" header="0.3" footer="0.3"/>
  <pageSetup paperSize="183" scale="5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Q62"/>
  <sheetViews>
    <sheetView zoomScaleNormal="100" workbookViewId="0"/>
  </sheetViews>
  <sheetFormatPr baseColWidth="10" defaultColWidth="11.42578125" defaultRowHeight="15" x14ac:dyDescent="0.25"/>
  <cols>
    <col min="1" max="1" width="3.7109375" style="947" customWidth="1"/>
    <col min="2" max="2" width="22.42578125" style="947" customWidth="1"/>
    <col min="3" max="3" width="25.42578125" style="947" customWidth="1"/>
    <col min="4" max="4" width="51.42578125" style="947" customWidth="1"/>
    <col min="5" max="5" width="17.7109375" style="947" customWidth="1"/>
    <col min="6" max="16384" width="11.42578125" style="947"/>
  </cols>
  <sheetData>
    <row r="1" spans="1:17" x14ac:dyDescent="0.25">
      <c r="B1" s="963" t="s">
        <v>864</v>
      </c>
      <c r="C1" s="964"/>
      <c r="D1" s="964"/>
      <c r="E1" s="964"/>
      <c r="F1" s="964"/>
      <c r="G1" s="964"/>
      <c r="H1" s="964"/>
      <c r="I1" s="964"/>
      <c r="J1" s="964"/>
      <c r="K1" s="964"/>
      <c r="L1" s="964"/>
      <c r="M1" s="964"/>
      <c r="N1" s="964"/>
      <c r="O1" s="964"/>
      <c r="P1" s="964"/>
    </row>
    <row r="2" spans="1:17" x14ac:dyDescent="0.25">
      <c r="B2" s="965"/>
      <c r="C2" s="964"/>
      <c r="D2" s="964"/>
      <c r="E2" s="964"/>
      <c r="F2" s="964"/>
      <c r="G2" s="964"/>
      <c r="H2" s="964"/>
      <c r="I2" s="964"/>
      <c r="J2" s="964"/>
      <c r="K2" s="964"/>
      <c r="L2" s="964"/>
      <c r="M2" s="964"/>
      <c r="N2" s="964"/>
      <c r="O2" s="964"/>
      <c r="P2" s="964"/>
    </row>
    <row r="3" spans="1:17" x14ac:dyDescent="0.25">
      <c r="A3" s="950"/>
      <c r="B3" s="951" t="s">
        <v>699</v>
      </c>
      <c r="C3" s="964"/>
      <c r="D3" s="964"/>
      <c r="E3" s="964"/>
      <c r="F3" s="964"/>
      <c r="G3" s="964"/>
      <c r="H3" s="964"/>
      <c r="I3" s="964"/>
      <c r="J3" s="964"/>
      <c r="K3" s="964"/>
      <c r="L3" s="964"/>
      <c r="M3" s="964"/>
      <c r="N3" s="964"/>
      <c r="O3" s="964"/>
      <c r="P3" s="964"/>
    </row>
    <row r="4" spans="1:17" ht="15" customHeight="1" x14ac:dyDescent="0.25">
      <c r="A4" s="952"/>
      <c r="B4" s="1222" t="s">
        <v>700</v>
      </c>
      <c r="C4" s="1222" t="s">
        <v>701</v>
      </c>
      <c r="D4" s="1223">
        <v>2015</v>
      </c>
      <c r="E4" s="1223">
        <v>2016</v>
      </c>
      <c r="F4" s="1223">
        <v>2017</v>
      </c>
      <c r="G4" s="1223">
        <v>2018</v>
      </c>
      <c r="H4" s="1225">
        <v>2019</v>
      </c>
      <c r="I4" s="1309" t="s">
        <v>2</v>
      </c>
      <c r="J4" s="1309" t="s">
        <v>3</v>
      </c>
      <c r="K4" s="953"/>
      <c r="L4" s="953"/>
      <c r="M4" s="953"/>
      <c r="N4" s="953"/>
      <c r="O4" s="953"/>
      <c r="P4" s="953"/>
      <c r="Q4" s="966"/>
    </row>
    <row r="5" spans="1:17" x14ac:dyDescent="0.25">
      <c r="A5" s="954"/>
      <c r="B5" s="1222"/>
      <c r="C5" s="1222"/>
      <c r="D5" s="1224"/>
      <c r="E5" s="1224"/>
      <c r="F5" s="1224"/>
      <c r="G5" s="1224"/>
      <c r="H5" s="1226"/>
      <c r="I5" s="1309"/>
      <c r="J5" s="1309"/>
      <c r="K5" s="953"/>
      <c r="L5" s="953"/>
      <c r="M5" s="953"/>
      <c r="N5" s="953"/>
      <c r="O5" s="953"/>
      <c r="P5" s="953"/>
      <c r="Q5" s="966"/>
    </row>
    <row r="6" spans="1:17" x14ac:dyDescent="0.25">
      <c r="A6" s="954"/>
      <c r="B6" s="1228" t="s">
        <v>702</v>
      </c>
      <c r="C6" s="791" t="s">
        <v>677</v>
      </c>
      <c r="D6" s="808">
        <v>8264</v>
      </c>
      <c r="E6" s="808">
        <v>6219</v>
      </c>
      <c r="F6" s="808">
        <v>5537</v>
      </c>
      <c r="G6" s="808">
        <v>6509</v>
      </c>
      <c r="H6" s="855">
        <v>6801</v>
      </c>
      <c r="I6" s="956">
        <v>0.99853178681544563</v>
      </c>
      <c r="J6" s="956">
        <v>4.4860961745275763E-2</v>
      </c>
      <c r="K6" s="953"/>
      <c r="L6" s="818"/>
      <c r="M6" s="818"/>
      <c r="N6" s="953"/>
      <c r="O6" s="953"/>
      <c r="P6" s="953"/>
      <c r="Q6" s="966"/>
    </row>
    <row r="7" spans="1:17" x14ac:dyDescent="0.25">
      <c r="A7" s="950"/>
      <c r="B7" s="1228"/>
      <c r="C7" s="791" t="s">
        <v>678</v>
      </c>
      <c r="D7" s="808">
        <v>4</v>
      </c>
      <c r="E7" s="808">
        <v>0</v>
      </c>
      <c r="F7" s="808">
        <v>3</v>
      </c>
      <c r="G7" s="808">
        <v>4</v>
      </c>
      <c r="H7" s="855">
        <v>3</v>
      </c>
      <c r="I7" s="956">
        <v>4.4046395536631919E-4</v>
      </c>
      <c r="J7" s="956">
        <v>-0.25</v>
      </c>
      <c r="K7" s="953"/>
      <c r="L7" s="818"/>
      <c r="M7" s="818"/>
      <c r="N7" s="953"/>
      <c r="O7" s="953"/>
      <c r="P7" s="953"/>
      <c r="Q7" s="966"/>
    </row>
    <row r="8" spans="1:17" x14ac:dyDescent="0.25">
      <c r="A8" s="950"/>
      <c r="B8" s="1228"/>
      <c r="C8" s="791" t="s">
        <v>679</v>
      </c>
      <c r="D8" s="808">
        <v>1</v>
      </c>
      <c r="E8" s="808">
        <v>0</v>
      </c>
      <c r="F8" s="808">
        <v>0</v>
      </c>
      <c r="G8" s="808">
        <v>0</v>
      </c>
      <c r="H8" s="855">
        <v>7</v>
      </c>
      <c r="I8" s="956">
        <v>1.0277492291880781E-3</v>
      </c>
      <c r="J8" s="956" t="s">
        <v>206</v>
      </c>
      <c r="K8" s="953"/>
      <c r="L8" s="818"/>
      <c r="M8" s="818"/>
      <c r="N8" s="953"/>
      <c r="O8" s="953"/>
      <c r="P8" s="953"/>
      <c r="Q8" s="966"/>
    </row>
    <row r="9" spans="1:17" ht="15" customHeight="1" x14ac:dyDescent="0.25">
      <c r="A9" s="950"/>
      <c r="B9" s="1228"/>
      <c r="C9" s="800" t="s">
        <v>703</v>
      </c>
      <c r="D9" s="801">
        <v>8269</v>
      </c>
      <c r="E9" s="801">
        <v>6219</v>
      </c>
      <c r="F9" s="801">
        <v>5540</v>
      </c>
      <c r="G9" s="801">
        <v>6513</v>
      </c>
      <c r="H9" s="801">
        <v>6811</v>
      </c>
      <c r="I9" s="957">
        <v>1</v>
      </c>
      <c r="J9" s="958">
        <v>4.5754644557039814E-2</v>
      </c>
      <c r="K9" s="953"/>
      <c r="L9" s="818"/>
      <c r="M9" s="818"/>
      <c r="N9" s="953"/>
      <c r="O9" s="953"/>
      <c r="P9" s="953"/>
      <c r="Q9" s="966"/>
    </row>
    <row r="10" spans="1:17" ht="15" customHeight="1" x14ac:dyDescent="0.25">
      <c r="B10" s="1228" t="s">
        <v>704</v>
      </c>
      <c r="C10" s="791" t="s">
        <v>687</v>
      </c>
      <c r="D10" s="792">
        <v>420</v>
      </c>
      <c r="E10" s="792">
        <v>445</v>
      </c>
      <c r="F10" s="792">
        <v>502</v>
      </c>
      <c r="G10" s="792">
        <v>546</v>
      </c>
      <c r="H10" s="793">
        <v>519</v>
      </c>
      <c r="I10" s="955">
        <v>0.86356073211314477</v>
      </c>
      <c r="J10" s="956">
        <v>-4.9450549450549497E-2</v>
      </c>
      <c r="K10" s="953"/>
      <c r="L10" s="818"/>
      <c r="M10" s="818"/>
      <c r="N10" s="953"/>
      <c r="O10" s="953"/>
      <c r="P10" s="953"/>
      <c r="Q10" s="966"/>
    </row>
    <row r="11" spans="1:17" x14ac:dyDescent="0.25">
      <c r="B11" s="1228"/>
      <c r="C11" s="791" t="s">
        <v>705</v>
      </c>
      <c r="D11" s="792">
        <v>48</v>
      </c>
      <c r="E11" s="792">
        <v>28</v>
      </c>
      <c r="F11" s="792">
        <v>81</v>
      </c>
      <c r="G11" s="792">
        <v>71</v>
      </c>
      <c r="H11" s="793">
        <v>67</v>
      </c>
      <c r="I11" s="955">
        <v>0.11148086522462562</v>
      </c>
      <c r="J11" s="956">
        <v>-5.633802816901412E-2</v>
      </c>
      <c r="K11" s="953"/>
      <c r="L11" s="818"/>
      <c r="M11" s="818"/>
      <c r="N11" s="953"/>
      <c r="O11" s="953"/>
      <c r="P11" s="953"/>
      <c r="Q11" s="966"/>
    </row>
    <row r="12" spans="1:17" x14ac:dyDescent="0.25">
      <c r="B12" s="1228"/>
      <c r="C12" s="791" t="s">
        <v>706</v>
      </c>
      <c r="D12" s="792">
        <v>4</v>
      </c>
      <c r="E12" s="792">
        <v>16</v>
      </c>
      <c r="F12" s="792">
        <v>8</v>
      </c>
      <c r="G12" s="792">
        <v>19</v>
      </c>
      <c r="H12" s="793">
        <v>12</v>
      </c>
      <c r="I12" s="955">
        <v>1.9966722129783693E-2</v>
      </c>
      <c r="J12" s="956">
        <v>-0.36842105263157898</v>
      </c>
      <c r="K12" s="953"/>
      <c r="L12" s="818"/>
      <c r="M12" s="818"/>
      <c r="N12" s="953"/>
      <c r="O12" s="953"/>
      <c r="P12" s="953"/>
      <c r="Q12" s="966"/>
    </row>
    <row r="13" spans="1:17" x14ac:dyDescent="0.25">
      <c r="B13" s="1228"/>
      <c r="C13" s="791" t="s">
        <v>690</v>
      </c>
      <c r="D13" s="792">
        <v>2</v>
      </c>
      <c r="E13" s="792">
        <v>1</v>
      </c>
      <c r="F13" s="792">
        <v>1</v>
      </c>
      <c r="G13" s="792">
        <v>3</v>
      </c>
      <c r="H13" s="793">
        <v>3</v>
      </c>
      <c r="I13" s="955">
        <v>4.9916805324459234E-3</v>
      </c>
      <c r="J13" s="956">
        <v>0</v>
      </c>
      <c r="K13" s="953"/>
      <c r="L13" s="818"/>
      <c r="M13" s="818"/>
      <c r="N13" s="953"/>
      <c r="O13" s="953"/>
      <c r="P13" s="953"/>
      <c r="Q13" s="966"/>
    </row>
    <row r="14" spans="1:17" ht="15" customHeight="1" x14ac:dyDescent="0.25">
      <c r="B14" s="1228"/>
      <c r="C14" s="800" t="s">
        <v>708</v>
      </c>
      <c r="D14" s="801">
        <v>474</v>
      </c>
      <c r="E14" s="801">
        <v>490</v>
      </c>
      <c r="F14" s="801">
        <v>592</v>
      </c>
      <c r="G14" s="801">
        <v>639</v>
      </c>
      <c r="H14" s="801">
        <v>601</v>
      </c>
      <c r="I14" s="957">
        <v>1</v>
      </c>
      <c r="J14" s="958">
        <v>-5.946791862284817E-2</v>
      </c>
      <c r="K14" s="953"/>
      <c r="L14" s="818"/>
      <c r="M14" s="818"/>
      <c r="N14" s="953"/>
      <c r="O14" s="953"/>
      <c r="P14" s="953"/>
      <c r="Q14" s="966"/>
    </row>
    <row r="15" spans="1:17" x14ac:dyDescent="0.25">
      <c r="A15" s="950"/>
      <c r="B15" s="1220" t="s">
        <v>637</v>
      </c>
      <c r="C15" s="1221"/>
      <c r="D15" s="809">
        <v>8743</v>
      </c>
      <c r="E15" s="809">
        <v>6709</v>
      </c>
      <c r="F15" s="809">
        <v>6132</v>
      </c>
      <c r="G15" s="809">
        <v>7152</v>
      </c>
      <c r="H15" s="809">
        <v>7412</v>
      </c>
      <c r="I15" s="959"/>
      <c r="J15" s="960">
        <v>3.6353467561521358E-2</v>
      </c>
      <c r="K15" s="953"/>
      <c r="L15" s="818"/>
      <c r="M15" s="818"/>
      <c r="N15" s="953"/>
      <c r="O15" s="953"/>
      <c r="P15" s="953"/>
      <c r="Q15" s="966"/>
    </row>
    <row r="16" spans="1:17" ht="15" customHeight="1" x14ac:dyDescent="0.25">
      <c r="A16" s="950"/>
      <c r="B16" s="1310" t="s">
        <v>780</v>
      </c>
      <c r="C16" s="1310"/>
      <c r="D16" s="1310"/>
      <c r="E16" s="1310"/>
      <c r="F16" s="1310"/>
      <c r="G16" s="1310"/>
      <c r="H16" s="1310"/>
      <c r="I16" s="1310"/>
      <c r="J16" s="1310"/>
      <c r="K16" s="953"/>
      <c r="L16" s="953"/>
      <c r="M16" s="953"/>
      <c r="N16" s="953"/>
      <c r="O16" s="953"/>
      <c r="P16" s="953"/>
      <c r="Q16" s="966"/>
    </row>
    <row r="17" spans="1:17" ht="15" customHeight="1" x14ac:dyDescent="0.25">
      <c r="A17" s="950"/>
      <c r="B17" s="961"/>
      <c r="C17" s="961"/>
      <c r="D17" s="961"/>
      <c r="E17" s="961"/>
      <c r="F17" s="961"/>
      <c r="G17" s="961"/>
      <c r="H17" s="961"/>
      <c r="I17" s="961"/>
      <c r="J17" s="961"/>
      <c r="K17" s="953"/>
      <c r="L17" s="953"/>
      <c r="M17" s="953"/>
      <c r="N17" s="953"/>
      <c r="O17" s="953"/>
      <c r="P17" s="953"/>
      <c r="Q17" s="966"/>
    </row>
    <row r="18" spans="1:17" x14ac:dyDescent="0.25">
      <c r="A18" s="950"/>
      <c r="B18" s="951" t="s">
        <v>710</v>
      </c>
      <c r="C18" s="953"/>
      <c r="D18" s="953"/>
      <c r="E18" s="953"/>
      <c r="F18" s="953"/>
      <c r="G18" s="953"/>
      <c r="H18" s="953"/>
      <c r="I18" s="953"/>
      <c r="J18" s="953"/>
      <c r="K18" s="953"/>
      <c r="L18" s="953"/>
      <c r="M18" s="953"/>
      <c r="N18" s="953"/>
      <c r="O18" s="953"/>
      <c r="P18" s="953"/>
      <c r="Q18" s="966"/>
    </row>
    <row r="19" spans="1:17" ht="15" customHeight="1" x14ac:dyDescent="0.25">
      <c r="A19" s="952"/>
      <c r="B19" s="1222" t="s">
        <v>711</v>
      </c>
      <c r="C19" s="1222" t="s">
        <v>712</v>
      </c>
      <c r="D19" s="1222" t="s">
        <v>25</v>
      </c>
      <c r="E19" s="1231">
        <v>2015</v>
      </c>
      <c r="F19" s="1233">
        <v>2016</v>
      </c>
      <c r="G19" s="1233">
        <v>2017</v>
      </c>
      <c r="H19" s="1233">
        <v>2018</v>
      </c>
      <c r="I19" s="1235">
        <v>2019</v>
      </c>
      <c r="J19" s="1237" t="s">
        <v>2</v>
      </c>
      <c r="K19" s="1238" t="s">
        <v>3</v>
      </c>
      <c r="L19" s="953"/>
      <c r="M19" s="953"/>
      <c r="N19" s="953"/>
      <c r="O19" s="953"/>
      <c r="P19" s="953"/>
      <c r="Q19" s="966"/>
    </row>
    <row r="20" spans="1:17" x14ac:dyDescent="0.25">
      <c r="A20" s="954"/>
      <c r="B20" s="1222"/>
      <c r="C20" s="1222"/>
      <c r="D20" s="1222"/>
      <c r="E20" s="1232"/>
      <c r="F20" s="1234"/>
      <c r="G20" s="1234"/>
      <c r="H20" s="1234"/>
      <c r="I20" s="1236"/>
      <c r="J20" s="1237"/>
      <c r="K20" s="1238"/>
      <c r="L20" s="953"/>
      <c r="M20" s="953"/>
      <c r="N20" s="953"/>
      <c r="O20" s="953"/>
      <c r="P20" s="953"/>
      <c r="Q20" s="966"/>
    </row>
    <row r="21" spans="1:17" x14ac:dyDescent="0.25">
      <c r="A21" s="954"/>
      <c r="B21" s="1228" t="s">
        <v>713</v>
      </c>
      <c r="C21" s="812" t="s">
        <v>44</v>
      </c>
      <c r="D21" s="791" t="s">
        <v>865</v>
      </c>
      <c r="E21" s="891">
        <v>416.70086273999999</v>
      </c>
      <c r="F21" s="891">
        <v>429.74287829000002</v>
      </c>
      <c r="G21" s="891">
        <v>482.55586515999994</v>
      </c>
      <c r="H21" s="891">
        <v>457.41790413999996</v>
      </c>
      <c r="I21" s="892">
        <v>428.33791812999993</v>
      </c>
      <c r="J21" s="817">
        <v>0.59423488965737603</v>
      </c>
      <c r="K21" s="817">
        <v>-6.3574218994933873E-2</v>
      </c>
      <c r="L21" s="953"/>
      <c r="M21" s="818"/>
      <c r="N21" s="818"/>
      <c r="O21" s="953"/>
      <c r="P21" s="953"/>
      <c r="Q21" s="966"/>
    </row>
    <row r="22" spans="1:17" x14ac:dyDescent="0.25">
      <c r="A22" s="950"/>
      <c r="B22" s="1228"/>
      <c r="C22" s="812" t="s">
        <v>851</v>
      </c>
      <c r="D22" s="791" t="s">
        <v>852</v>
      </c>
      <c r="E22" s="891">
        <v>23.498815169999997</v>
      </c>
      <c r="F22" s="891">
        <v>32.3146798</v>
      </c>
      <c r="G22" s="891">
        <v>43.800375769999995</v>
      </c>
      <c r="H22" s="891">
        <v>64.091134139999994</v>
      </c>
      <c r="I22" s="892">
        <v>91.342746760000011</v>
      </c>
      <c r="J22" s="817">
        <v>0.12672015421585123</v>
      </c>
      <c r="K22" s="817">
        <v>0.42520097335884066</v>
      </c>
      <c r="L22" s="953"/>
      <c r="M22" s="818"/>
      <c r="N22" s="818"/>
      <c r="O22" s="953"/>
      <c r="P22" s="953"/>
      <c r="Q22" s="966"/>
    </row>
    <row r="23" spans="1:17" x14ac:dyDescent="0.25">
      <c r="B23" s="1228"/>
      <c r="C23" s="812" t="s">
        <v>36</v>
      </c>
      <c r="D23" s="791" t="s">
        <v>866</v>
      </c>
      <c r="E23" s="891">
        <v>74.59615737</v>
      </c>
      <c r="F23" s="891">
        <v>55.40439293</v>
      </c>
      <c r="G23" s="891">
        <v>53.330035480000014</v>
      </c>
      <c r="H23" s="891">
        <v>65.528600440000005</v>
      </c>
      <c r="I23" s="892">
        <v>66.131122840000003</v>
      </c>
      <c r="J23" s="817">
        <v>9.174396853611981E-2</v>
      </c>
      <c r="K23" s="817">
        <v>9.1948003765423003E-3</v>
      </c>
      <c r="L23" s="953"/>
      <c r="M23" s="818"/>
      <c r="N23" s="818"/>
      <c r="O23" s="953"/>
      <c r="P23" s="953"/>
      <c r="Q23" s="966"/>
    </row>
    <row r="24" spans="1:17" x14ac:dyDescent="0.25">
      <c r="B24" s="1228"/>
      <c r="C24" s="819" t="s">
        <v>70</v>
      </c>
      <c r="D24" s="820"/>
      <c r="E24" s="891">
        <v>275.45693169999981</v>
      </c>
      <c r="F24" s="891">
        <v>155.05634251999999</v>
      </c>
      <c r="G24" s="891">
        <v>161.65868691000009</v>
      </c>
      <c r="H24" s="891">
        <v>162.71788774999999</v>
      </c>
      <c r="I24" s="892">
        <v>135.01077853999996</v>
      </c>
      <c r="J24" s="817">
        <v>0.18730098759065311</v>
      </c>
      <c r="K24" s="817">
        <v>-0.17027697196124669</v>
      </c>
      <c r="L24" s="953"/>
      <c r="M24" s="818"/>
      <c r="N24" s="818"/>
      <c r="O24" s="953"/>
      <c r="P24" s="953"/>
      <c r="Q24" s="966"/>
    </row>
    <row r="25" spans="1:17" ht="27.6" customHeight="1" x14ac:dyDescent="0.25">
      <c r="B25" s="1228"/>
      <c r="C25" s="1239" t="s">
        <v>18</v>
      </c>
      <c r="D25" s="1240"/>
      <c r="E25" s="893">
        <v>790.25276697999982</v>
      </c>
      <c r="F25" s="893">
        <v>672.51829354000006</v>
      </c>
      <c r="G25" s="893">
        <v>741.34496332000003</v>
      </c>
      <c r="H25" s="893">
        <v>749.75552646999995</v>
      </c>
      <c r="I25" s="893">
        <v>720.82256626999981</v>
      </c>
      <c r="J25" s="823">
        <v>1</v>
      </c>
      <c r="K25" s="823">
        <v>-3.8589859198800869E-2</v>
      </c>
      <c r="L25" s="953"/>
      <c r="M25" s="818"/>
      <c r="N25" s="818"/>
      <c r="O25" s="953"/>
      <c r="P25" s="953"/>
      <c r="Q25" s="966"/>
    </row>
    <row r="26" spans="1:17" x14ac:dyDescent="0.25">
      <c r="B26" s="1228" t="s">
        <v>719</v>
      </c>
      <c r="C26" s="812" t="s">
        <v>867</v>
      </c>
      <c r="D26" s="791" t="s">
        <v>868</v>
      </c>
      <c r="E26" s="891">
        <v>51.009662219999996</v>
      </c>
      <c r="F26" s="891">
        <v>12.42746616</v>
      </c>
      <c r="G26" s="891">
        <v>47.372289680000009</v>
      </c>
      <c r="H26" s="891">
        <v>83.218803959999988</v>
      </c>
      <c r="I26" s="892">
        <v>74.280012580000005</v>
      </c>
      <c r="J26" s="817">
        <v>0.16792427772168134</v>
      </c>
      <c r="K26" s="817">
        <v>-0.10741312004792225</v>
      </c>
      <c r="L26" s="953"/>
      <c r="M26" s="818"/>
      <c r="N26" s="818"/>
      <c r="O26" s="953"/>
      <c r="P26" s="953"/>
      <c r="Q26" s="966"/>
    </row>
    <row r="27" spans="1:17" x14ac:dyDescent="0.25">
      <c r="B27" s="1228"/>
      <c r="C27" s="812" t="s">
        <v>869</v>
      </c>
      <c r="D27" s="791" t="s">
        <v>870</v>
      </c>
      <c r="E27" s="891">
        <v>35.793815710000004</v>
      </c>
      <c r="F27" s="891">
        <v>45.959436279999998</v>
      </c>
      <c r="G27" s="891">
        <v>53.98941562000001</v>
      </c>
      <c r="H27" s="891">
        <v>65.297063870000002</v>
      </c>
      <c r="I27" s="892">
        <v>67.771974200000002</v>
      </c>
      <c r="J27" s="817">
        <v>0.15321160325667008</v>
      </c>
      <c r="K27" s="817">
        <v>3.7902321839880848E-2</v>
      </c>
      <c r="L27" s="953"/>
      <c r="M27" s="818"/>
      <c r="N27" s="818"/>
      <c r="O27" s="953"/>
      <c r="P27" s="953"/>
      <c r="Q27" s="966"/>
    </row>
    <row r="28" spans="1:17" x14ac:dyDescent="0.25">
      <c r="B28" s="1228"/>
      <c r="C28" s="812" t="s">
        <v>871</v>
      </c>
      <c r="D28" s="791" t="s">
        <v>872</v>
      </c>
      <c r="E28" s="891">
        <v>23.740797000000001</v>
      </c>
      <c r="F28" s="891">
        <v>41.236721000000003</v>
      </c>
      <c r="G28" s="891">
        <v>30.092407999999999</v>
      </c>
      <c r="H28" s="891">
        <v>36.082538999999997</v>
      </c>
      <c r="I28" s="892">
        <v>52.116903999999998</v>
      </c>
      <c r="J28" s="817">
        <v>0.11782030128043638</v>
      </c>
      <c r="K28" s="817">
        <v>0.44438017513124572</v>
      </c>
      <c r="L28" s="953"/>
      <c r="M28" s="818"/>
      <c r="N28" s="818"/>
      <c r="O28" s="953"/>
      <c r="P28" s="953"/>
      <c r="Q28" s="966"/>
    </row>
    <row r="29" spans="1:17" x14ac:dyDescent="0.25">
      <c r="B29" s="1228"/>
      <c r="C29" s="819" t="s">
        <v>70</v>
      </c>
      <c r="D29" s="820"/>
      <c r="E29" s="891">
        <v>278.08048025000022</v>
      </c>
      <c r="F29" s="891">
        <v>295.83935063999991</v>
      </c>
      <c r="G29" s="891">
        <v>258.77716355000007</v>
      </c>
      <c r="H29" s="891">
        <v>395.09326127000008</v>
      </c>
      <c r="I29" s="892">
        <v>248.17341724000008</v>
      </c>
      <c r="J29" s="817">
        <v>0.56104381774121226</v>
      </c>
      <c r="K29" s="817">
        <v>-0.37186117413831932</v>
      </c>
      <c r="L29" s="953"/>
      <c r="M29" s="818"/>
      <c r="N29" s="818"/>
      <c r="O29" s="953"/>
      <c r="P29" s="953"/>
      <c r="Q29" s="966"/>
    </row>
    <row r="30" spans="1:17" ht="27.6" customHeight="1" x14ac:dyDescent="0.25">
      <c r="A30" s="950"/>
      <c r="B30" s="1228"/>
      <c r="C30" s="1239" t="s">
        <v>22</v>
      </c>
      <c r="D30" s="1240"/>
      <c r="E30" s="893">
        <v>388.62475518000019</v>
      </c>
      <c r="F30" s="893">
        <v>395.46297407999992</v>
      </c>
      <c r="G30" s="893">
        <v>390.23127685000009</v>
      </c>
      <c r="H30" s="893">
        <v>579.69166810000002</v>
      </c>
      <c r="I30" s="893">
        <v>442.34230802000008</v>
      </c>
      <c r="J30" s="823">
        <v>1</v>
      </c>
      <c r="K30" s="823">
        <v>-0.23693519786160944</v>
      </c>
      <c r="L30" s="953"/>
      <c r="M30" s="818"/>
      <c r="N30" s="818"/>
      <c r="O30" s="953"/>
      <c r="P30" s="953"/>
      <c r="Q30" s="966"/>
    </row>
    <row r="31" spans="1:17" ht="15" customHeight="1" x14ac:dyDescent="0.25">
      <c r="A31" s="950"/>
      <c r="B31" s="1220" t="s">
        <v>873</v>
      </c>
      <c r="C31" s="1229"/>
      <c r="D31" s="1221"/>
      <c r="E31" s="894">
        <v>1178.8775221600001</v>
      </c>
      <c r="F31" s="894">
        <v>1067.9812676199999</v>
      </c>
      <c r="G31" s="894">
        <v>1131.5762401700001</v>
      </c>
      <c r="H31" s="894">
        <v>1329.44719457</v>
      </c>
      <c r="I31" s="894">
        <v>1163.1648742899999</v>
      </c>
      <c r="J31" s="895"/>
      <c r="K31" s="826">
        <v>-0.12507628806857785</v>
      </c>
      <c r="L31" s="953"/>
      <c r="M31" s="818"/>
      <c r="N31" s="818"/>
      <c r="O31" s="953"/>
      <c r="P31" s="953"/>
      <c r="Q31" s="966"/>
    </row>
    <row r="32" spans="1:17" x14ac:dyDescent="0.25">
      <c r="A32" s="950"/>
      <c r="B32" s="1310" t="s">
        <v>727</v>
      </c>
      <c r="C32" s="1310"/>
      <c r="D32" s="1310"/>
      <c r="E32" s="1310"/>
      <c r="F32" s="1310"/>
      <c r="G32" s="1310"/>
      <c r="H32" s="1310"/>
      <c r="I32" s="1310"/>
      <c r="J32" s="1310"/>
      <c r="K32" s="1310"/>
      <c r="L32" s="953"/>
      <c r="M32" s="953"/>
      <c r="N32" s="953"/>
      <c r="O32" s="953"/>
      <c r="P32" s="953"/>
      <c r="Q32" s="966"/>
    </row>
    <row r="33" spans="1:17" x14ac:dyDescent="0.25">
      <c r="A33" s="950"/>
      <c r="B33" s="961"/>
      <c r="C33" s="961"/>
      <c r="D33" s="961"/>
      <c r="E33" s="961"/>
      <c r="F33" s="961"/>
      <c r="G33" s="961"/>
      <c r="H33" s="961"/>
      <c r="I33" s="961"/>
      <c r="J33" s="961"/>
      <c r="K33" s="961"/>
      <c r="L33" s="953"/>
      <c r="M33" s="953"/>
      <c r="N33" s="953"/>
      <c r="O33" s="953"/>
      <c r="P33" s="953"/>
      <c r="Q33" s="966"/>
    </row>
    <row r="34" spans="1:17" x14ac:dyDescent="0.25">
      <c r="A34" s="950"/>
      <c r="B34" s="951" t="s">
        <v>728</v>
      </c>
      <c r="C34" s="953"/>
      <c r="D34" s="953"/>
      <c r="E34" s="953"/>
      <c r="F34" s="953"/>
      <c r="G34" s="953"/>
      <c r="H34" s="953"/>
      <c r="I34" s="953"/>
      <c r="J34" s="953"/>
      <c r="K34" s="953"/>
      <c r="L34" s="953"/>
      <c r="M34" s="953"/>
      <c r="N34" s="953"/>
      <c r="O34" s="953"/>
      <c r="P34" s="953"/>
      <c r="Q34" s="966"/>
    </row>
    <row r="35" spans="1:17" ht="15" customHeight="1" x14ac:dyDescent="0.25">
      <c r="A35" s="952"/>
      <c r="B35" s="1222" t="s">
        <v>729</v>
      </c>
      <c r="C35" s="1231">
        <v>2015</v>
      </c>
      <c r="D35" s="1233">
        <v>2016</v>
      </c>
      <c r="E35" s="1233">
        <v>2017</v>
      </c>
      <c r="F35" s="1233">
        <v>2018</v>
      </c>
      <c r="G35" s="1235">
        <v>2019</v>
      </c>
      <c r="H35" s="1237" t="s">
        <v>2</v>
      </c>
      <c r="I35" s="1238" t="s">
        <v>3</v>
      </c>
      <c r="J35" s="953"/>
      <c r="K35" s="953"/>
      <c r="L35" s="953"/>
      <c r="M35" s="953"/>
      <c r="N35" s="953"/>
      <c r="O35" s="953"/>
      <c r="P35" s="953"/>
      <c r="Q35" s="966"/>
    </row>
    <row r="36" spans="1:17" x14ac:dyDescent="0.25">
      <c r="A36" s="950"/>
      <c r="B36" s="1222"/>
      <c r="C36" s="1232"/>
      <c r="D36" s="1234"/>
      <c r="E36" s="1234"/>
      <c r="F36" s="1234"/>
      <c r="G36" s="1236"/>
      <c r="H36" s="1237"/>
      <c r="I36" s="1238"/>
      <c r="J36" s="953"/>
      <c r="K36" s="953"/>
      <c r="L36" s="953"/>
      <c r="M36" s="953"/>
      <c r="N36" s="953"/>
      <c r="O36" s="953"/>
      <c r="P36" s="953"/>
      <c r="Q36" s="966"/>
    </row>
    <row r="37" spans="1:17" x14ac:dyDescent="0.25">
      <c r="A37" s="950"/>
      <c r="B37" s="827" t="s">
        <v>483</v>
      </c>
      <c r="C37" s="858">
        <v>1.8235835200000006</v>
      </c>
      <c r="D37" s="858">
        <v>2.6817496800000002</v>
      </c>
      <c r="E37" s="858">
        <v>2.2556415800000003</v>
      </c>
      <c r="F37" s="858">
        <v>2.3182703299999989</v>
      </c>
      <c r="G37" s="859">
        <v>3.2009116899999994</v>
      </c>
      <c r="H37" s="860">
        <v>4.081634871037354E-2</v>
      </c>
      <c r="I37" s="830">
        <v>0.38073271636099526</v>
      </c>
      <c r="J37" s="953"/>
      <c r="K37" s="818"/>
      <c r="L37" s="818"/>
      <c r="M37" s="953"/>
      <c r="N37" s="953"/>
      <c r="O37" s="953"/>
      <c r="P37" s="953"/>
      <c r="Q37" s="966"/>
    </row>
    <row r="38" spans="1:17" ht="18" x14ac:dyDescent="0.25">
      <c r="A38" s="950"/>
      <c r="B38" s="827" t="s">
        <v>496</v>
      </c>
      <c r="C38" s="858">
        <v>71.855214839999988</v>
      </c>
      <c r="D38" s="858">
        <v>53.842518370000008</v>
      </c>
      <c r="E38" s="858">
        <v>60.239117870000015</v>
      </c>
      <c r="F38" s="858">
        <v>76.874946260000115</v>
      </c>
      <c r="G38" s="859">
        <v>75.203352529999961</v>
      </c>
      <c r="H38" s="860">
        <v>0.958953747659821</v>
      </c>
      <c r="I38" s="830">
        <v>-2.1744323883448713E-2</v>
      </c>
      <c r="J38" s="953"/>
      <c r="K38" s="818"/>
      <c r="L38" s="818"/>
      <c r="M38" s="953"/>
      <c r="N38" s="953"/>
      <c r="O38" s="953"/>
      <c r="P38" s="953"/>
      <c r="Q38" s="966"/>
    </row>
    <row r="39" spans="1:17" ht="27" x14ac:dyDescent="0.25">
      <c r="A39" s="950"/>
      <c r="B39" s="827" t="s">
        <v>485</v>
      </c>
      <c r="C39" s="858">
        <v>14.539526310000001</v>
      </c>
      <c r="D39" s="858">
        <v>7.1701610299999992</v>
      </c>
      <c r="E39" s="858">
        <v>0</v>
      </c>
      <c r="F39" s="858">
        <v>1.5094030699999998</v>
      </c>
      <c r="G39" s="859">
        <v>0</v>
      </c>
      <c r="H39" s="860">
        <v>0</v>
      </c>
      <c r="I39" s="830">
        <v>-1</v>
      </c>
      <c r="J39" s="953"/>
      <c r="K39" s="818"/>
      <c r="L39" s="818"/>
      <c r="M39" s="953"/>
      <c r="N39" s="953"/>
      <c r="O39" s="953"/>
      <c r="P39" s="953"/>
      <c r="Q39" s="966"/>
    </row>
    <row r="40" spans="1:17" ht="18" x14ac:dyDescent="0.25">
      <c r="A40" s="950"/>
      <c r="B40" s="827" t="s">
        <v>730</v>
      </c>
      <c r="C40" s="858">
        <v>0</v>
      </c>
      <c r="D40" s="858">
        <v>0</v>
      </c>
      <c r="E40" s="858">
        <v>0</v>
      </c>
      <c r="F40" s="858">
        <v>0</v>
      </c>
      <c r="G40" s="859">
        <v>0</v>
      </c>
      <c r="H40" s="860">
        <v>0</v>
      </c>
      <c r="I40" s="830" t="s">
        <v>206</v>
      </c>
      <c r="J40" s="953"/>
      <c r="K40" s="818"/>
      <c r="L40" s="818"/>
      <c r="M40" s="953"/>
      <c r="N40" s="953"/>
      <c r="O40" s="953"/>
      <c r="P40" s="953"/>
      <c r="Q40" s="966"/>
    </row>
    <row r="41" spans="1:17" x14ac:dyDescent="0.25">
      <c r="A41" s="950"/>
      <c r="B41" s="827" t="s">
        <v>487</v>
      </c>
      <c r="C41" s="858">
        <v>0.34238755999999998</v>
      </c>
      <c r="D41" s="858">
        <v>3.6526200000000005E-3</v>
      </c>
      <c r="E41" s="858">
        <v>4.5532010000000005E-2</v>
      </c>
      <c r="F41" s="858">
        <v>1.1486940000000001E-2</v>
      </c>
      <c r="G41" s="859">
        <v>1.8029569999999998E-2</v>
      </c>
      <c r="H41" s="860">
        <v>2.2990362980557252E-4</v>
      </c>
      <c r="I41" s="830">
        <v>0.56957118257777939</v>
      </c>
      <c r="J41" s="953"/>
      <c r="K41" s="818"/>
      <c r="L41" s="818"/>
      <c r="M41" s="953"/>
      <c r="N41" s="953"/>
      <c r="O41" s="953"/>
      <c r="P41" s="953"/>
      <c r="Q41" s="966"/>
    </row>
    <row r="42" spans="1:17" x14ac:dyDescent="0.25">
      <c r="A42" s="950"/>
      <c r="B42" s="831" t="s">
        <v>504</v>
      </c>
      <c r="C42" s="861">
        <v>88.560712229999993</v>
      </c>
      <c r="D42" s="861">
        <v>63.698081700000003</v>
      </c>
      <c r="E42" s="861">
        <v>62.54029146000002</v>
      </c>
      <c r="F42" s="861">
        <v>80.714106600000122</v>
      </c>
      <c r="G42" s="861">
        <v>78.422293789999955</v>
      </c>
      <c r="H42" s="862">
        <v>1</v>
      </c>
      <c r="I42" s="833">
        <v>-2.8394204018856839E-2</v>
      </c>
      <c r="J42" s="953"/>
      <c r="K42" s="818"/>
      <c r="L42" s="818"/>
      <c r="M42" s="953"/>
      <c r="N42" s="953"/>
      <c r="O42" s="967"/>
      <c r="P42" s="953"/>
      <c r="Q42" s="966"/>
    </row>
    <row r="43" spans="1:17" ht="15" customHeight="1" x14ac:dyDescent="0.25">
      <c r="B43" s="1310" t="s">
        <v>731</v>
      </c>
      <c r="C43" s="1310"/>
      <c r="D43" s="1310"/>
      <c r="E43" s="1310"/>
      <c r="F43" s="1310"/>
      <c r="G43" s="1310"/>
      <c r="H43" s="1310"/>
      <c r="I43" s="1310"/>
      <c r="J43" s="953"/>
      <c r="K43" s="953"/>
      <c r="L43" s="953"/>
      <c r="M43" s="953"/>
      <c r="N43" s="953"/>
      <c r="O43" s="967"/>
      <c r="P43" s="953"/>
      <c r="Q43" s="966"/>
    </row>
    <row r="44" spans="1:17" ht="15" customHeight="1" x14ac:dyDescent="0.25">
      <c r="B44" s="961"/>
      <c r="C44" s="961"/>
      <c r="D44" s="961"/>
      <c r="E44" s="961"/>
      <c r="F44" s="961"/>
      <c r="G44" s="961"/>
      <c r="H44" s="961"/>
      <c r="I44" s="961"/>
      <c r="J44" s="953"/>
      <c r="K44" s="953"/>
      <c r="L44" s="953"/>
      <c r="M44" s="953"/>
      <c r="N44" s="953"/>
      <c r="O44" s="967"/>
      <c r="P44" s="953"/>
      <c r="Q44" s="966"/>
    </row>
    <row r="45" spans="1:17" x14ac:dyDescent="0.25">
      <c r="B45" s="951" t="s">
        <v>732</v>
      </c>
      <c r="C45" s="953"/>
      <c r="D45" s="953"/>
      <c r="E45" s="953"/>
      <c r="F45" s="953"/>
      <c r="G45" s="953"/>
      <c r="H45" s="953"/>
      <c r="I45" s="953"/>
      <c r="J45" s="953"/>
      <c r="K45" s="953"/>
      <c r="L45" s="953"/>
      <c r="M45" s="953"/>
      <c r="N45" s="953"/>
      <c r="O45" s="967"/>
      <c r="P45" s="953"/>
      <c r="Q45" s="966"/>
    </row>
    <row r="46" spans="1:17" x14ac:dyDescent="0.25">
      <c r="B46" s="1241" t="s">
        <v>596</v>
      </c>
      <c r="C46" s="1311" t="s">
        <v>700</v>
      </c>
      <c r="D46" s="1241" t="s">
        <v>615</v>
      </c>
      <c r="E46" s="1242">
        <v>2018</v>
      </c>
      <c r="F46" s="1243"/>
      <c r="G46" s="1243"/>
      <c r="H46" s="1244"/>
      <c r="I46" s="1248">
        <v>2019</v>
      </c>
      <c r="J46" s="1249"/>
      <c r="K46" s="1249"/>
      <c r="L46" s="1250"/>
      <c r="M46" s="953"/>
      <c r="N46" s="953"/>
      <c r="O46" s="967"/>
      <c r="P46" s="967"/>
      <c r="Q46" s="966"/>
    </row>
    <row r="47" spans="1:17" x14ac:dyDescent="0.25">
      <c r="B47" s="1241"/>
      <c r="C47" s="1311"/>
      <c r="D47" s="1241"/>
      <c r="E47" s="1241" t="s">
        <v>601</v>
      </c>
      <c r="F47" s="1241"/>
      <c r="G47" s="1241"/>
      <c r="H47" s="1241" t="s">
        <v>661</v>
      </c>
      <c r="I47" s="1248" t="s">
        <v>601</v>
      </c>
      <c r="J47" s="1249"/>
      <c r="K47" s="1250"/>
      <c r="L47" s="1251" t="s">
        <v>661</v>
      </c>
      <c r="M47" s="953"/>
      <c r="N47" s="953"/>
      <c r="O47" s="967"/>
      <c r="P47" s="967"/>
      <c r="Q47" s="966"/>
    </row>
    <row r="48" spans="1:17" x14ac:dyDescent="0.25">
      <c r="B48" s="1241"/>
      <c r="C48" s="1311"/>
      <c r="D48" s="1241"/>
      <c r="E48" s="834" t="s">
        <v>733</v>
      </c>
      <c r="F48" s="834" t="s">
        <v>734</v>
      </c>
      <c r="G48" s="834" t="s">
        <v>735</v>
      </c>
      <c r="H48" s="1241"/>
      <c r="I48" s="835" t="s">
        <v>733</v>
      </c>
      <c r="J48" s="835" t="s">
        <v>734</v>
      </c>
      <c r="K48" s="835" t="s">
        <v>735</v>
      </c>
      <c r="L48" s="1253"/>
    </row>
    <row r="49" spans="2:12" x14ac:dyDescent="0.25">
      <c r="B49" s="1254" t="s">
        <v>262</v>
      </c>
      <c r="C49" s="1255" t="s">
        <v>584</v>
      </c>
      <c r="D49" s="863" t="s">
        <v>634</v>
      </c>
      <c r="E49" s="846">
        <v>3</v>
      </c>
      <c r="F49" s="873">
        <v>1051</v>
      </c>
      <c r="G49" s="846" t="s">
        <v>206</v>
      </c>
      <c r="H49" s="846" t="s">
        <v>206</v>
      </c>
      <c r="I49" s="847">
        <v>6</v>
      </c>
      <c r="J49" s="847">
        <v>1051</v>
      </c>
      <c r="K49" s="847" t="s">
        <v>206</v>
      </c>
      <c r="L49" s="847" t="s">
        <v>206</v>
      </c>
    </row>
    <row r="50" spans="2:12" x14ac:dyDescent="0.25">
      <c r="B50" s="1254"/>
      <c r="C50" s="1255"/>
      <c r="D50" s="863" t="s">
        <v>451</v>
      </c>
      <c r="E50" s="873">
        <v>25851</v>
      </c>
      <c r="F50" s="873">
        <v>392</v>
      </c>
      <c r="G50" s="873">
        <v>205</v>
      </c>
      <c r="H50" s="873">
        <v>3469.3475899999999</v>
      </c>
      <c r="I50" s="847">
        <v>24349</v>
      </c>
      <c r="J50" s="847">
        <v>281</v>
      </c>
      <c r="K50" s="847">
        <v>55</v>
      </c>
      <c r="L50" s="847">
        <v>339.70100000000002</v>
      </c>
    </row>
    <row r="51" spans="2:12" x14ac:dyDescent="0.25">
      <c r="B51" s="1254"/>
      <c r="C51" s="1255"/>
      <c r="D51" s="863" t="s">
        <v>635</v>
      </c>
      <c r="E51" s="873">
        <v>6873</v>
      </c>
      <c r="F51" s="873">
        <v>70</v>
      </c>
      <c r="G51" s="846">
        <v>17</v>
      </c>
      <c r="H51" s="846">
        <v>133.55000000000001</v>
      </c>
      <c r="I51" s="847">
        <v>6183</v>
      </c>
      <c r="J51" s="847">
        <v>9</v>
      </c>
      <c r="K51" s="847">
        <v>4</v>
      </c>
      <c r="L51" s="847">
        <v>6.7</v>
      </c>
    </row>
    <row r="52" spans="2:12" x14ac:dyDescent="0.25">
      <c r="B52" s="1254"/>
      <c r="C52" s="1255"/>
      <c r="D52" s="863" t="s">
        <v>874</v>
      </c>
      <c r="E52" s="873">
        <v>485</v>
      </c>
      <c r="F52" s="873">
        <v>20</v>
      </c>
      <c r="G52" s="873">
        <v>6</v>
      </c>
      <c r="H52" s="873">
        <v>10.16</v>
      </c>
      <c r="I52" s="847">
        <v>620</v>
      </c>
      <c r="J52" s="847">
        <v>15</v>
      </c>
      <c r="K52" s="847">
        <v>6</v>
      </c>
      <c r="L52" s="847">
        <v>32.354999999999997</v>
      </c>
    </row>
    <row r="53" spans="2:12" x14ac:dyDescent="0.25">
      <c r="B53" s="1254"/>
      <c r="C53" s="1307" t="s">
        <v>587</v>
      </c>
      <c r="D53" s="1308"/>
      <c r="E53" s="968">
        <v>33212</v>
      </c>
      <c r="F53" s="968">
        <v>1533</v>
      </c>
      <c r="G53" s="968">
        <v>228</v>
      </c>
      <c r="H53" s="968">
        <v>3613.0575899999999</v>
      </c>
      <c r="I53" s="968">
        <f>SUM(I49:I52)</f>
        <v>31158</v>
      </c>
      <c r="J53" s="968">
        <f t="shared" ref="J53:L53" si="0">SUM(J49:J52)</f>
        <v>1356</v>
      </c>
      <c r="K53" s="968">
        <f t="shared" si="0"/>
        <v>65</v>
      </c>
      <c r="L53" s="968">
        <f t="shared" si="0"/>
        <v>378.75600000000003</v>
      </c>
    </row>
    <row r="54" spans="2:12" x14ac:dyDescent="0.25">
      <c r="B54" s="1254"/>
      <c r="C54" s="1255" t="s">
        <v>588</v>
      </c>
      <c r="D54" s="863" t="s">
        <v>634</v>
      </c>
      <c r="E54" s="846">
        <v>3</v>
      </c>
      <c r="F54" s="873">
        <v>1051</v>
      </c>
      <c r="G54" s="846" t="s">
        <v>206</v>
      </c>
      <c r="H54" s="846" t="s">
        <v>206</v>
      </c>
      <c r="I54" s="847">
        <v>9</v>
      </c>
      <c r="J54" s="847">
        <v>1058</v>
      </c>
      <c r="K54" s="847" t="s">
        <v>206</v>
      </c>
      <c r="L54" s="847" t="s">
        <v>206</v>
      </c>
    </row>
    <row r="55" spans="2:12" x14ac:dyDescent="0.25">
      <c r="B55" s="1254"/>
      <c r="C55" s="1255"/>
      <c r="D55" s="863" t="s">
        <v>451</v>
      </c>
      <c r="E55" s="873">
        <v>25762</v>
      </c>
      <c r="F55" s="873">
        <v>409</v>
      </c>
      <c r="G55" s="873">
        <v>238</v>
      </c>
      <c r="H55" s="873">
        <v>596.11</v>
      </c>
      <c r="I55" s="847">
        <v>24272</v>
      </c>
      <c r="J55" s="847">
        <v>304</v>
      </c>
      <c r="K55" s="847">
        <v>100</v>
      </c>
      <c r="L55" s="847">
        <v>1070.933</v>
      </c>
    </row>
    <row r="56" spans="2:12" x14ac:dyDescent="0.25">
      <c r="B56" s="1254"/>
      <c r="C56" s="1255"/>
      <c r="D56" s="863" t="s">
        <v>635</v>
      </c>
      <c r="E56" s="873">
        <v>7090</v>
      </c>
      <c r="F56" s="873">
        <v>55</v>
      </c>
      <c r="G56" s="873">
        <v>12</v>
      </c>
      <c r="H56" s="846">
        <v>7.17</v>
      </c>
      <c r="I56" s="847">
        <v>6375</v>
      </c>
      <c r="J56" s="847" t="s">
        <v>206</v>
      </c>
      <c r="K56" s="847">
        <v>2</v>
      </c>
      <c r="L56" s="847">
        <v>5</v>
      </c>
    </row>
    <row r="57" spans="2:12" x14ac:dyDescent="0.25">
      <c r="B57" s="1254"/>
      <c r="C57" s="1255"/>
      <c r="D57" s="863" t="s">
        <v>874</v>
      </c>
      <c r="E57" s="873">
        <v>473</v>
      </c>
      <c r="F57" s="873">
        <v>20</v>
      </c>
      <c r="G57" s="873">
        <v>14</v>
      </c>
      <c r="H57" s="873">
        <v>6.12</v>
      </c>
      <c r="I57" s="847">
        <v>522</v>
      </c>
      <c r="J57" s="847">
        <v>16</v>
      </c>
      <c r="K57" s="847">
        <v>10</v>
      </c>
      <c r="L57" s="847" t="s">
        <v>206</v>
      </c>
    </row>
    <row r="58" spans="2:12" x14ac:dyDescent="0.25">
      <c r="B58" s="1254"/>
      <c r="C58" s="1307" t="s">
        <v>590</v>
      </c>
      <c r="D58" s="1308"/>
      <c r="E58" s="945">
        <v>33328</v>
      </c>
      <c r="F58" s="945">
        <v>1535</v>
      </c>
      <c r="G58" s="945">
        <v>264</v>
      </c>
      <c r="H58" s="945">
        <v>609.4</v>
      </c>
      <c r="I58" s="945">
        <f>SUM(I54:I57)</f>
        <v>31178</v>
      </c>
      <c r="J58" s="945">
        <f t="shared" ref="J58:L58" si="1">SUM(J54:J57)</f>
        <v>1378</v>
      </c>
      <c r="K58" s="945">
        <f t="shared" si="1"/>
        <v>112</v>
      </c>
      <c r="L58" s="945">
        <f t="shared" si="1"/>
        <v>1075.933</v>
      </c>
    </row>
    <row r="59" spans="2:12" x14ac:dyDescent="0.25">
      <c r="B59" s="1258" t="s">
        <v>637</v>
      </c>
      <c r="C59" s="1258"/>
      <c r="D59" s="1258"/>
      <c r="E59" s="936">
        <v>66540</v>
      </c>
      <c r="F59" s="936">
        <v>3068</v>
      </c>
      <c r="G59" s="936">
        <v>492</v>
      </c>
      <c r="H59" s="936">
        <v>4222.45759</v>
      </c>
      <c r="I59" s="936">
        <f>+I58+I53</f>
        <v>62336</v>
      </c>
      <c r="J59" s="936">
        <f t="shared" ref="J59:L59" si="2">+J58+J53</f>
        <v>2734</v>
      </c>
      <c r="K59" s="936">
        <f t="shared" si="2"/>
        <v>177</v>
      </c>
      <c r="L59" s="936">
        <f t="shared" si="2"/>
        <v>1454.6890000000001</v>
      </c>
    </row>
    <row r="60" spans="2:12" x14ac:dyDescent="0.25">
      <c r="B60" s="1312" t="s">
        <v>761</v>
      </c>
      <c r="C60" s="1313"/>
      <c r="D60" s="1313"/>
      <c r="E60" s="1313"/>
      <c r="F60" s="1313"/>
      <c r="G60" s="1313"/>
      <c r="H60" s="1313"/>
      <c r="I60" s="1313"/>
      <c r="J60" s="868"/>
      <c r="K60" s="868"/>
      <c r="L60" s="868"/>
    </row>
    <row r="61" spans="2:12" x14ac:dyDescent="0.25">
      <c r="B61" s="1259" t="s">
        <v>875</v>
      </c>
      <c r="C61" s="1259"/>
      <c r="D61" s="1259"/>
      <c r="E61" s="1259"/>
      <c r="F61" s="1259"/>
      <c r="G61" s="1259"/>
      <c r="H61" s="1259"/>
      <c r="I61" s="1259"/>
      <c r="J61" s="1259"/>
      <c r="K61" s="1259"/>
      <c r="L61" s="1259"/>
    </row>
    <row r="62" spans="2:12" x14ac:dyDescent="0.25">
      <c r="B62" s="1259" t="s">
        <v>787</v>
      </c>
      <c r="C62" s="1259"/>
      <c r="D62" s="1259"/>
      <c r="E62" s="1259"/>
      <c r="F62" s="1259"/>
      <c r="G62" s="1259"/>
      <c r="H62" s="1259"/>
      <c r="I62" s="1259"/>
      <c r="J62" s="1259"/>
      <c r="K62" s="1259"/>
      <c r="L62" s="1259"/>
    </row>
  </sheetData>
  <mergeCells count="56">
    <mergeCell ref="B60:I60"/>
    <mergeCell ref="B61:L61"/>
    <mergeCell ref="B62:L62"/>
    <mergeCell ref="B49:B58"/>
    <mergeCell ref="C49:C52"/>
    <mergeCell ref="C53:D53"/>
    <mergeCell ref="C54:C57"/>
    <mergeCell ref="C58:D58"/>
    <mergeCell ref="B59:D59"/>
    <mergeCell ref="B43:I43"/>
    <mergeCell ref="B46:B48"/>
    <mergeCell ref="C46:C48"/>
    <mergeCell ref="D46:D48"/>
    <mergeCell ref="E46:H46"/>
    <mergeCell ref="I46:L46"/>
    <mergeCell ref="E47:G47"/>
    <mergeCell ref="H47:H48"/>
    <mergeCell ref="I47:K47"/>
    <mergeCell ref="L47:L48"/>
    <mergeCell ref="B32:K32"/>
    <mergeCell ref="B35:B36"/>
    <mergeCell ref="C35:C36"/>
    <mergeCell ref="D35:D36"/>
    <mergeCell ref="E35:E36"/>
    <mergeCell ref="F35:F36"/>
    <mergeCell ref="G35:G36"/>
    <mergeCell ref="H35:H36"/>
    <mergeCell ref="I35:I36"/>
    <mergeCell ref="K19:K20"/>
    <mergeCell ref="B21:B25"/>
    <mergeCell ref="C25:D25"/>
    <mergeCell ref="B26:B30"/>
    <mergeCell ref="C30:D30"/>
    <mergeCell ref="B31:D31"/>
    <mergeCell ref="B16:J16"/>
    <mergeCell ref="B19:B20"/>
    <mergeCell ref="C19:C20"/>
    <mergeCell ref="D19:D20"/>
    <mergeCell ref="E19:E20"/>
    <mergeCell ref="F19:F20"/>
    <mergeCell ref="G19:G20"/>
    <mergeCell ref="H19:H20"/>
    <mergeCell ref="I19:I20"/>
    <mergeCell ref="J19:J20"/>
    <mergeCell ref="H4:H5"/>
    <mergeCell ref="I4:I5"/>
    <mergeCell ref="J4:J5"/>
    <mergeCell ref="B6:B9"/>
    <mergeCell ref="B10:B14"/>
    <mergeCell ref="F4:F5"/>
    <mergeCell ref="G4:G5"/>
    <mergeCell ref="B15:C15"/>
    <mergeCell ref="B4:B5"/>
    <mergeCell ref="C4:C5"/>
    <mergeCell ref="D4:D5"/>
    <mergeCell ref="E4:E5"/>
  </mergeCells>
  <pageMargins left="0.7" right="0.7" top="0.75" bottom="0.75" header="0.3" footer="0.3"/>
  <pageSetup paperSize="183" scale="4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71"/>
  <sheetViews>
    <sheetView zoomScaleNormal="100" workbookViewId="0"/>
  </sheetViews>
  <sheetFormatPr baseColWidth="10" defaultColWidth="11.42578125" defaultRowHeight="15" x14ac:dyDescent="0.25"/>
  <cols>
    <col min="1" max="1" width="3.7109375" style="969" customWidth="1"/>
    <col min="2" max="2" width="30.28515625" style="969" bestFit="1" customWidth="1"/>
    <col min="3" max="3" width="34" style="969" customWidth="1"/>
    <col min="4" max="4" width="37.42578125" style="969" customWidth="1"/>
    <col min="5" max="5" width="19.7109375" style="969" customWidth="1"/>
    <col min="6" max="16384" width="11.42578125" style="969"/>
  </cols>
  <sheetData>
    <row r="1" spans="1:15" x14ac:dyDescent="0.25">
      <c r="B1" s="970" t="s">
        <v>876</v>
      </c>
    </row>
    <row r="2" spans="1:15" x14ac:dyDescent="0.25">
      <c r="B2" s="970"/>
    </row>
    <row r="3" spans="1:15" x14ac:dyDescent="0.25">
      <c r="A3" s="971"/>
      <c r="B3" s="972" t="s">
        <v>699</v>
      </c>
    </row>
    <row r="4" spans="1:15" ht="15" customHeight="1" x14ac:dyDescent="0.25">
      <c r="A4" s="973"/>
      <c r="B4" s="1222" t="s">
        <v>700</v>
      </c>
      <c r="C4" s="1222" t="s">
        <v>701</v>
      </c>
      <c r="D4" s="1223">
        <v>2015</v>
      </c>
      <c r="E4" s="1223">
        <v>2016</v>
      </c>
      <c r="F4" s="1223">
        <v>2017</v>
      </c>
      <c r="G4" s="1223">
        <v>2018</v>
      </c>
      <c r="H4" s="1225">
        <v>2019</v>
      </c>
      <c r="I4" s="1323" t="s">
        <v>2</v>
      </c>
      <c r="J4" s="1323" t="s">
        <v>3</v>
      </c>
      <c r="K4" s="974"/>
      <c r="L4" s="974"/>
      <c r="M4" s="974"/>
      <c r="N4" s="974"/>
      <c r="O4" s="974"/>
    </row>
    <row r="5" spans="1:15" x14ac:dyDescent="0.25">
      <c r="A5" s="975"/>
      <c r="B5" s="1222"/>
      <c r="C5" s="1222"/>
      <c r="D5" s="1224"/>
      <c r="E5" s="1224"/>
      <c r="F5" s="1224"/>
      <c r="G5" s="1224"/>
      <c r="H5" s="1226"/>
      <c r="I5" s="1323"/>
      <c r="J5" s="1323"/>
      <c r="K5" s="974"/>
      <c r="L5" s="974"/>
      <c r="M5" s="974"/>
      <c r="N5" s="974"/>
      <c r="O5" s="974"/>
    </row>
    <row r="6" spans="1:15" x14ac:dyDescent="0.25">
      <c r="A6" s="975"/>
      <c r="B6" s="1228" t="s">
        <v>702</v>
      </c>
      <c r="C6" s="791" t="s">
        <v>677</v>
      </c>
      <c r="D6" s="808">
        <v>62</v>
      </c>
      <c r="E6" s="808">
        <v>24</v>
      </c>
      <c r="F6" s="808">
        <v>13</v>
      </c>
      <c r="G6" s="808">
        <v>13</v>
      </c>
      <c r="H6" s="855">
        <v>29</v>
      </c>
      <c r="I6" s="976">
        <v>1</v>
      </c>
      <c r="J6" s="976">
        <v>1.2307692307692308</v>
      </c>
      <c r="K6" s="974"/>
      <c r="L6" s="818"/>
      <c r="M6" s="818"/>
      <c r="N6" s="974"/>
      <c r="O6" s="974"/>
    </row>
    <row r="7" spans="1:15" x14ac:dyDescent="0.25">
      <c r="A7" s="971"/>
      <c r="B7" s="1228"/>
      <c r="C7" s="791" t="s">
        <v>678</v>
      </c>
      <c r="D7" s="808">
        <v>1</v>
      </c>
      <c r="E7" s="808">
        <v>0</v>
      </c>
      <c r="F7" s="808">
        <v>0</v>
      </c>
      <c r="G7" s="808">
        <v>0</v>
      </c>
      <c r="H7" s="855">
        <v>0</v>
      </c>
      <c r="I7" s="976">
        <v>0</v>
      </c>
      <c r="J7" s="976" t="s">
        <v>206</v>
      </c>
      <c r="K7" s="974"/>
      <c r="L7" s="818"/>
      <c r="M7" s="818"/>
      <c r="N7" s="974"/>
      <c r="O7" s="974"/>
    </row>
    <row r="8" spans="1:15" x14ac:dyDescent="0.25">
      <c r="A8" s="971"/>
      <c r="B8" s="1228"/>
      <c r="C8" s="800" t="s">
        <v>703</v>
      </c>
      <c r="D8" s="903">
        <v>63</v>
      </c>
      <c r="E8" s="903">
        <v>24</v>
      </c>
      <c r="F8" s="903">
        <v>13</v>
      </c>
      <c r="G8" s="903">
        <v>13</v>
      </c>
      <c r="H8" s="903">
        <v>29</v>
      </c>
      <c r="I8" s="977">
        <v>1</v>
      </c>
      <c r="J8" s="977">
        <v>1.2307692307692308</v>
      </c>
      <c r="K8" s="974"/>
      <c r="L8" s="818"/>
      <c r="M8" s="818"/>
      <c r="N8" s="974"/>
      <c r="O8" s="974"/>
    </row>
    <row r="9" spans="1:15" x14ac:dyDescent="0.25">
      <c r="B9" s="1228" t="s">
        <v>704</v>
      </c>
      <c r="C9" s="791" t="s">
        <v>687</v>
      </c>
      <c r="D9" s="808">
        <v>126</v>
      </c>
      <c r="E9" s="808">
        <v>76</v>
      </c>
      <c r="F9" s="808">
        <v>62</v>
      </c>
      <c r="G9" s="808">
        <v>69</v>
      </c>
      <c r="H9" s="855">
        <v>118</v>
      </c>
      <c r="I9" s="976">
        <v>0.95161290322580649</v>
      </c>
      <c r="J9" s="976">
        <v>0.71014492753623193</v>
      </c>
      <c r="K9" s="974"/>
      <c r="L9" s="818"/>
      <c r="M9" s="818"/>
      <c r="N9" s="974"/>
      <c r="O9" s="974"/>
    </row>
    <row r="10" spans="1:15" x14ac:dyDescent="0.25">
      <c r="B10" s="1228"/>
      <c r="C10" s="791" t="s">
        <v>690</v>
      </c>
      <c r="D10" s="808">
        <v>0</v>
      </c>
      <c r="E10" s="808">
        <v>1</v>
      </c>
      <c r="F10" s="808">
        <v>1</v>
      </c>
      <c r="G10" s="808">
        <v>1</v>
      </c>
      <c r="H10" s="855">
        <v>3</v>
      </c>
      <c r="I10" s="976">
        <v>2.4193548387096774E-2</v>
      </c>
      <c r="J10" s="976">
        <v>2</v>
      </c>
      <c r="K10" s="974"/>
      <c r="L10" s="818"/>
      <c r="M10" s="818"/>
      <c r="N10" s="974"/>
      <c r="O10" s="974"/>
    </row>
    <row r="11" spans="1:15" x14ac:dyDescent="0.25">
      <c r="B11" s="1228"/>
      <c r="C11" s="791" t="s">
        <v>849</v>
      </c>
      <c r="D11" s="808">
        <v>0</v>
      </c>
      <c r="E11" s="808">
        <v>1</v>
      </c>
      <c r="F11" s="808">
        <v>2</v>
      </c>
      <c r="G11" s="808">
        <v>0</v>
      </c>
      <c r="H11" s="855">
        <v>3</v>
      </c>
      <c r="I11" s="976">
        <v>2.4193548387096774E-2</v>
      </c>
      <c r="J11" s="976" t="s">
        <v>206</v>
      </c>
      <c r="K11" s="974"/>
      <c r="L11" s="818"/>
      <c r="M11" s="818"/>
      <c r="N11" s="974"/>
      <c r="O11" s="974"/>
    </row>
    <row r="12" spans="1:15" x14ac:dyDescent="0.25">
      <c r="A12" s="971"/>
      <c r="B12" s="1228"/>
      <c r="C12" s="791" t="s">
        <v>850</v>
      </c>
      <c r="D12" s="808">
        <v>1</v>
      </c>
      <c r="E12" s="808">
        <v>0</v>
      </c>
      <c r="F12" s="808">
        <v>0</v>
      </c>
      <c r="G12" s="808">
        <v>0</v>
      </c>
      <c r="H12" s="855">
        <v>0</v>
      </c>
      <c r="I12" s="976">
        <v>0</v>
      </c>
      <c r="J12" s="976" t="s">
        <v>206</v>
      </c>
      <c r="K12" s="974"/>
      <c r="L12" s="818"/>
      <c r="M12" s="818"/>
      <c r="N12" s="974"/>
      <c r="O12" s="974"/>
    </row>
    <row r="13" spans="1:15" x14ac:dyDescent="0.25">
      <c r="A13" s="971"/>
      <c r="B13" s="1228"/>
      <c r="C13" s="800" t="s">
        <v>708</v>
      </c>
      <c r="D13" s="903">
        <v>127</v>
      </c>
      <c r="E13" s="903">
        <v>78</v>
      </c>
      <c r="F13" s="903">
        <v>65</v>
      </c>
      <c r="G13" s="903">
        <v>70</v>
      </c>
      <c r="H13" s="903">
        <v>124</v>
      </c>
      <c r="I13" s="977">
        <v>1</v>
      </c>
      <c r="J13" s="977">
        <v>0.77142857142857135</v>
      </c>
      <c r="K13" s="974"/>
      <c r="L13" s="818"/>
      <c r="M13" s="818"/>
      <c r="N13" s="974"/>
      <c r="O13" s="974"/>
    </row>
    <row r="14" spans="1:15" x14ac:dyDescent="0.25">
      <c r="A14" s="971"/>
      <c r="B14" s="1220" t="s">
        <v>645</v>
      </c>
      <c r="C14" s="1221"/>
      <c r="D14" s="914">
        <v>190</v>
      </c>
      <c r="E14" s="914">
        <v>102</v>
      </c>
      <c r="F14" s="914">
        <v>78</v>
      </c>
      <c r="G14" s="914">
        <v>83</v>
      </c>
      <c r="H14" s="914">
        <v>153</v>
      </c>
      <c r="I14" s="978"/>
      <c r="J14" s="978">
        <v>0.84337349397590367</v>
      </c>
      <c r="K14" s="974"/>
      <c r="L14" s="818"/>
      <c r="M14" s="818"/>
      <c r="N14" s="974"/>
      <c r="O14" s="974"/>
    </row>
    <row r="15" spans="1:15" ht="15" customHeight="1" x14ac:dyDescent="0.25">
      <c r="A15" s="971"/>
      <c r="B15" s="1324" t="s">
        <v>780</v>
      </c>
      <c r="C15" s="1324"/>
      <c r="D15" s="1324"/>
      <c r="E15" s="1324"/>
      <c r="F15" s="1324"/>
      <c r="G15" s="1324"/>
      <c r="H15" s="1324"/>
      <c r="I15" s="1324"/>
      <c r="J15" s="1324"/>
      <c r="K15" s="974"/>
      <c r="L15" s="974"/>
      <c r="M15" s="974"/>
      <c r="N15" s="974"/>
      <c r="O15" s="974"/>
    </row>
    <row r="16" spans="1:15" ht="15" customHeight="1" x14ac:dyDescent="0.25">
      <c r="A16" s="971"/>
      <c r="B16" s="979"/>
      <c r="C16" s="979"/>
      <c r="D16" s="979"/>
      <c r="E16" s="979"/>
      <c r="F16" s="979"/>
      <c r="G16" s="979"/>
      <c r="H16" s="979"/>
      <c r="I16" s="979"/>
      <c r="J16" s="979"/>
      <c r="K16" s="974"/>
      <c r="L16" s="974"/>
      <c r="M16" s="974"/>
      <c r="N16" s="974"/>
      <c r="O16" s="974"/>
    </row>
    <row r="17" spans="1:15" x14ac:dyDescent="0.25">
      <c r="A17" s="971"/>
      <c r="B17" s="972" t="s">
        <v>710</v>
      </c>
      <c r="C17" s="974"/>
      <c r="D17" s="974"/>
      <c r="E17" s="974"/>
      <c r="F17" s="974"/>
      <c r="G17" s="974"/>
      <c r="H17" s="974"/>
      <c r="I17" s="974"/>
      <c r="J17" s="974"/>
      <c r="K17" s="974"/>
      <c r="L17" s="974"/>
      <c r="M17" s="974"/>
      <c r="N17" s="974"/>
      <c r="O17" s="974"/>
    </row>
    <row r="18" spans="1:15" ht="15" customHeight="1" x14ac:dyDescent="0.25">
      <c r="A18" s="973"/>
      <c r="B18" s="1222" t="s">
        <v>711</v>
      </c>
      <c r="C18" s="1222" t="s">
        <v>712</v>
      </c>
      <c r="D18" s="1222" t="s">
        <v>25</v>
      </c>
      <c r="E18" s="1231">
        <v>2015</v>
      </c>
      <c r="F18" s="1233">
        <v>2016</v>
      </c>
      <c r="G18" s="1233">
        <v>2017</v>
      </c>
      <c r="H18" s="1233">
        <v>2018</v>
      </c>
      <c r="I18" s="1235">
        <v>2019</v>
      </c>
      <c r="J18" s="1237" t="s">
        <v>2</v>
      </c>
      <c r="K18" s="1238" t="s">
        <v>3</v>
      </c>
      <c r="L18" s="974"/>
      <c r="M18" s="974"/>
      <c r="N18" s="974"/>
      <c r="O18" s="974"/>
    </row>
    <row r="19" spans="1:15" x14ac:dyDescent="0.25">
      <c r="A19" s="975"/>
      <c r="B19" s="1222"/>
      <c r="C19" s="1222"/>
      <c r="D19" s="1222"/>
      <c r="E19" s="1232"/>
      <c r="F19" s="1234"/>
      <c r="G19" s="1234"/>
      <c r="H19" s="1234"/>
      <c r="I19" s="1236"/>
      <c r="J19" s="1237"/>
      <c r="K19" s="1238"/>
      <c r="L19" s="974"/>
      <c r="M19" s="974"/>
      <c r="N19" s="974"/>
      <c r="O19" s="974"/>
    </row>
    <row r="20" spans="1:15" x14ac:dyDescent="0.25">
      <c r="A20" s="975"/>
      <c r="B20" s="1228" t="s">
        <v>713</v>
      </c>
      <c r="C20" s="812" t="s">
        <v>877</v>
      </c>
      <c r="D20" s="791" t="s">
        <v>878</v>
      </c>
      <c r="E20" s="891">
        <v>0</v>
      </c>
      <c r="F20" s="891">
        <v>0</v>
      </c>
      <c r="G20" s="891">
        <v>0</v>
      </c>
      <c r="H20" s="891">
        <v>0</v>
      </c>
      <c r="I20" s="892">
        <v>0.45072699999999999</v>
      </c>
      <c r="J20" s="817">
        <v>0.28459137305261845</v>
      </c>
      <c r="K20" s="817" t="s">
        <v>206</v>
      </c>
      <c r="L20" s="974"/>
      <c r="M20" s="818"/>
      <c r="N20" s="818"/>
      <c r="O20" s="974"/>
    </row>
    <row r="21" spans="1:15" x14ac:dyDescent="0.25">
      <c r="A21" s="971"/>
      <c r="B21" s="1228"/>
      <c r="C21" s="812" t="s">
        <v>879</v>
      </c>
      <c r="D21" s="791" t="s">
        <v>880</v>
      </c>
      <c r="E21" s="891">
        <v>0</v>
      </c>
      <c r="F21" s="891">
        <v>0</v>
      </c>
      <c r="G21" s="891">
        <v>0</v>
      </c>
      <c r="H21" s="891">
        <v>0</v>
      </c>
      <c r="I21" s="892">
        <v>0.23315015</v>
      </c>
      <c r="J21" s="817">
        <v>0.14721221785232294</v>
      </c>
      <c r="K21" s="817" t="s">
        <v>206</v>
      </c>
      <c r="L21" s="974"/>
      <c r="M21" s="818"/>
      <c r="N21" s="818"/>
      <c r="O21" s="974"/>
    </row>
    <row r="22" spans="1:15" x14ac:dyDescent="0.25">
      <c r="A22" s="971"/>
      <c r="B22" s="1228"/>
      <c r="C22" s="980" t="s">
        <v>881</v>
      </c>
      <c r="D22" s="791" t="s">
        <v>882</v>
      </c>
      <c r="E22" s="891">
        <v>0</v>
      </c>
      <c r="F22" s="891">
        <v>0</v>
      </c>
      <c r="G22" s="891">
        <v>0</v>
      </c>
      <c r="H22" s="891">
        <v>0</v>
      </c>
      <c r="I22" s="892">
        <v>0.21055373999999999</v>
      </c>
      <c r="J22" s="817">
        <v>0.13294472700318383</v>
      </c>
      <c r="K22" s="817" t="s">
        <v>206</v>
      </c>
      <c r="L22" s="974"/>
      <c r="M22" s="818"/>
      <c r="N22" s="818"/>
      <c r="O22" s="974"/>
    </row>
    <row r="23" spans="1:15" x14ac:dyDescent="0.25">
      <c r="B23" s="1228"/>
      <c r="C23" s="819" t="s">
        <v>70</v>
      </c>
      <c r="D23" s="820"/>
      <c r="E23" s="891">
        <v>5.3059326399999991</v>
      </c>
      <c r="F23" s="891">
        <v>1.1246796500000005</v>
      </c>
      <c r="G23" s="891">
        <v>0.80399996000000007</v>
      </c>
      <c r="H23" s="891">
        <v>1.20051196</v>
      </c>
      <c r="I23" s="892">
        <v>0.68933812999999999</v>
      </c>
      <c r="J23" s="817">
        <v>0.4352516820918747</v>
      </c>
      <c r="K23" s="817">
        <v>-0.42579653267261075</v>
      </c>
      <c r="L23" s="974"/>
      <c r="M23" s="818"/>
      <c r="N23" s="818"/>
      <c r="O23" s="974"/>
    </row>
    <row r="24" spans="1:15" x14ac:dyDescent="0.25">
      <c r="B24" s="1228"/>
      <c r="C24" s="1239" t="s">
        <v>18</v>
      </c>
      <c r="D24" s="1240"/>
      <c r="E24" s="893">
        <v>5.3059326399999991</v>
      </c>
      <c r="F24" s="893">
        <v>1.1246796500000005</v>
      </c>
      <c r="G24" s="893">
        <v>0.80399996000000007</v>
      </c>
      <c r="H24" s="893">
        <v>1.20051196</v>
      </c>
      <c r="I24" s="893">
        <v>1.5837690200000001</v>
      </c>
      <c r="J24" s="823">
        <v>1</v>
      </c>
      <c r="K24" s="823">
        <v>0.31924468291011454</v>
      </c>
      <c r="L24" s="974"/>
      <c r="M24" s="818"/>
      <c r="N24" s="818"/>
      <c r="O24" s="974"/>
    </row>
    <row r="25" spans="1:15" x14ac:dyDescent="0.25">
      <c r="B25" s="1228" t="s">
        <v>719</v>
      </c>
      <c r="C25" s="812" t="s">
        <v>883</v>
      </c>
      <c r="D25" s="791" t="s">
        <v>403</v>
      </c>
      <c r="E25" s="891">
        <v>1.4903634100000001</v>
      </c>
      <c r="F25" s="891">
        <v>1.3254564</v>
      </c>
      <c r="G25" s="891">
        <v>1.43665697</v>
      </c>
      <c r="H25" s="891">
        <v>0.85411051999999998</v>
      </c>
      <c r="I25" s="892">
        <v>0.96754214000000005</v>
      </c>
      <c r="J25" s="817">
        <v>0.39712556168091007</v>
      </c>
      <c r="K25" s="817">
        <v>0.13280672388861348</v>
      </c>
      <c r="L25" s="974"/>
      <c r="M25" s="818"/>
      <c r="N25" s="818"/>
      <c r="O25" s="974"/>
    </row>
    <row r="26" spans="1:15" ht="15" customHeight="1" x14ac:dyDescent="0.25">
      <c r="B26" s="1228"/>
      <c r="C26" s="812" t="s">
        <v>795</v>
      </c>
      <c r="D26" s="791" t="s">
        <v>884</v>
      </c>
      <c r="E26" s="891">
        <v>0.49144862000000006</v>
      </c>
      <c r="F26" s="891">
        <v>0.1967149</v>
      </c>
      <c r="G26" s="891">
        <v>0.18429514000000002</v>
      </c>
      <c r="H26" s="891">
        <v>0.32592929000000004</v>
      </c>
      <c r="I26" s="892">
        <v>0.66425338</v>
      </c>
      <c r="J26" s="817">
        <v>0.27264135144640106</v>
      </c>
      <c r="K26" s="817">
        <v>1.0380291074791099</v>
      </c>
      <c r="L26" s="974"/>
      <c r="M26" s="818"/>
      <c r="N26" s="818"/>
      <c r="O26" s="974"/>
    </row>
    <row r="27" spans="1:15" x14ac:dyDescent="0.25">
      <c r="B27" s="1228"/>
      <c r="C27" s="812" t="s">
        <v>885</v>
      </c>
      <c r="D27" s="791" t="s">
        <v>886</v>
      </c>
      <c r="E27" s="891">
        <v>0.87553459</v>
      </c>
      <c r="F27" s="891">
        <v>0.62587792000000009</v>
      </c>
      <c r="G27" s="891">
        <v>0.60959507999999996</v>
      </c>
      <c r="H27" s="891">
        <v>0.70347268000000007</v>
      </c>
      <c r="I27" s="892">
        <v>0.50183341999999997</v>
      </c>
      <c r="J27" s="817">
        <v>0.20597643301381377</v>
      </c>
      <c r="K27" s="817">
        <v>-0.2866341021231984</v>
      </c>
      <c r="L27" s="974"/>
      <c r="M27" s="818"/>
      <c r="N27" s="818"/>
      <c r="O27" s="974"/>
    </row>
    <row r="28" spans="1:15" x14ac:dyDescent="0.25">
      <c r="A28" s="971"/>
      <c r="B28" s="1228"/>
      <c r="C28" s="819" t="s">
        <v>70</v>
      </c>
      <c r="D28" s="820"/>
      <c r="E28" s="891">
        <v>0.43953668000000007</v>
      </c>
      <c r="F28" s="891">
        <v>0.23109389999999996</v>
      </c>
      <c r="G28" s="891">
        <v>0.23726999999999995</v>
      </c>
      <c r="H28" s="891">
        <v>5.5858740000000011E-2</v>
      </c>
      <c r="I28" s="892">
        <v>0.3027343500000001</v>
      </c>
      <c r="J28" s="817">
        <v>0.12425665385887508</v>
      </c>
      <c r="K28" s="817">
        <v>4.4196415816038819</v>
      </c>
      <c r="L28" s="974"/>
      <c r="M28" s="818"/>
      <c r="N28" s="818"/>
      <c r="O28" s="974"/>
    </row>
    <row r="29" spans="1:15" x14ac:dyDescent="0.25">
      <c r="A29" s="971"/>
      <c r="B29" s="1228"/>
      <c r="C29" s="1239" t="s">
        <v>22</v>
      </c>
      <c r="D29" s="1240"/>
      <c r="E29" s="893">
        <v>3.2968833000000006</v>
      </c>
      <c r="F29" s="893">
        <v>2.3791431199999997</v>
      </c>
      <c r="G29" s="893">
        <v>2.4678171900000003</v>
      </c>
      <c r="H29" s="893">
        <v>1.9393712300000001</v>
      </c>
      <c r="I29" s="893">
        <v>2.4363632900000001</v>
      </c>
      <c r="J29" s="823">
        <v>1</v>
      </c>
      <c r="K29" s="823">
        <v>0.25626453167504182</v>
      </c>
      <c r="L29" s="974"/>
      <c r="M29" s="818"/>
      <c r="N29" s="818"/>
      <c r="O29" s="974"/>
    </row>
    <row r="30" spans="1:15" x14ac:dyDescent="0.25">
      <c r="A30" s="971"/>
      <c r="B30" s="981" t="s">
        <v>887</v>
      </c>
      <c r="C30" s="982"/>
      <c r="D30" s="983"/>
      <c r="E30" s="894">
        <v>8.6028159399999993</v>
      </c>
      <c r="F30" s="894">
        <v>3.5038227700000002</v>
      </c>
      <c r="G30" s="894">
        <v>3.2718171500000004</v>
      </c>
      <c r="H30" s="894">
        <v>3.1398831899999999</v>
      </c>
      <c r="I30" s="894">
        <v>4.0201323100000002</v>
      </c>
      <c r="J30" s="895"/>
      <c r="K30" s="826">
        <v>0.28034454364526851</v>
      </c>
      <c r="L30" s="974"/>
      <c r="M30" s="818"/>
      <c r="N30" s="818"/>
      <c r="O30" s="974"/>
    </row>
    <row r="31" spans="1:15" x14ac:dyDescent="0.25">
      <c r="A31" s="971"/>
      <c r="B31" s="1324" t="s">
        <v>727</v>
      </c>
      <c r="C31" s="1324"/>
      <c r="D31" s="1324"/>
      <c r="E31" s="1324"/>
      <c r="F31" s="1324"/>
      <c r="G31" s="1324"/>
      <c r="H31" s="1324"/>
      <c r="I31" s="1324"/>
      <c r="J31" s="1324"/>
      <c r="K31" s="1324"/>
      <c r="L31" s="974"/>
      <c r="M31" s="974"/>
      <c r="N31" s="974"/>
      <c r="O31" s="974"/>
    </row>
    <row r="32" spans="1:15" x14ac:dyDescent="0.25">
      <c r="A32" s="971"/>
      <c r="B32" s="984"/>
      <c r="C32" s="984"/>
      <c r="D32" s="984"/>
      <c r="E32" s="984"/>
      <c r="F32" s="984"/>
      <c r="G32" s="984"/>
      <c r="H32" s="984"/>
      <c r="I32" s="984"/>
      <c r="J32" s="984"/>
      <c r="K32" s="984"/>
      <c r="L32" s="974"/>
      <c r="M32" s="974"/>
      <c r="N32" s="974"/>
      <c r="O32" s="974"/>
    </row>
    <row r="33" spans="1:15" x14ac:dyDescent="0.25">
      <c r="A33" s="971"/>
      <c r="B33" s="972" t="s">
        <v>728</v>
      </c>
      <c r="C33" s="974"/>
      <c r="D33" s="974"/>
      <c r="E33" s="974"/>
      <c r="F33" s="974"/>
      <c r="G33" s="974"/>
      <c r="H33" s="974"/>
      <c r="I33" s="974"/>
      <c r="J33" s="974"/>
      <c r="K33" s="974"/>
      <c r="L33" s="974"/>
      <c r="M33" s="974"/>
      <c r="N33" s="974"/>
      <c r="O33" s="974"/>
    </row>
    <row r="34" spans="1:15" ht="15" customHeight="1" x14ac:dyDescent="0.25">
      <c r="A34" s="973"/>
      <c r="B34" s="1222" t="s">
        <v>729</v>
      </c>
      <c r="C34" s="1231">
        <v>2015</v>
      </c>
      <c r="D34" s="1233">
        <v>2016</v>
      </c>
      <c r="E34" s="1233">
        <v>2017</v>
      </c>
      <c r="F34" s="1233">
        <v>2018</v>
      </c>
      <c r="G34" s="1235">
        <v>2019</v>
      </c>
      <c r="H34" s="1237" t="s">
        <v>2</v>
      </c>
      <c r="I34" s="1238" t="s">
        <v>3</v>
      </c>
      <c r="J34" s="974"/>
      <c r="K34" s="974"/>
      <c r="L34" s="974"/>
      <c r="M34" s="974"/>
      <c r="N34" s="974"/>
      <c r="O34" s="974"/>
    </row>
    <row r="35" spans="1:15" x14ac:dyDescent="0.25">
      <c r="A35" s="971"/>
      <c r="B35" s="1222"/>
      <c r="C35" s="1232"/>
      <c r="D35" s="1234"/>
      <c r="E35" s="1234"/>
      <c r="F35" s="1234"/>
      <c r="G35" s="1236"/>
      <c r="H35" s="1237"/>
      <c r="I35" s="1238"/>
      <c r="J35" s="974"/>
      <c r="K35" s="974"/>
      <c r="L35" s="974"/>
      <c r="M35" s="974"/>
      <c r="N35" s="974"/>
      <c r="O35" s="974"/>
    </row>
    <row r="36" spans="1:15" x14ac:dyDescent="0.25">
      <c r="A36" s="971"/>
      <c r="B36" s="827" t="s">
        <v>483</v>
      </c>
      <c r="C36" s="858">
        <v>3.4532960000000001E-2</v>
      </c>
      <c r="D36" s="858">
        <v>1.2151929999999998E-2</v>
      </c>
      <c r="E36" s="858">
        <v>1.6052799999999999E-3</v>
      </c>
      <c r="F36" s="858">
        <v>5.9899800000000007E-3</v>
      </c>
      <c r="G36" s="859">
        <v>1.6241350000000002E-2</v>
      </c>
      <c r="H36" s="860">
        <v>3.7852446554061281E-2</v>
      </c>
      <c r="I36" s="830">
        <v>1.7114197376285061</v>
      </c>
      <c r="J36" s="974"/>
      <c r="K36" s="818"/>
      <c r="L36" s="818"/>
      <c r="M36" s="974"/>
      <c r="N36" s="974"/>
      <c r="O36" s="974"/>
    </row>
    <row r="37" spans="1:15" x14ac:dyDescent="0.25">
      <c r="A37" s="971"/>
      <c r="B37" s="827" t="s">
        <v>496</v>
      </c>
      <c r="C37" s="858">
        <v>0.60975070999999992</v>
      </c>
      <c r="D37" s="858">
        <v>0.43843840000000001</v>
      </c>
      <c r="E37" s="858">
        <v>0.45600157000000002</v>
      </c>
      <c r="F37" s="858">
        <v>0.36066047000000001</v>
      </c>
      <c r="G37" s="859">
        <v>0.41246110999999996</v>
      </c>
      <c r="H37" s="860">
        <v>0.96129091004773537</v>
      </c>
      <c r="I37" s="830">
        <v>0.14362716268849751</v>
      </c>
      <c r="J37" s="974"/>
      <c r="K37" s="818"/>
      <c r="L37" s="818"/>
      <c r="M37" s="974"/>
      <c r="N37" s="974"/>
      <c r="O37" s="974"/>
    </row>
    <row r="38" spans="1:15" ht="18" x14ac:dyDescent="0.25">
      <c r="A38" s="971"/>
      <c r="B38" s="827" t="s">
        <v>485</v>
      </c>
      <c r="C38" s="858">
        <v>0</v>
      </c>
      <c r="D38" s="858">
        <v>0</v>
      </c>
      <c r="E38" s="858">
        <v>0</v>
      </c>
      <c r="F38" s="858">
        <v>0</v>
      </c>
      <c r="G38" s="859">
        <v>0</v>
      </c>
      <c r="H38" s="860">
        <v>0</v>
      </c>
      <c r="I38" s="830" t="s">
        <v>206</v>
      </c>
      <c r="J38" s="974"/>
      <c r="K38" s="818"/>
      <c r="L38" s="818"/>
      <c r="M38" s="974"/>
      <c r="N38" s="974"/>
      <c r="O38" s="974"/>
    </row>
    <row r="39" spans="1:15" x14ac:dyDescent="0.25">
      <c r="A39" s="971"/>
      <c r="B39" s="827" t="s">
        <v>730</v>
      </c>
      <c r="C39" s="858">
        <v>0</v>
      </c>
      <c r="D39" s="858">
        <v>0</v>
      </c>
      <c r="E39" s="858">
        <v>0</v>
      </c>
      <c r="F39" s="858">
        <v>0</v>
      </c>
      <c r="G39" s="859">
        <v>0</v>
      </c>
      <c r="H39" s="860">
        <v>0</v>
      </c>
      <c r="I39" s="830" t="s">
        <v>206</v>
      </c>
      <c r="J39" s="974"/>
      <c r="K39" s="818"/>
      <c r="L39" s="818"/>
      <c r="M39" s="974"/>
      <c r="N39" s="974"/>
      <c r="O39" s="974"/>
    </row>
    <row r="40" spans="1:15" x14ac:dyDescent="0.25">
      <c r="A40" s="971"/>
      <c r="B40" s="827" t="s">
        <v>487</v>
      </c>
      <c r="C40" s="858">
        <v>5.57181E-3</v>
      </c>
      <c r="D40" s="858">
        <v>8.1000000000000008E-7</v>
      </c>
      <c r="E40" s="858">
        <v>5.84E-6</v>
      </c>
      <c r="F40" s="858">
        <v>7.2529999999999998E-5</v>
      </c>
      <c r="G40" s="859">
        <v>3.6755999999999996E-4</v>
      </c>
      <c r="H40" s="860">
        <v>8.5664339820339813E-4</v>
      </c>
      <c r="I40" s="830">
        <v>4.0676961257410724</v>
      </c>
      <c r="J40" s="974"/>
      <c r="K40" s="818"/>
      <c r="L40" s="818"/>
      <c r="M40" s="974"/>
      <c r="N40" s="974"/>
      <c r="O40" s="974"/>
    </row>
    <row r="41" spans="1:15" x14ac:dyDescent="0.25">
      <c r="A41" s="971"/>
      <c r="B41" s="831" t="s">
        <v>504</v>
      </c>
      <c r="C41" s="861">
        <v>0.64985547999999982</v>
      </c>
      <c r="D41" s="861">
        <v>0.45059114</v>
      </c>
      <c r="E41" s="861">
        <v>0.45761268999999999</v>
      </c>
      <c r="F41" s="861">
        <v>0.36672298000000003</v>
      </c>
      <c r="G41" s="861">
        <v>0.42907001999999994</v>
      </c>
      <c r="H41" s="862">
        <v>1</v>
      </c>
      <c r="I41" s="833">
        <v>0.1700112711780426</v>
      </c>
      <c r="J41" s="974"/>
      <c r="K41" s="818"/>
      <c r="L41" s="818"/>
      <c r="M41" s="974"/>
      <c r="N41" s="974"/>
      <c r="O41" s="974"/>
    </row>
    <row r="42" spans="1:15" ht="15" customHeight="1" x14ac:dyDescent="0.25">
      <c r="B42" s="1324" t="s">
        <v>731</v>
      </c>
      <c r="C42" s="1324"/>
      <c r="D42" s="1324"/>
      <c r="E42" s="1324"/>
      <c r="F42" s="1324"/>
      <c r="G42" s="1324"/>
      <c r="H42" s="1324"/>
      <c r="I42" s="1324"/>
      <c r="J42" s="974"/>
      <c r="K42" s="974"/>
      <c r="L42" s="974"/>
      <c r="M42" s="974"/>
      <c r="N42" s="974"/>
      <c r="O42" s="985"/>
    </row>
    <row r="43" spans="1:15" x14ac:dyDescent="0.25">
      <c r="B43" s="974"/>
      <c r="C43" s="974"/>
      <c r="D43" s="974"/>
      <c r="E43" s="974"/>
      <c r="F43" s="974"/>
      <c r="G43" s="974"/>
      <c r="H43" s="974"/>
      <c r="I43" s="974"/>
      <c r="J43" s="974"/>
      <c r="K43" s="974"/>
      <c r="L43" s="974"/>
      <c r="M43" s="974"/>
      <c r="N43" s="974"/>
      <c r="O43" s="985"/>
    </row>
    <row r="44" spans="1:15" x14ac:dyDescent="0.25">
      <c r="B44" s="972" t="s">
        <v>732</v>
      </c>
      <c r="C44" s="974"/>
      <c r="D44" s="974"/>
      <c r="E44" s="974"/>
      <c r="F44" s="974"/>
      <c r="G44" s="974"/>
      <c r="H44" s="974"/>
      <c r="I44" s="974"/>
      <c r="J44" s="974"/>
      <c r="K44" s="974"/>
      <c r="L44" s="974"/>
      <c r="M44" s="974"/>
      <c r="N44" s="974"/>
      <c r="O44" s="985"/>
    </row>
    <row r="45" spans="1:15" x14ac:dyDescent="0.25">
      <c r="B45" s="1241" t="s">
        <v>596</v>
      </c>
      <c r="C45" s="1325" t="s">
        <v>700</v>
      </c>
      <c r="D45" s="1241" t="s">
        <v>615</v>
      </c>
      <c r="E45" s="1242">
        <v>2018</v>
      </c>
      <c r="F45" s="1243"/>
      <c r="G45" s="1243"/>
      <c r="H45" s="1244"/>
      <c r="I45" s="1248">
        <v>2019</v>
      </c>
      <c r="J45" s="1249"/>
      <c r="K45" s="1249"/>
      <c r="L45" s="1250"/>
      <c r="M45" s="841"/>
    </row>
    <row r="46" spans="1:15" x14ac:dyDescent="0.25">
      <c r="B46" s="1241"/>
      <c r="C46" s="1325"/>
      <c r="D46" s="1241"/>
      <c r="E46" s="1241" t="s">
        <v>601</v>
      </c>
      <c r="F46" s="1241"/>
      <c r="G46" s="1241"/>
      <c r="H46" s="1241" t="s">
        <v>661</v>
      </c>
      <c r="I46" s="1248" t="s">
        <v>601</v>
      </c>
      <c r="J46" s="1249"/>
      <c r="K46" s="1250"/>
      <c r="L46" s="1261" t="s">
        <v>661</v>
      </c>
      <c r="M46" s="841"/>
    </row>
    <row r="47" spans="1:15" x14ac:dyDescent="0.25">
      <c r="B47" s="1241"/>
      <c r="C47" s="1325"/>
      <c r="D47" s="1241"/>
      <c r="E47" s="834" t="s">
        <v>733</v>
      </c>
      <c r="F47" s="834" t="s">
        <v>734</v>
      </c>
      <c r="G47" s="834" t="s">
        <v>735</v>
      </c>
      <c r="H47" s="1241"/>
      <c r="I47" s="835" t="s">
        <v>733</v>
      </c>
      <c r="J47" s="835" t="s">
        <v>734</v>
      </c>
      <c r="K47" s="835" t="s">
        <v>735</v>
      </c>
      <c r="L47" s="1261"/>
      <c r="M47" s="841"/>
    </row>
    <row r="48" spans="1:15" x14ac:dyDescent="0.25">
      <c r="B48" s="1254" t="s">
        <v>609</v>
      </c>
      <c r="C48" s="1255" t="s">
        <v>584</v>
      </c>
      <c r="D48" s="863" t="s">
        <v>268</v>
      </c>
      <c r="E48" s="873">
        <v>5866</v>
      </c>
      <c r="F48" s="873">
        <v>178</v>
      </c>
      <c r="G48" s="873">
        <v>234</v>
      </c>
      <c r="H48" s="873">
        <v>2741.5050000000001</v>
      </c>
      <c r="I48" s="847">
        <v>3795</v>
      </c>
      <c r="J48" s="847">
        <v>117</v>
      </c>
      <c r="K48" s="847">
        <v>113</v>
      </c>
      <c r="L48" s="847">
        <v>1198.2560000000001</v>
      </c>
      <c r="M48" s="841"/>
    </row>
    <row r="49" spans="2:13" x14ac:dyDescent="0.25">
      <c r="B49" s="1254"/>
      <c r="C49" s="1255"/>
      <c r="D49" s="863" t="s">
        <v>638</v>
      </c>
      <c r="E49" s="873">
        <v>42495</v>
      </c>
      <c r="F49" s="873">
        <v>330</v>
      </c>
      <c r="G49" s="873">
        <v>273</v>
      </c>
      <c r="H49" s="873">
        <v>3744.3343199999999</v>
      </c>
      <c r="I49" s="847">
        <v>39722</v>
      </c>
      <c r="J49" s="847">
        <v>1345</v>
      </c>
      <c r="K49" s="847">
        <v>228</v>
      </c>
      <c r="L49" s="847">
        <v>3102.0566899999999</v>
      </c>
      <c r="M49" s="841"/>
    </row>
    <row r="50" spans="2:13" x14ac:dyDescent="0.25">
      <c r="B50" s="1254"/>
      <c r="C50" s="1255"/>
      <c r="D50" s="863" t="s">
        <v>266</v>
      </c>
      <c r="E50" s="873">
        <v>7471</v>
      </c>
      <c r="F50" s="873">
        <v>38</v>
      </c>
      <c r="G50" s="873">
        <v>5521</v>
      </c>
      <c r="H50" s="873">
        <v>85552.856620000006</v>
      </c>
      <c r="I50" s="847">
        <v>6534</v>
      </c>
      <c r="J50" s="847">
        <v>32</v>
      </c>
      <c r="K50" s="847">
        <v>6197</v>
      </c>
      <c r="L50" s="847">
        <v>97567.226239999989</v>
      </c>
      <c r="M50" s="841"/>
    </row>
    <row r="51" spans="2:13" x14ac:dyDescent="0.25">
      <c r="B51" s="1254"/>
      <c r="C51" s="1255"/>
      <c r="D51" s="863" t="s">
        <v>888</v>
      </c>
      <c r="E51" s="873">
        <v>125</v>
      </c>
      <c r="F51" s="846" t="s">
        <v>206</v>
      </c>
      <c r="G51" s="846">
        <v>1</v>
      </c>
      <c r="H51" s="846">
        <v>15</v>
      </c>
      <c r="I51" s="847">
        <v>92</v>
      </c>
      <c r="J51" s="848" t="s">
        <v>206</v>
      </c>
      <c r="K51" s="847" t="s">
        <v>206</v>
      </c>
      <c r="L51" s="847" t="s">
        <v>206</v>
      </c>
      <c r="M51" s="841"/>
    </row>
    <row r="52" spans="2:13" x14ac:dyDescent="0.25">
      <c r="B52" s="1254"/>
      <c r="C52" s="1255"/>
      <c r="D52" s="863" t="s">
        <v>889</v>
      </c>
      <c r="E52" s="873">
        <v>104</v>
      </c>
      <c r="F52" s="846" t="s">
        <v>206</v>
      </c>
      <c r="G52" s="846" t="s">
        <v>206</v>
      </c>
      <c r="H52" s="846" t="s">
        <v>206</v>
      </c>
      <c r="I52" s="848">
        <v>102</v>
      </c>
      <c r="J52" s="848" t="s">
        <v>206</v>
      </c>
      <c r="K52" s="848" t="s">
        <v>206</v>
      </c>
      <c r="L52" s="848" t="s">
        <v>206</v>
      </c>
      <c r="M52" s="841"/>
    </row>
    <row r="53" spans="2:13" x14ac:dyDescent="0.25">
      <c r="B53" s="1254"/>
      <c r="C53" s="1255"/>
      <c r="D53" s="863" t="s">
        <v>890</v>
      </c>
      <c r="E53" s="873">
        <v>2321</v>
      </c>
      <c r="F53" s="846">
        <v>9</v>
      </c>
      <c r="G53" s="846" t="s">
        <v>206</v>
      </c>
      <c r="H53" s="846" t="s">
        <v>206</v>
      </c>
      <c r="I53" s="848">
        <v>1882</v>
      </c>
      <c r="J53" s="848">
        <v>10</v>
      </c>
      <c r="K53" s="848" t="s">
        <v>206</v>
      </c>
      <c r="L53" s="848" t="s">
        <v>206</v>
      </c>
      <c r="M53" s="841"/>
    </row>
    <row r="54" spans="2:13" x14ac:dyDescent="0.25">
      <c r="B54" s="1254"/>
      <c r="C54" s="1255"/>
      <c r="D54" s="863" t="s">
        <v>891</v>
      </c>
      <c r="E54" s="873">
        <v>678</v>
      </c>
      <c r="F54" s="873">
        <v>3</v>
      </c>
      <c r="G54" s="846" t="s">
        <v>206</v>
      </c>
      <c r="H54" s="846" t="s">
        <v>206</v>
      </c>
      <c r="I54" s="848">
        <v>744</v>
      </c>
      <c r="J54" s="848">
        <v>1</v>
      </c>
      <c r="K54" s="848" t="s">
        <v>206</v>
      </c>
      <c r="L54" s="848" t="s">
        <v>206</v>
      </c>
      <c r="M54" s="841"/>
    </row>
    <row r="55" spans="2:13" x14ac:dyDescent="0.25">
      <c r="B55" s="1254"/>
      <c r="C55" s="1255"/>
      <c r="D55" s="863" t="s">
        <v>892</v>
      </c>
      <c r="E55" s="873">
        <v>1223</v>
      </c>
      <c r="F55" s="846">
        <v>1</v>
      </c>
      <c r="G55" s="846" t="s">
        <v>206</v>
      </c>
      <c r="H55" s="846" t="s">
        <v>206</v>
      </c>
      <c r="I55" s="848">
        <v>701</v>
      </c>
      <c r="J55" s="848" t="s">
        <v>206</v>
      </c>
      <c r="K55" s="848" t="s">
        <v>206</v>
      </c>
      <c r="L55" s="848" t="s">
        <v>206</v>
      </c>
      <c r="M55" s="841"/>
    </row>
    <row r="56" spans="2:13" x14ac:dyDescent="0.25">
      <c r="B56" s="1254"/>
      <c r="C56" s="1255"/>
      <c r="D56" s="863" t="s">
        <v>893</v>
      </c>
      <c r="E56" s="873">
        <v>1138</v>
      </c>
      <c r="F56" s="846" t="s">
        <v>206</v>
      </c>
      <c r="G56" s="846" t="s">
        <v>206</v>
      </c>
      <c r="H56" s="846" t="s">
        <v>206</v>
      </c>
      <c r="I56" s="848">
        <v>913</v>
      </c>
      <c r="J56" s="848">
        <v>1</v>
      </c>
      <c r="K56" s="848" t="s">
        <v>206</v>
      </c>
      <c r="L56" s="848" t="s">
        <v>206</v>
      </c>
      <c r="M56" s="841"/>
    </row>
    <row r="57" spans="2:13" x14ac:dyDescent="0.25">
      <c r="B57" s="1254"/>
      <c r="C57" s="1307" t="s">
        <v>587</v>
      </c>
      <c r="D57" s="1308"/>
      <c r="E57" s="945">
        <v>61421</v>
      </c>
      <c r="F57" s="945">
        <v>559</v>
      </c>
      <c r="G57" s="945">
        <v>6029</v>
      </c>
      <c r="H57" s="945">
        <v>92053.695940000005</v>
      </c>
      <c r="I57" s="945">
        <f>SUM(I48:I56)</f>
        <v>54485</v>
      </c>
      <c r="J57" s="945">
        <f t="shared" ref="J57:L57" si="0">SUM(J48:J56)</f>
        <v>1506</v>
      </c>
      <c r="K57" s="945">
        <f t="shared" si="0"/>
        <v>6538</v>
      </c>
      <c r="L57" s="945">
        <f t="shared" si="0"/>
        <v>101867.53893</v>
      </c>
      <c r="M57" s="841"/>
    </row>
    <row r="58" spans="2:13" x14ac:dyDescent="0.25">
      <c r="B58" s="1254"/>
      <c r="C58" s="1255" t="s">
        <v>588</v>
      </c>
      <c r="D58" s="863" t="s">
        <v>268</v>
      </c>
      <c r="E58" s="873">
        <v>6265</v>
      </c>
      <c r="F58" s="873">
        <v>177</v>
      </c>
      <c r="G58" s="873">
        <v>409</v>
      </c>
      <c r="H58" s="962">
        <v>1083.5412900000001</v>
      </c>
      <c r="I58" s="848">
        <v>4324</v>
      </c>
      <c r="J58" s="848">
        <v>121</v>
      </c>
      <c r="K58" s="848">
        <v>151</v>
      </c>
      <c r="L58" s="848">
        <v>330.87700000000001</v>
      </c>
      <c r="M58" s="841"/>
    </row>
    <row r="59" spans="2:13" x14ac:dyDescent="0.25">
      <c r="B59" s="1254"/>
      <c r="C59" s="1255"/>
      <c r="D59" s="863" t="s">
        <v>638</v>
      </c>
      <c r="E59" s="873">
        <v>43613</v>
      </c>
      <c r="F59" s="873">
        <v>333</v>
      </c>
      <c r="G59" s="873">
        <v>288</v>
      </c>
      <c r="H59" s="962">
        <v>1660.3526999999999</v>
      </c>
      <c r="I59" s="848">
        <v>41124</v>
      </c>
      <c r="J59" s="848">
        <v>1339</v>
      </c>
      <c r="K59" s="848">
        <v>219</v>
      </c>
      <c r="L59" s="848">
        <v>2017.1741</v>
      </c>
      <c r="M59" s="841"/>
    </row>
    <row r="60" spans="2:13" x14ac:dyDescent="0.25">
      <c r="B60" s="1254"/>
      <c r="C60" s="1255"/>
      <c r="D60" s="863" t="s">
        <v>266</v>
      </c>
      <c r="E60" s="873">
        <v>8376</v>
      </c>
      <c r="F60" s="873">
        <v>38</v>
      </c>
      <c r="G60" s="873">
        <v>5239</v>
      </c>
      <c r="H60" s="962">
        <v>32995.034650000001</v>
      </c>
      <c r="I60" s="848">
        <v>7274</v>
      </c>
      <c r="J60" s="848">
        <v>23</v>
      </c>
      <c r="K60" s="848">
        <v>5921</v>
      </c>
      <c r="L60" s="848">
        <v>38289.656439999992</v>
      </c>
      <c r="M60" s="841"/>
    </row>
    <row r="61" spans="2:13" x14ac:dyDescent="0.25">
      <c r="B61" s="1254"/>
      <c r="C61" s="1255"/>
      <c r="D61" s="863" t="s">
        <v>888</v>
      </c>
      <c r="E61" s="873">
        <v>143</v>
      </c>
      <c r="F61" s="846" t="s">
        <v>206</v>
      </c>
      <c r="G61" s="846" t="s">
        <v>206</v>
      </c>
      <c r="H61" s="846" t="s">
        <v>206</v>
      </c>
      <c r="I61" s="848">
        <v>113</v>
      </c>
      <c r="J61" s="848" t="s">
        <v>206</v>
      </c>
      <c r="K61" s="848" t="s">
        <v>206</v>
      </c>
      <c r="L61" s="848" t="s">
        <v>206</v>
      </c>
      <c r="M61" s="841"/>
    </row>
    <row r="62" spans="2:13" x14ac:dyDescent="0.25">
      <c r="B62" s="1254"/>
      <c r="C62" s="1255"/>
      <c r="D62" s="863" t="s">
        <v>889</v>
      </c>
      <c r="E62" s="873">
        <v>100</v>
      </c>
      <c r="F62" s="873" t="s">
        <v>206</v>
      </c>
      <c r="G62" s="846">
        <v>5</v>
      </c>
      <c r="H62" s="846">
        <v>5.14</v>
      </c>
      <c r="I62" s="848">
        <v>92</v>
      </c>
      <c r="J62" s="848" t="s">
        <v>206</v>
      </c>
      <c r="K62" s="848" t="s">
        <v>206</v>
      </c>
      <c r="L62" s="848" t="s">
        <v>206</v>
      </c>
      <c r="M62" s="841"/>
    </row>
    <row r="63" spans="2:13" x14ac:dyDescent="0.25">
      <c r="B63" s="1254"/>
      <c r="C63" s="1255"/>
      <c r="D63" s="863" t="s">
        <v>890</v>
      </c>
      <c r="E63" s="873">
        <v>1623</v>
      </c>
      <c r="F63" s="846">
        <v>9</v>
      </c>
      <c r="G63" s="846" t="s">
        <v>206</v>
      </c>
      <c r="H63" s="846" t="s">
        <v>206</v>
      </c>
      <c r="I63" s="848">
        <v>1403</v>
      </c>
      <c r="J63" s="848">
        <v>4</v>
      </c>
      <c r="K63" s="848">
        <v>1</v>
      </c>
      <c r="L63" s="848" t="s">
        <v>206</v>
      </c>
      <c r="M63" s="841"/>
    </row>
    <row r="64" spans="2:13" x14ac:dyDescent="0.25">
      <c r="B64" s="1254"/>
      <c r="C64" s="1255"/>
      <c r="D64" s="863" t="s">
        <v>891</v>
      </c>
      <c r="E64" s="873">
        <v>1093</v>
      </c>
      <c r="F64" s="873">
        <v>7</v>
      </c>
      <c r="G64" s="846" t="s">
        <v>206</v>
      </c>
      <c r="H64" s="846" t="s">
        <v>206</v>
      </c>
      <c r="I64" s="848">
        <v>1180</v>
      </c>
      <c r="J64" s="848">
        <v>9</v>
      </c>
      <c r="K64" s="848" t="s">
        <v>206</v>
      </c>
      <c r="L64" s="848" t="s">
        <v>206</v>
      </c>
      <c r="M64" s="841"/>
    </row>
    <row r="65" spans="2:13" x14ac:dyDescent="0.25">
      <c r="B65" s="1254"/>
      <c r="C65" s="1255"/>
      <c r="D65" s="863" t="s">
        <v>892</v>
      </c>
      <c r="E65" s="873">
        <v>1294</v>
      </c>
      <c r="F65" s="846" t="s">
        <v>206</v>
      </c>
      <c r="G65" s="846" t="s">
        <v>206</v>
      </c>
      <c r="H65" s="846" t="s">
        <v>206</v>
      </c>
      <c r="I65" s="848">
        <v>649</v>
      </c>
      <c r="J65" s="848" t="s">
        <v>206</v>
      </c>
      <c r="K65" s="848" t="s">
        <v>206</v>
      </c>
      <c r="L65" s="848" t="s">
        <v>206</v>
      </c>
      <c r="M65" s="841"/>
    </row>
    <row r="66" spans="2:13" x14ac:dyDescent="0.25">
      <c r="B66" s="1254"/>
      <c r="C66" s="1255"/>
      <c r="D66" s="863" t="s">
        <v>893</v>
      </c>
      <c r="E66" s="873">
        <v>965</v>
      </c>
      <c r="F66" s="846" t="s">
        <v>206</v>
      </c>
      <c r="G66" s="846" t="s">
        <v>206</v>
      </c>
      <c r="H66" s="846" t="s">
        <v>206</v>
      </c>
      <c r="I66" s="848">
        <v>751</v>
      </c>
      <c r="J66" s="848">
        <v>1</v>
      </c>
      <c r="K66" s="848" t="s">
        <v>206</v>
      </c>
      <c r="L66" s="848" t="s">
        <v>206</v>
      </c>
      <c r="M66" s="841"/>
    </row>
    <row r="67" spans="2:13" x14ac:dyDescent="0.25">
      <c r="B67" s="1254"/>
      <c r="C67" s="1307" t="s">
        <v>590</v>
      </c>
      <c r="D67" s="1308"/>
      <c r="E67" s="945">
        <v>63472</v>
      </c>
      <c r="F67" s="945">
        <v>564</v>
      </c>
      <c r="G67" s="945">
        <v>5941</v>
      </c>
      <c r="H67" s="945">
        <v>35744.068639999998</v>
      </c>
      <c r="I67" s="945">
        <f>SUM(I58:I66)</f>
        <v>56910</v>
      </c>
      <c r="J67" s="945">
        <f t="shared" ref="J67:L67" si="1">SUM(J58:J66)</f>
        <v>1497</v>
      </c>
      <c r="K67" s="945">
        <f t="shared" si="1"/>
        <v>6292</v>
      </c>
      <c r="L67" s="945">
        <f t="shared" si="1"/>
        <v>40637.707539999989</v>
      </c>
      <c r="M67" s="841"/>
    </row>
    <row r="68" spans="2:13" x14ac:dyDescent="0.25">
      <c r="B68" s="1258" t="s">
        <v>645</v>
      </c>
      <c r="C68" s="1258"/>
      <c r="D68" s="1258"/>
      <c r="E68" s="936">
        <v>124893</v>
      </c>
      <c r="F68" s="936">
        <v>1123</v>
      </c>
      <c r="G68" s="936">
        <v>11970</v>
      </c>
      <c r="H68" s="936">
        <v>127797.76458</v>
      </c>
      <c r="I68" s="936">
        <f>+I67+I57</f>
        <v>111395</v>
      </c>
      <c r="J68" s="936">
        <f t="shared" ref="J68:L68" si="2">+J67+J57</f>
        <v>3003</v>
      </c>
      <c r="K68" s="936">
        <f t="shared" si="2"/>
        <v>12830</v>
      </c>
      <c r="L68" s="936">
        <f t="shared" si="2"/>
        <v>142505.24646999998</v>
      </c>
      <c r="M68" s="841"/>
    </row>
    <row r="69" spans="2:13" x14ac:dyDescent="0.25">
      <c r="B69" s="1312" t="s">
        <v>761</v>
      </c>
      <c r="C69" s="1313"/>
      <c r="D69" s="1313"/>
      <c r="E69" s="1313"/>
      <c r="F69" s="1313"/>
      <c r="G69" s="1313"/>
      <c r="H69" s="1313"/>
      <c r="I69" s="1313"/>
      <c r="J69" s="946"/>
      <c r="K69" s="946"/>
      <c r="L69" s="946"/>
      <c r="M69" s="841"/>
    </row>
    <row r="70" spans="2:13" x14ac:dyDescent="0.25">
      <c r="B70" s="1312" t="s">
        <v>894</v>
      </c>
      <c r="C70" s="1313"/>
      <c r="D70" s="1313"/>
      <c r="E70" s="1313"/>
      <c r="F70" s="1313"/>
      <c r="G70" s="1313"/>
      <c r="H70" s="1313"/>
      <c r="I70" s="1313"/>
      <c r="J70" s="986"/>
      <c r="K70" s="987"/>
      <c r="L70" s="987"/>
      <c r="M70" s="987"/>
    </row>
    <row r="71" spans="2:13" x14ac:dyDescent="0.25">
      <c r="B71" s="1259" t="s">
        <v>787</v>
      </c>
      <c r="C71" s="1259"/>
      <c r="D71" s="1259"/>
      <c r="E71" s="1259"/>
      <c r="F71" s="1259"/>
      <c r="G71" s="1259"/>
      <c r="H71" s="1259"/>
      <c r="I71" s="1259"/>
      <c r="J71" s="1259"/>
      <c r="K71" s="1259"/>
      <c r="L71" s="1259"/>
    </row>
  </sheetData>
  <mergeCells count="55">
    <mergeCell ref="B68:D68"/>
    <mergeCell ref="B69:I69"/>
    <mergeCell ref="B70:I70"/>
    <mergeCell ref="B71:L71"/>
    <mergeCell ref="I46:K46"/>
    <mergeCell ref="L46:L47"/>
    <mergeCell ref="B48:B67"/>
    <mergeCell ref="C48:C56"/>
    <mergeCell ref="C57:D57"/>
    <mergeCell ref="C58:C66"/>
    <mergeCell ref="C67:D67"/>
    <mergeCell ref="H34:H35"/>
    <mergeCell ref="I34:I35"/>
    <mergeCell ref="B42:I42"/>
    <mergeCell ref="B45:B47"/>
    <mergeCell ref="C45:C47"/>
    <mergeCell ref="D45:D47"/>
    <mergeCell ref="E45:H45"/>
    <mergeCell ref="I45:L45"/>
    <mergeCell ref="E46:G46"/>
    <mergeCell ref="H46:H47"/>
    <mergeCell ref="B34:B35"/>
    <mergeCell ref="C34:C35"/>
    <mergeCell ref="D34:D35"/>
    <mergeCell ref="E34:E35"/>
    <mergeCell ref="F34:F35"/>
    <mergeCell ref="G34:G35"/>
    <mergeCell ref="B31:K31"/>
    <mergeCell ref="B15:J15"/>
    <mergeCell ref="B18:B19"/>
    <mergeCell ref="C18:C19"/>
    <mergeCell ref="D18:D19"/>
    <mergeCell ref="E18:E19"/>
    <mergeCell ref="F18:F19"/>
    <mergeCell ref="G18:G19"/>
    <mergeCell ref="H18:H19"/>
    <mergeCell ref="I18:I19"/>
    <mergeCell ref="J18:J19"/>
    <mergeCell ref="K18:K19"/>
    <mergeCell ref="B20:B24"/>
    <mergeCell ref="C24:D24"/>
    <mergeCell ref="B25:B29"/>
    <mergeCell ref="C29:D29"/>
    <mergeCell ref="H4:H5"/>
    <mergeCell ref="I4:I5"/>
    <mergeCell ref="J4:J5"/>
    <mergeCell ref="B6:B8"/>
    <mergeCell ref="B9:B13"/>
    <mergeCell ref="F4:F5"/>
    <mergeCell ref="G4:G5"/>
    <mergeCell ref="B14:C14"/>
    <mergeCell ref="B4:B5"/>
    <mergeCell ref="C4:C5"/>
    <mergeCell ref="D4:D5"/>
    <mergeCell ref="E4:E5"/>
  </mergeCells>
  <pageMargins left="0.7" right="0.7" top="0.75" bottom="0.75" header="0.3" footer="0.3"/>
  <pageSetup paperSize="183" scale="74"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N43"/>
  <sheetViews>
    <sheetView workbookViewId="0"/>
  </sheetViews>
  <sheetFormatPr baseColWidth="10" defaultColWidth="11.42578125" defaultRowHeight="15" x14ac:dyDescent="0.25"/>
  <cols>
    <col min="1" max="1" width="3.7109375" style="988" customWidth="1"/>
    <col min="2" max="2" width="29.28515625" style="988" customWidth="1"/>
    <col min="3" max="3" width="31.42578125" style="988" customWidth="1"/>
    <col min="4" max="4" width="39.42578125" style="988" customWidth="1"/>
    <col min="5" max="16384" width="11.42578125" style="988"/>
  </cols>
  <sheetData>
    <row r="1" spans="1:14" x14ac:dyDescent="0.25">
      <c r="B1" s="989" t="s">
        <v>895</v>
      </c>
    </row>
    <row r="2" spans="1:14" x14ac:dyDescent="0.25">
      <c r="B2" s="990"/>
    </row>
    <row r="3" spans="1:14" x14ac:dyDescent="0.25">
      <c r="A3" s="991"/>
      <c r="B3" s="992" t="s">
        <v>699</v>
      </c>
    </row>
    <row r="4" spans="1:14" ht="15" customHeight="1" x14ac:dyDescent="0.25">
      <c r="A4" s="993"/>
      <c r="B4" s="1222" t="s">
        <v>700</v>
      </c>
      <c r="C4" s="1222" t="s">
        <v>701</v>
      </c>
      <c r="D4" s="1223">
        <v>2015</v>
      </c>
      <c r="E4" s="1223">
        <v>2016</v>
      </c>
      <c r="F4" s="1223">
        <v>2017</v>
      </c>
      <c r="G4" s="1223">
        <v>2018</v>
      </c>
      <c r="H4" s="1225">
        <v>2019</v>
      </c>
      <c r="I4" s="1326" t="s">
        <v>2</v>
      </c>
      <c r="J4" s="1326" t="s">
        <v>3</v>
      </c>
      <c r="K4" s="994"/>
      <c r="L4" s="994"/>
      <c r="M4" s="994"/>
      <c r="N4" s="994"/>
    </row>
    <row r="5" spans="1:14" x14ac:dyDescent="0.25">
      <c r="A5" s="995"/>
      <c r="B5" s="1222"/>
      <c r="C5" s="1222"/>
      <c r="D5" s="1224"/>
      <c r="E5" s="1224"/>
      <c r="F5" s="1224"/>
      <c r="G5" s="1224"/>
      <c r="H5" s="1226"/>
      <c r="I5" s="1326"/>
      <c r="J5" s="1326"/>
      <c r="K5" s="994"/>
      <c r="L5" s="994"/>
      <c r="M5" s="994"/>
      <c r="N5" s="994"/>
    </row>
    <row r="6" spans="1:14" x14ac:dyDescent="0.25">
      <c r="A6" s="995"/>
      <c r="B6" s="1228" t="s">
        <v>702</v>
      </c>
      <c r="C6" s="791" t="s">
        <v>677</v>
      </c>
      <c r="D6" s="808">
        <v>1220</v>
      </c>
      <c r="E6" s="808">
        <v>1699</v>
      </c>
      <c r="F6" s="808">
        <v>2035</v>
      </c>
      <c r="G6" s="808">
        <v>2319</v>
      </c>
      <c r="H6" s="855">
        <v>2568</v>
      </c>
      <c r="I6" s="996">
        <v>1</v>
      </c>
      <c r="J6" s="996">
        <v>0.1073738680465719</v>
      </c>
      <c r="K6" s="994"/>
      <c r="L6" s="818"/>
      <c r="M6" s="818"/>
      <c r="N6" s="994"/>
    </row>
    <row r="7" spans="1:14" x14ac:dyDescent="0.25">
      <c r="A7" s="991"/>
      <c r="B7" s="1228"/>
      <c r="C7" s="791" t="s">
        <v>679</v>
      </c>
      <c r="D7" s="808">
        <v>0</v>
      </c>
      <c r="E7" s="808">
        <v>0</v>
      </c>
      <c r="F7" s="808">
        <v>1</v>
      </c>
      <c r="G7" s="808">
        <v>0</v>
      </c>
      <c r="H7" s="855">
        <v>0</v>
      </c>
      <c r="I7" s="996">
        <v>0</v>
      </c>
      <c r="J7" s="996" t="s">
        <v>206</v>
      </c>
      <c r="K7" s="994"/>
      <c r="L7" s="818"/>
      <c r="M7" s="818"/>
      <c r="N7" s="994"/>
    </row>
    <row r="8" spans="1:14" x14ac:dyDescent="0.25">
      <c r="A8" s="991"/>
      <c r="B8" s="1228"/>
      <c r="C8" s="800" t="s">
        <v>703</v>
      </c>
      <c r="D8" s="903">
        <v>1220</v>
      </c>
      <c r="E8" s="903">
        <v>1699</v>
      </c>
      <c r="F8" s="903">
        <v>2036</v>
      </c>
      <c r="G8" s="903">
        <v>2319</v>
      </c>
      <c r="H8" s="903">
        <v>2568</v>
      </c>
      <c r="I8" s="997">
        <v>1</v>
      </c>
      <c r="J8" s="997">
        <v>0.1073738680465719</v>
      </c>
      <c r="K8" s="994"/>
      <c r="L8" s="818"/>
      <c r="M8" s="818"/>
      <c r="N8" s="994"/>
    </row>
    <row r="9" spans="1:14" x14ac:dyDescent="0.25">
      <c r="A9" s="991"/>
      <c r="B9" s="1228" t="s">
        <v>704</v>
      </c>
      <c r="C9" s="791" t="s">
        <v>687</v>
      </c>
      <c r="D9" s="808">
        <v>74</v>
      </c>
      <c r="E9" s="808">
        <v>33</v>
      </c>
      <c r="F9" s="808">
        <v>23</v>
      </c>
      <c r="G9" s="808">
        <v>15</v>
      </c>
      <c r="H9" s="855">
        <v>13</v>
      </c>
      <c r="I9" s="996">
        <v>0.8125</v>
      </c>
      <c r="J9" s="996">
        <v>-0.1333333333333333</v>
      </c>
      <c r="K9" s="994"/>
      <c r="L9" s="818"/>
      <c r="M9" s="818"/>
      <c r="N9" s="994"/>
    </row>
    <row r="10" spans="1:14" x14ac:dyDescent="0.25">
      <c r="B10" s="1228"/>
      <c r="C10" s="791" t="s">
        <v>690</v>
      </c>
      <c r="D10" s="808">
        <v>0</v>
      </c>
      <c r="E10" s="808">
        <v>0</v>
      </c>
      <c r="F10" s="808">
        <v>1</v>
      </c>
      <c r="G10" s="808">
        <v>2</v>
      </c>
      <c r="H10" s="855">
        <v>3</v>
      </c>
      <c r="I10" s="996">
        <v>0.1875</v>
      </c>
      <c r="J10" s="996">
        <v>0.5</v>
      </c>
      <c r="K10" s="994"/>
      <c r="L10" s="818"/>
      <c r="M10" s="818"/>
      <c r="N10" s="994"/>
    </row>
    <row r="11" spans="1:14" x14ac:dyDescent="0.25">
      <c r="B11" s="1228"/>
      <c r="C11" s="791" t="s">
        <v>849</v>
      </c>
      <c r="D11" s="808">
        <v>68</v>
      </c>
      <c r="E11" s="808">
        <v>27</v>
      </c>
      <c r="F11" s="808">
        <v>0</v>
      </c>
      <c r="G11" s="808">
        <v>5</v>
      </c>
      <c r="H11" s="855">
        <v>0</v>
      </c>
      <c r="I11" s="996">
        <v>0</v>
      </c>
      <c r="J11" s="996">
        <v>-1</v>
      </c>
      <c r="K11" s="994"/>
      <c r="L11" s="818"/>
      <c r="M11" s="818"/>
      <c r="N11" s="994"/>
    </row>
    <row r="12" spans="1:14" x14ac:dyDescent="0.25">
      <c r="B12" s="1228"/>
      <c r="C12" s="791" t="s">
        <v>850</v>
      </c>
      <c r="D12" s="808">
        <v>2</v>
      </c>
      <c r="E12" s="808">
        <v>0</v>
      </c>
      <c r="F12" s="808">
        <v>0</v>
      </c>
      <c r="G12" s="808">
        <v>0</v>
      </c>
      <c r="H12" s="855">
        <v>0</v>
      </c>
      <c r="I12" s="996">
        <v>0</v>
      </c>
      <c r="J12" s="996" t="s">
        <v>206</v>
      </c>
      <c r="K12" s="994"/>
      <c r="L12" s="818"/>
      <c r="M12" s="818"/>
      <c r="N12" s="994"/>
    </row>
    <row r="13" spans="1:14" x14ac:dyDescent="0.25">
      <c r="B13" s="1228"/>
      <c r="C13" s="800" t="s">
        <v>708</v>
      </c>
      <c r="D13" s="903">
        <v>144</v>
      </c>
      <c r="E13" s="903">
        <v>60</v>
      </c>
      <c r="F13" s="903">
        <v>24</v>
      </c>
      <c r="G13" s="903">
        <v>22</v>
      </c>
      <c r="H13" s="903">
        <v>16</v>
      </c>
      <c r="I13" s="997">
        <v>1</v>
      </c>
      <c r="J13" s="997">
        <v>-0.27272727272727271</v>
      </c>
      <c r="K13" s="994"/>
      <c r="L13" s="818"/>
      <c r="M13" s="818"/>
      <c r="N13" s="994"/>
    </row>
    <row r="14" spans="1:14" x14ac:dyDescent="0.25">
      <c r="B14" s="1220" t="s">
        <v>896</v>
      </c>
      <c r="C14" s="1221"/>
      <c r="D14" s="914">
        <v>1364</v>
      </c>
      <c r="E14" s="914">
        <v>1759</v>
      </c>
      <c r="F14" s="914">
        <v>2060</v>
      </c>
      <c r="G14" s="914">
        <v>2341</v>
      </c>
      <c r="H14" s="914">
        <v>2584</v>
      </c>
      <c r="I14" s="998"/>
      <c r="J14" s="998">
        <v>0.10380179410508328</v>
      </c>
      <c r="K14" s="994"/>
      <c r="L14" s="818"/>
      <c r="M14" s="818"/>
      <c r="N14" s="994"/>
    </row>
    <row r="15" spans="1:14" ht="15" customHeight="1" x14ac:dyDescent="0.25">
      <c r="B15" s="1327" t="s">
        <v>780</v>
      </c>
      <c r="C15" s="1327"/>
      <c r="D15" s="1327"/>
      <c r="E15" s="1327"/>
      <c r="F15" s="1327"/>
      <c r="G15" s="1327"/>
      <c r="H15" s="1327"/>
      <c r="I15" s="1327"/>
      <c r="J15" s="1327"/>
      <c r="K15" s="994"/>
      <c r="L15" s="994"/>
      <c r="M15" s="994"/>
      <c r="N15" s="994"/>
    </row>
    <row r="16" spans="1:14" x14ac:dyDescent="0.25">
      <c r="A16" s="991"/>
      <c r="B16" s="994"/>
      <c r="C16" s="994"/>
      <c r="D16" s="994"/>
      <c r="E16" s="994"/>
      <c r="F16" s="994"/>
      <c r="G16" s="994"/>
      <c r="H16" s="994"/>
      <c r="I16" s="994"/>
      <c r="J16" s="994"/>
      <c r="K16" s="994"/>
      <c r="L16" s="994"/>
      <c r="M16" s="994"/>
      <c r="N16" s="994"/>
    </row>
    <row r="17" spans="1:14" x14ac:dyDescent="0.25">
      <c r="A17" s="991"/>
      <c r="B17" s="992" t="s">
        <v>710</v>
      </c>
      <c r="C17" s="994"/>
      <c r="D17" s="994"/>
      <c r="E17" s="994"/>
      <c r="F17" s="994"/>
      <c r="G17" s="994"/>
      <c r="H17" s="994"/>
      <c r="I17" s="994"/>
      <c r="J17" s="994"/>
      <c r="K17" s="994"/>
      <c r="L17" s="994"/>
      <c r="M17" s="994"/>
      <c r="N17" s="994"/>
    </row>
    <row r="18" spans="1:14" ht="15" customHeight="1" x14ac:dyDescent="0.25">
      <c r="A18" s="993"/>
      <c r="B18" s="1222" t="s">
        <v>711</v>
      </c>
      <c r="C18" s="1222" t="s">
        <v>712</v>
      </c>
      <c r="D18" s="1222" t="s">
        <v>25</v>
      </c>
      <c r="E18" s="1231">
        <v>2015</v>
      </c>
      <c r="F18" s="1233">
        <v>2016</v>
      </c>
      <c r="G18" s="1233">
        <v>2017</v>
      </c>
      <c r="H18" s="1233">
        <v>2018</v>
      </c>
      <c r="I18" s="1235">
        <v>2019</v>
      </c>
      <c r="J18" s="1237" t="s">
        <v>2</v>
      </c>
      <c r="K18" s="1238" t="s">
        <v>3</v>
      </c>
      <c r="L18" s="994"/>
      <c r="M18" s="994"/>
      <c r="N18" s="994"/>
    </row>
    <row r="19" spans="1:14" x14ac:dyDescent="0.25">
      <c r="A19" s="995"/>
      <c r="B19" s="1222"/>
      <c r="C19" s="1222"/>
      <c r="D19" s="1222"/>
      <c r="E19" s="1232"/>
      <c r="F19" s="1234"/>
      <c r="G19" s="1234"/>
      <c r="H19" s="1234"/>
      <c r="I19" s="1236"/>
      <c r="J19" s="1237"/>
      <c r="K19" s="1238"/>
      <c r="L19" s="994"/>
      <c r="M19" s="994"/>
      <c r="N19" s="994"/>
    </row>
    <row r="20" spans="1:14" ht="18" x14ac:dyDescent="0.25">
      <c r="A20" s="995"/>
      <c r="B20" s="1228" t="s">
        <v>713</v>
      </c>
      <c r="C20" s="812" t="s">
        <v>36</v>
      </c>
      <c r="D20" s="791" t="s">
        <v>835</v>
      </c>
      <c r="E20" s="891">
        <v>21.136185090000005</v>
      </c>
      <c r="F20" s="891">
        <v>58.388649780000001</v>
      </c>
      <c r="G20" s="891">
        <v>92.34018623</v>
      </c>
      <c r="H20" s="891">
        <v>97.033523169999995</v>
      </c>
      <c r="I20" s="892">
        <v>108.11700625</v>
      </c>
      <c r="J20" s="817">
        <v>0.47401360755598909</v>
      </c>
      <c r="K20" s="817">
        <v>0.11422323664968914</v>
      </c>
      <c r="L20" s="994"/>
      <c r="M20" s="818"/>
      <c r="N20" s="818"/>
    </row>
    <row r="21" spans="1:14" ht="18" x14ac:dyDescent="0.25">
      <c r="A21" s="991"/>
      <c r="B21" s="1228"/>
      <c r="C21" s="812" t="s">
        <v>44</v>
      </c>
      <c r="D21" s="791" t="s">
        <v>897</v>
      </c>
      <c r="E21" s="891">
        <v>6.9448041900000002</v>
      </c>
      <c r="F21" s="891">
        <v>24.345282649999998</v>
      </c>
      <c r="G21" s="891">
        <v>33.118803210000003</v>
      </c>
      <c r="H21" s="891">
        <v>53.824648790000005</v>
      </c>
      <c r="I21" s="892">
        <v>59.897167270000011</v>
      </c>
      <c r="J21" s="817">
        <v>0.26260505469774065</v>
      </c>
      <c r="K21" s="817">
        <v>0.11282040136838223</v>
      </c>
      <c r="L21" s="994"/>
      <c r="M21" s="818"/>
      <c r="N21" s="818"/>
    </row>
    <row r="22" spans="1:14" x14ac:dyDescent="0.25">
      <c r="B22" s="1228"/>
      <c r="C22" s="812" t="s">
        <v>898</v>
      </c>
      <c r="D22" s="791" t="s">
        <v>899</v>
      </c>
      <c r="E22" s="891">
        <v>8.4293442699999996</v>
      </c>
      <c r="F22" s="891">
        <v>6.7217695200000005</v>
      </c>
      <c r="G22" s="891">
        <v>6.0686909699999996</v>
      </c>
      <c r="H22" s="891">
        <v>11.626633399999999</v>
      </c>
      <c r="I22" s="892">
        <v>11.658426460000001</v>
      </c>
      <c r="J22" s="817">
        <v>5.1113631207586267E-2</v>
      </c>
      <c r="K22" s="817">
        <v>2.73450266351416E-3</v>
      </c>
      <c r="L22" s="994"/>
      <c r="M22" s="818"/>
      <c r="N22" s="818"/>
    </row>
    <row r="23" spans="1:14" x14ac:dyDescent="0.25">
      <c r="B23" s="1228"/>
      <c r="C23" s="819" t="s">
        <v>70</v>
      </c>
      <c r="D23" s="820"/>
      <c r="E23" s="891">
        <v>166.37542290000005</v>
      </c>
      <c r="F23" s="891">
        <v>144.61920012000004</v>
      </c>
      <c r="G23" s="891">
        <v>107.24839330000002</v>
      </c>
      <c r="H23" s="891">
        <v>87.758308499999998</v>
      </c>
      <c r="I23" s="892">
        <v>48.41580196999999</v>
      </c>
      <c r="J23" s="817">
        <v>0.21226770653868393</v>
      </c>
      <c r="K23" s="817">
        <v>-0.44830520554073816</v>
      </c>
      <c r="L23" s="994"/>
      <c r="M23" s="818"/>
      <c r="N23" s="818"/>
    </row>
    <row r="24" spans="1:14" x14ac:dyDescent="0.25">
      <c r="B24" s="1228"/>
      <c r="C24" s="1239" t="s">
        <v>18</v>
      </c>
      <c r="D24" s="1240"/>
      <c r="E24" s="893">
        <v>202.88575645000006</v>
      </c>
      <c r="F24" s="893">
        <v>234.07490207000004</v>
      </c>
      <c r="G24" s="893">
        <v>238.77607371000005</v>
      </c>
      <c r="H24" s="893">
        <v>250.24311385999999</v>
      </c>
      <c r="I24" s="893">
        <v>228.08840195000002</v>
      </c>
      <c r="J24" s="823">
        <v>1</v>
      </c>
      <c r="K24" s="823">
        <v>-8.8532753482257864E-2</v>
      </c>
      <c r="L24" s="994"/>
      <c r="M24" s="818"/>
      <c r="N24" s="818"/>
    </row>
    <row r="25" spans="1:14" x14ac:dyDescent="0.25">
      <c r="B25" s="1228" t="s">
        <v>719</v>
      </c>
      <c r="C25" s="812" t="s">
        <v>900</v>
      </c>
      <c r="D25" s="791" t="s">
        <v>901</v>
      </c>
      <c r="E25" s="891">
        <v>0</v>
      </c>
      <c r="F25" s="891">
        <v>0</v>
      </c>
      <c r="G25" s="891">
        <v>0</v>
      </c>
      <c r="H25" s="891">
        <v>0</v>
      </c>
      <c r="I25" s="892">
        <v>0.62132679000000002</v>
      </c>
      <c r="J25" s="817">
        <v>0.42079589288408548</v>
      </c>
      <c r="K25" s="817" t="s">
        <v>206</v>
      </c>
      <c r="L25" s="994"/>
      <c r="M25" s="818"/>
      <c r="N25" s="818"/>
    </row>
    <row r="26" spans="1:14" x14ac:dyDescent="0.25">
      <c r="B26" s="1228"/>
      <c r="C26" s="812" t="s">
        <v>902</v>
      </c>
      <c r="D26" s="791" t="s">
        <v>903</v>
      </c>
      <c r="E26" s="891">
        <v>0</v>
      </c>
      <c r="F26" s="891">
        <v>0</v>
      </c>
      <c r="G26" s="891">
        <v>5.0363110000000003E-2</v>
      </c>
      <c r="H26" s="891">
        <v>0.12197783</v>
      </c>
      <c r="I26" s="892">
        <v>0.18654075000000001</v>
      </c>
      <c r="J26" s="817">
        <v>0.1263354207783588</v>
      </c>
      <c r="K26" s="817">
        <v>0.52930044746656013</v>
      </c>
      <c r="L26" s="994"/>
      <c r="M26" s="818"/>
      <c r="N26" s="818"/>
    </row>
    <row r="27" spans="1:14" x14ac:dyDescent="0.25">
      <c r="B27" s="1228"/>
      <c r="C27" s="812" t="s">
        <v>904</v>
      </c>
      <c r="D27" s="791" t="s">
        <v>905</v>
      </c>
      <c r="E27" s="891">
        <v>0</v>
      </c>
      <c r="F27" s="891">
        <v>0</v>
      </c>
      <c r="G27" s="891">
        <v>0</v>
      </c>
      <c r="H27" s="891">
        <v>0</v>
      </c>
      <c r="I27" s="892">
        <v>0.18404979000000002</v>
      </c>
      <c r="J27" s="817">
        <v>0.12464840879978542</v>
      </c>
      <c r="K27" s="817" t="s">
        <v>206</v>
      </c>
      <c r="L27" s="994"/>
      <c r="M27" s="818"/>
      <c r="N27" s="818"/>
    </row>
    <row r="28" spans="1:14" x14ac:dyDescent="0.25">
      <c r="B28" s="1228"/>
      <c r="C28" s="819" t="s">
        <v>70</v>
      </c>
      <c r="D28" s="820"/>
      <c r="E28" s="891">
        <v>4.1506327100000009</v>
      </c>
      <c r="F28" s="891">
        <v>2.3621551799999994</v>
      </c>
      <c r="G28" s="891">
        <v>1.2531996599999999</v>
      </c>
      <c r="H28" s="891">
        <v>0.93818365999999997</v>
      </c>
      <c r="I28" s="892">
        <v>0.48463413</v>
      </c>
      <c r="J28" s="817">
        <v>0.32822027753777033</v>
      </c>
      <c r="K28" s="817">
        <v>-0.48343362748398322</v>
      </c>
      <c r="L28" s="994"/>
      <c r="M28" s="818"/>
      <c r="N28" s="818"/>
    </row>
    <row r="29" spans="1:14" x14ac:dyDescent="0.25">
      <c r="B29" s="1228"/>
      <c r="C29" s="1239" t="s">
        <v>22</v>
      </c>
      <c r="D29" s="1240"/>
      <c r="E29" s="893">
        <v>4.1506327100000009</v>
      </c>
      <c r="F29" s="893">
        <v>2.3621551799999994</v>
      </c>
      <c r="G29" s="893">
        <v>1.3035627699999999</v>
      </c>
      <c r="H29" s="893">
        <v>1.06016149</v>
      </c>
      <c r="I29" s="893">
        <v>1.47655146</v>
      </c>
      <c r="J29" s="823">
        <v>1</v>
      </c>
      <c r="K29" s="823">
        <v>0.39276088966408307</v>
      </c>
      <c r="L29" s="994"/>
      <c r="M29" s="818"/>
      <c r="N29" s="818"/>
    </row>
    <row r="30" spans="1:14" ht="15" customHeight="1" x14ac:dyDescent="0.25">
      <c r="B30" s="1220" t="s">
        <v>906</v>
      </c>
      <c r="C30" s="1229"/>
      <c r="D30" s="1221"/>
      <c r="E30" s="894">
        <v>207.03638916000006</v>
      </c>
      <c r="F30" s="894">
        <v>236.43705725000004</v>
      </c>
      <c r="G30" s="894">
        <v>240.07963648000006</v>
      </c>
      <c r="H30" s="894">
        <v>251.30327534999998</v>
      </c>
      <c r="I30" s="894">
        <v>229.56495341000002</v>
      </c>
      <c r="J30" s="895"/>
      <c r="K30" s="826">
        <v>-8.6502342278365285E-2</v>
      </c>
      <c r="L30" s="994"/>
      <c r="M30" s="818"/>
      <c r="N30" s="818"/>
    </row>
    <row r="31" spans="1:14" x14ac:dyDescent="0.25">
      <c r="B31" s="1327" t="s">
        <v>817</v>
      </c>
      <c r="C31" s="1327"/>
      <c r="D31" s="1327"/>
      <c r="E31" s="1327"/>
      <c r="F31" s="1327"/>
      <c r="G31" s="1327"/>
      <c r="H31" s="1327"/>
      <c r="I31" s="1327"/>
      <c r="J31" s="1327"/>
      <c r="K31" s="1327"/>
      <c r="L31" s="994"/>
      <c r="M31" s="994"/>
      <c r="N31" s="994"/>
    </row>
    <row r="32" spans="1:14" x14ac:dyDescent="0.25">
      <c r="A32" s="991"/>
      <c r="B32" s="857"/>
      <c r="C32" s="857"/>
      <c r="D32" s="857"/>
      <c r="E32" s="857"/>
      <c r="F32" s="857"/>
      <c r="G32" s="857"/>
      <c r="H32" s="857"/>
      <c r="I32" s="857"/>
      <c r="J32" s="857"/>
      <c r="K32" s="999"/>
      <c r="L32" s="994"/>
      <c r="M32" s="994"/>
      <c r="N32" s="994"/>
    </row>
    <row r="33" spans="1:14" x14ac:dyDescent="0.25">
      <c r="A33" s="991"/>
      <c r="B33" s="992" t="s">
        <v>728</v>
      </c>
      <c r="C33" s="994"/>
      <c r="D33" s="994"/>
      <c r="E33" s="994"/>
      <c r="F33" s="994"/>
      <c r="G33" s="994"/>
      <c r="H33" s="994"/>
      <c r="I33" s="994"/>
      <c r="J33" s="994"/>
      <c r="K33" s="994"/>
      <c r="L33" s="994"/>
      <c r="M33" s="994"/>
      <c r="N33" s="994"/>
    </row>
    <row r="34" spans="1:14" ht="15" customHeight="1" x14ac:dyDescent="0.25">
      <c r="A34" s="993"/>
      <c r="B34" s="1222" t="s">
        <v>729</v>
      </c>
      <c r="C34" s="1231">
        <v>2015</v>
      </c>
      <c r="D34" s="1233">
        <v>2016</v>
      </c>
      <c r="E34" s="1233">
        <v>2017</v>
      </c>
      <c r="F34" s="1233">
        <v>2018</v>
      </c>
      <c r="G34" s="1235">
        <v>2019</v>
      </c>
      <c r="H34" s="1237" t="s">
        <v>2</v>
      </c>
      <c r="I34" s="1238" t="s">
        <v>3</v>
      </c>
      <c r="J34" s="994"/>
      <c r="K34" s="994"/>
      <c r="L34" s="994"/>
      <c r="M34" s="994"/>
      <c r="N34" s="994"/>
    </row>
    <row r="35" spans="1:14" x14ac:dyDescent="0.25">
      <c r="A35" s="991"/>
      <c r="B35" s="1222"/>
      <c r="C35" s="1232"/>
      <c r="D35" s="1234"/>
      <c r="E35" s="1234"/>
      <c r="F35" s="1234"/>
      <c r="G35" s="1236"/>
      <c r="H35" s="1237"/>
      <c r="I35" s="1238"/>
      <c r="J35" s="994"/>
      <c r="K35" s="994"/>
      <c r="L35" s="994"/>
      <c r="M35" s="994"/>
      <c r="N35" s="994"/>
    </row>
    <row r="36" spans="1:14" x14ac:dyDescent="0.25">
      <c r="A36" s="991"/>
      <c r="B36" s="827" t="s">
        <v>483</v>
      </c>
      <c r="C36" s="858">
        <v>4.8042419999999982E-2</v>
      </c>
      <c r="D36" s="858">
        <v>1.0856370000000001E-2</v>
      </c>
      <c r="E36" s="858">
        <v>9.1046200000000008E-3</v>
      </c>
      <c r="F36" s="858">
        <v>7.7941E-3</v>
      </c>
      <c r="G36" s="859">
        <v>2.0142000000000001E-4</v>
      </c>
      <c r="H36" s="860">
        <v>7.1717585250175876E-4</v>
      </c>
      <c r="I36" s="830">
        <v>-0.97415737545066139</v>
      </c>
      <c r="J36" s="994"/>
      <c r="K36" s="818"/>
      <c r="L36" s="818"/>
      <c r="M36" s="994"/>
      <c r="N36" s="994"/>
    </row>
    <row r="37" spans="1:14" x14ac:dyDescent="0.25">
      <c r="A37" s="991"/>
      <c r="B37" s="827" t="s">
        <v>496</v>
      </c>
      <c r="C37" s="858">
        <v>0.79822697999999992</v>
      </c>
      <c r="D37" s="858">
        <v>0.4508722</v>
      </c>
      <c r="E37" s="858">
        <v>0.24924340999999997</v>
      </c>
      <c r="F37" s="858">
        <v>0.20317243000000004</v>
      </c>
      <c r="G37" s="859">
        <v>0.28058306</v>
      </c>
      <c r="H37" s="860">
        <v>0.99904376552999752</v>
      </c>
      <c r="I37" s="830">
        <v>0.38100951984479359</v>
      </c>
      <c r="J37" s="994"/>
      <c r="K37" s="818"/>
      <c r="L37" s="818"/>
      <c r="M37" s="994"/>
      <c r="N37" s="994"/>
    </row>
    <row r="38" spans="1:14" ht="18" x14ac:dyDescent="0.25">
      <c r="B38" s="827" t="s">
        <v>485</v>
      </c>
      <c r="C38" s="858">
        <v>0</v>
      </c>
      <c r="D38" s="858">
        <v>0</v>
      </c>
      <c r="E38" s="858">
        <v>0</v>
      </c>
      <c r="F38" s="858">
        <v>0</v>
      </c>
      <c r="G38" s="859">
        <v>0</v>
      </c>
      <c r="H38" s="860">
        <v>0</v>
      </c>
      <c r="I38" s="830" t="s">
        <v>206</v>
      </c>
      <c r="J38" s="994"/>
      <c r="K38" s="818"/>
      <c r="L38" s="818"/>
      <c r="M38" s="994"/>
      <c r="N38" s="994"/>
    </row>
    <row r="39" spans="1:14" x14ac:dyDescent="0.25">
      <c r="B39" s="827" t="s">
        <v>730</v>
      </c>
      <c r="C39" s="858">
        <v>0</v>
      </c>
      <c r="D39" s="858">
        <v>0</v>
      </c>
      <c r="E39" s="858">
        <v>0</v>
      </c>
      <c r="F39" s="858">
        <v>0</v>
      </c>
      <c r="G39" s="859">
        <v>0</v>
      </c>
      <c r="H39" s="860">
        <v>0</v>
      </c>
      <c r="I39" s="830" t="s">
        <v>206</v>
      </c>
      <c r="J39" s="994"/>
      <c r="K39" s="818"/>
      <c r="L39" s="818"/>
      <c r="M39" s="994"/>
      <c r="N39" s="994"/>
    </row>
    <row r="40" spans="1:14" x14ac:dyDescent="0.25">
      <c r="B40" s="827" t="s">
        <v>487</v>
      </c>
      <c r="C40" s="858">
        <v>2.7286900000000006E-3</v>
      </c>
      <c r="D40" s="858">
        <v>0</v>
      </c>
      <c r="E40" s="858">
        <v>0</v>
      </c>
      <c r="F40" s="858">
        <v>7.9560000000000004E-5</v>
      </c>
      <c r="G40" s="859">
        <v>6.7139999999999998E-5</v>
      </c>
      <c r="H40" s="860">
        <v>2.3905861750058623E-4</v>
      </c>
      <c r="I40" s="830">
        <v>-0.15610859728506798</v>
      </c>
      <c r="J40" s="994"/>
      <c r="K40" s="818"/>
      <c r="L40" s="818"/>
      <c r="M40" s="994"/>
      <c r="N40" s="994"/>
    </row>
    <row r="41" spans="1:14" x14ac:dyDescent="0.25">
      <c r="B41" s="831" t="s">
        <v>504</v>
      </c>
      <c r="C41" s="861">
        <v>0.84899808999999993</v>
      </c>
      <c r="D41" s="861">
        <v>0.46172857</v>
      </c>
      <c r="E41" s="861">
        <v>0.25834802999999995</v>
      </c>
      <c r="F41" s="861">
        <v>0.21104609000000005</v>
      </c>
      <c r="G41" s="861">
        <v>0.28085162000000002</v>
      </c>
      <c r="H41" s="862">
        <v>1</v>
      </c>
      <c r="I41" s="833">
        <v>0.33075964591431162</v>
      </c>
      <c r="J41" s="994"/>
      <c r="K41" s="818"/>
      <c r="L41" s="818"/>
      <c r="M41" s="994"/>
      <c r="N41" s="994"/>
    </row>
    <row r="42" spans="1:14" ht="15" customHeight="1" x14ac:dyDescent="0.25">
      <c r="B42" s="1327" t="s">
        <v>731</v>
      </c>
      <c r="C42" s="1327"/>
      <c r="D42" s="1327"/>
      <c r="E42" s="1327"/>
      <c r="F42" s="1327"/>
      <c r="G42" s="1327"/>
      <c r="H42" s="1327"/>
      <c r="I42" s="1327"/>
      <c r="J42" s="994"/>
      <c r="K42" s="994"/>
      <c r="L42" s="994"/>
      <c r="M42" s="994"/>
      <c r="N42" s="994"/>
    </row>
    <row r="43" spans="1:14" x14ac:dyDescent="0.25">
      <c r="B43" s="994"/>
      <c r="C43" s="994"/>
      <c r="D43" s="994"/>
      <c r="E43" s="994"/>
      <c r="F43" s="994"/>
      <c r="G43" s="994"/>
      <c r="H43" s="994"/>
      <c r="I43" s="994"/>
      <c r="J43" s="994"/>
      <c r="K43" s="994"/>
      <c r="L43" s="994"/>
      <c r="M43" s="994"/>
      <c r="N43" s="994"/>
    </row>
  </sheetData>
  <mergeCells count="38">
    <mergeCell ref="B42:I42"/>
    <mergeCell ref="B31:K31"/>
    <mergeCell ref="B34:B35"/>
    <mergeCell ref="C34:C35"/>
    <mergeCell ref="D34:D35"/>
    <mergeCell ref="E34:E35"/>
    <mergeCell ref="F34:F35"/>
    <mergeCell ref="G34:G35"/>
    <mergeCell ref="H34:H35"/>
    <mergeCell ref="I34:I35"/>
    <mergeCell ref="K18:K19"/>
    <mergeCell ref="B20:B24"/>
    <mergeCell ref="C24:D24"/>
    <mergeCell ref="B25:B29"/>
    <mergeCell ref="C29:D29"/>
    <mergeCell ref="B30:D30"/>
    <mergeCell ref="B15:J15"/>
    <mergeCell ref="B18:B19"/>
    <mergeCell ref="C18:C19"/>
    <mergeCell ref="D18:D19"/>
    <mergeCell ref="E18:E19"/>
    <mergeCell ref="F18:F19"/>
    <mergeCell ref="G18:G19"/>
    <mergeCell ref="H18:H19"/>
    <mergeCell ref="I18:I19"/>
    <mergeCell ref="J18:J19"/>
    <mergeCell ref="H4:H5"/>
    <mergeCell ref="I4:I5"/>
    <mergeCell ref="J4:J5"/>
    <mergeCell ref="B6:B8"/>
    <mergeCell ref="B9:B13"/>
    <mergeCell ref="F4:F5"/>
    <mergeCell ref="G4:G5"/>
    <mergeCell ref="B14:C14"/>
    <mergeCell ref="B4:B5"/>
    <mergeCell ref="C4:C5"/>
    <mergeCell ref="D4:D5"/>
    <mergeCell ref="E4:E5"/>
  </mergeCells>
  <pageMargins left="0.7" right="0.7" top="0.75" bottom="0.75" header="0.3" footer="0.3"/>
  <pageSetup paperSize="183" scale="7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P74"/>
  <sheetViews>
    <sheetView workbookViewId="0"/>
  </sheetViews>
  <sheetFormatPr baseColWidth="10" defaultColWidth="11.42578125" defaultRowHeight="15" x14ac:dyDescent="0.25"/>
  <cols>
    <col min="1" max="1" width="3.7109375" style="988" customWidth="1"/>
    <col min="2" max="2" width="30" style="988" customWidth="1"/>
    <col min="3" max="3" width="32" style="988" customWidth="1"/>
    <col min="4" max="4" width="43.28515625" style="988" customWidth="1"/>
    <col min="5" max="5" width="20" style="988" customWidth="1"/>
    <col min="6" max="9" width="11.42578125" style="988"/>
    <col min="10" max="10" width="14" style="988" customWidth="1"/>
    <col min="11" max="16384" width="11.42578125" style="988"/>
  </cols>
  <sheetData>
    <row r="1" spans="1:16" x14ac:dyDescent="0.25">
      <c r="A1" s="991"/>
      <c r="B1" s="989" t="s">
        <v>907</v>
      </c>
    </row>
    <row r="2" spans="1:16" x14ac:dyDescent="0.25">
      <c r="A2" s="991"/>
      <c r="B2" s="990"/>
    </row>
    <row r="3" spans="1:16" x14ac:dyDescent="0.25">
      <c r="A3" s="991"/>
      <c r="B3" s="992" t="s">
        <v>699</v>
      </c>
    </row>
    <row r="4" spans="1:16" ht="15" customHeight="1" x14ac:dyDescent="0.25">
      <c r="A4" s="993"/>
      <c r="B4" s="1222" t="s">
        <v>700</v>
      </c>
      <c r="C4" s="1222" t="s">
        <v>701</v>
      </c>
      <c r="D4" s="1223">
        <v>2015</v>
      </c>
      <c r="E4" s="1223">
        <v>2016</v>
      </c>
      <c r="F4" s="1223">
        <v>2017</v>
      </c>
      <c r="G4" s="1223">
        <v>2018</v>
      </c>
      <c r="H4" s="1225">
        <v>2019</v>
      </c>
      <c r="I4" s="1326" t="s">
        <v>2</v>
      </c>
      <c r="J4" s="1326" t="s">
        <v>3</v>
      </c>
      <c r="K4" s="994"/>
      <c r="L4" s="994"/>
      <c r="M4" s="994"/>
      <c r="N4" s="994"/>
      <c r="O4" s="994"/>
      <c r="P4" s="1000"/>
    </row>
    <row r="5" spans="1:16" x14ac:dyDescent="0.25">
      <c r="A5" s="995"/>
      <c r="B5" s="1222"/>
      <c r="C5" s="1222"/>
      <c r="D5" s="1224"/>
      <c r="E5" s="1224"/>
      <c r="F5" s="1224"/>
      <c r="G5" s="1224"/>
      <c r="H5" s="1226"/>
      <c r="I5" s="1326"/>
      <c r="J5" s="1326"/>
      <c r="K5" s="994"/>
      <c r="L5" s="994"/>
      <c r="M5" s="994"/>
      <c r="N5" s="994"/>
      <c r="O5" s="994"/>
      <c r="P5" s="1000"/>
    </row>
    <row r="6" spans="1:16" x14ac:dyDescent="0.25">
      <c r="A6" s="995"/>
      <c r="B6" s="1228" t="s">
        <v>702</v>
      </c>
      <c r="C6" s="791" t="s">
        <v>677</v>
      </c>
      <c r="D6" s="808">
        <v>3203</v>
      </c>
      <c r="E6" s="808">
        <v>4446</v>
      </c>
      <c r="F6" s="808">
        <v>4321</v>
      </c>
      <c r="G6" s="808">
        <v>4569</v>
      </c>
      <c r="H6" s="855">
        <v>4636</v>
      </c>
      <c r="I6" s="996">
        <v>0.9624247456923396</v>
      </c>
      <c r="J6" s="996">
        <v>1.466404027139423E-2</v>
      </c>
      <c r="K6" s="994"/>
      <c r="L6" s="818"/>
      <c r="M6" s="818"/>
      <c r="N6" s="994"/>
      <c r="O6" s="994"/>
      <c r="P6" s="1000"/>
    </row>
    <row r="7" spans="1:16" x14ac:dyDescent="0.25">
      <c r="A7" s="991"/>
      <c r="B7" s="1228"/>
      <c r="C7" s="791" t="s">
        <v>678</v>
      </c>
      <c r="D7" s="808">
        <v>199</v>
      </c>
      <c r="E7" s="808">
        <v>204</v>
      </c>
      <c r="F7" s="808">
        <v>157</v>
      </c>
      <c r="G7" s="808">
        <v>146</v>
      </c>
      <c r="H7" s="855">
        <v>161</v>
      </c>
      <c r="I7" s="996">
        <v>3.3423292505708947E-2</v>
      </c>
      <c r="J7" s="996">
        <v>0.10273972602739723</v>
      </c>
      <c r="K7" s="994"/>
      <c r="L7" s="818"/>
      <c r="M7" s="818"/>
      <c r="N7" s="994"/>
      <c r="O7" s="994"/>
      <c r="P7" s="1000"/>
    </row>
    <row r="8" spans="1:16" x14ac:dyDescent="0.25">
      <c r="A8" s="991"/>
      <c r="B8" s="1228"/>
      <c r="C8" s="791" t="s">
        <v>679</v>
      </c>
      <c r="D8" s="808">
        <v>51</v>
      </c>
      <c r="E8" s="808">
        <v>33</v>
      </c>
      <c r="F8" s="808">
        <v>50</v>
      </c>
      <c r="G8" s="808">
        <v>35</v>
      </c>
      <c r="H8" s="855">
        <v>20</v>
      </c>
      <c r="I8" s="996">
        <v>4.151961801951422E-3</v>
      </c>
      <c r="J8" s="996">
        <v>-0.4285714285714286</v>
      </c>
      <c r="K8" s="994"/>
      <c r="L8" s="818"/>
      <c r="M8" s="818"/>
      <c r="N8" s="994"/>
      <c r="O8" s="994"/>
      <c r="P8" s="1000"/>
    </row>
    <row r="9" spans="1:16" x14ac:dyDescent="0.25">
      <c r="B9" s="1228"/>
      <c r="C9" s="800" t="s">
        <v>703</v>
      </c>
      <c r="D9" s="903">
        <v>3453</v>
      </c>
      <c r="E9" s="903">
        <v>4683</v>
      </c>
      <c r="F9" s="903">
        <v>4528</v>
      </c>
      <c r="G9" s="903">
        <v>4750</v>
      </c>
      <c r="H9" s="903">
        <v>4817</v>
      </c>
      <c r="I9" s="997">
        <v>1</v>
      </c>
      <c r="J9" s="997">
        <v>1.4105263157894843E-2</v>
      </c>
      <c r="K9" s="994"/>
      <c r="L9" s="818"/>
      <c r="M9" s="818"/>
      <c r="N9" s="994"/>
      <c r="O9" s="994"/>
      <c r="P9" s="1000"/>
    </row>
    <row r="10" spans="1:16" x14ac:dyDescent="0.25">
      <c r="B10" s="1228" t="s">
        <v>704</v>
      </c>
      <c r="C10" s="791" t="s">
        <v>687</v>
      </c>
      <c r="D10" s="808">
        <v>968</v>
      </c>
      <c r="E10" s="808">
        <v>781</v>
      </c>
      <c r="F10" s="808">
        <v>686</v>
      </c>
      <c r="G10" s="808">
        <v>903</v>
      </c>
      <c r="H10" s="855">
        <v>890</v>
      </c>
      <c r="I10" s="996">
        <v>0.93096234309623427</v>
      </c>
      <c r="J10" s="996">
        <v>-1.4396456256921319E-2</v>
      </c>
      <c r="K10" s="994"/>
      <c r="L10" s="818"/>
      <c r="M10" s="818"/>
      <c r="N10" s="994"/>
      <c r="O10" s="994"/>
      <c r="P10" s="1000"/>
    </row>
    <row r="11" spans="1:16" x14ac:dyDescent="0.25">
      <c r="B11" s="1228"/>
      <c r="C11" s="791" t="s">
        <v>850</v>
      </c>
      <c r="D11" s="808">
        <v>18</v>
      </c>
      <c r="E11" s="808">
        <v>36</v>
      </c>
      <c r="F11" s="808">
        <v>29</v>
      </c>
      <c r="G11" s="808">
        <v>34</v>
      </c>
      <c r="H11" s="855">
        <v>50</v>
      </c>
      <c r="I11" s="996">
        <v>5.2301255230125521E-2</v>
      </c>
      <c r="J11" s="996">
        <v>0.47058823529411775</v>
      </c>
      <c r="K11" s="994"/>
      <c r="L11" s="818"/>
      <c r="M11" s="818"/>
      <c r="N11" s="994"/>
      <c r="O11" s="994"/>
      <c r="P11" s="1000"/>
    </row>
    <row r="12" spans="1:16" x14ac:dyDescent="0.25">
      <c r="B12" s="1228"/>
      <c r="C12" s="791" t="s">
        <v>690</v>
      </c>
      <c r="D12" s="808">
        <v>28</v>
      </c>
      <c r="E12" s="808">
        <v>27</v>
      </c>
      <c r="F12" s="808">
        <v>29</v>
      </c>
      <c r="G12" s="808">
        <v>22</v>
      </c>
      <c r="H12" s="855">
        <v>11</v>
      </c>
      <c r="I12" s="996">
        <v>1.1506276150627616E-2</v>
      </c>
      <c r="J12" s="996">
        <v>-0.5</v>
      </c>
      <c r="K12" s="994"/>
      <c r="L12" s="818"/>
      <c r="M12" s="818"/>
      <c r="N12" s="994"/>
      <c r="O12" s="994"/>
      <c r="P12" s="1000"/>
    </row>
    <row r="13" spans="1:16" x14ac:dyDescent="0.25">
      <c r="B13" s="1228"/>
      <c r="C13" s="791" t="s">
        <v>849</v>
      </c>
      <c r="D13" s="808">
        <v>1</v>
      </c>
      <c r="E13" s="808">
        <v>1</v>
      </c>
      <c r="F13" s="808">
        <v>4</v>
      </c>
      <c r="G13" s="808">
        <v>2</v>
      </c>
      <c r="H13" s="855">
        <v>5</v>
      </c>
      <c r="I13" s="996">
        <v>5.2301255230125521E-3</v>
      </c>
      <c r="J13" s="996">
        <v>1.5</v>
      </c>
      <c r="K13" s="994"/>
      <c r="L13" s="818"/>
      <c r="M13" s="818"/>
      <c r="N13" s="994"/>
      <c r="O13" s="994"/>
      <c r="P13" s="1000"/>
    </row>
    <row r="14" spans="1:16" ht="18" x14ac:dyDescent="0.25">
      <c r="B14" s="1228"/>
      <c r="C14" s="791" t="s">
        <v>707</v>
      </c>
      <c r="D14" s="808">
        <v>7</v>
      </c>
      <c r="E14" s="808">
        <v>9</v>
      </c>
      <c r="F14" s="808">
        <v>0</v>
      </c>
      <c r="G14" s="808">
        <v>0</v>
      </c>
      <c r="H14" s="855">
        <v>0</v>
      </c>
      <c r="I14" s="996">
        <v>0</v>
      </c>
      <c r="J14" s="996" t="s">
        <v>206</v>
      </c>
      <c r="K14" s="994"/>
      <c r="L14" s="818"/>
      <c r="M14" s="818"/>
      <c r="N14" s="994"/>
      <c r="O14" s="994"/>
      <c r="P14" s="1000"/>
    </row>
    <row r="15" spans="1:16" x14ac:dyDescent="0.25">
      <c r="B15" s="1228"/>
      <c r="C15" s="800" t="s">
        <v>708</v>
      </c>
      <c r="D15" s="903">
        <v>1022</v>
      </c>
      <c r="E15" s="903">
        <v>854</v>
      </c>
      <c r="F15" s="903">
        <v>748</v>
      </c>
      <c r="G15" s="903">
        <v>961</v>
      </c>
      <c r="H15" s="903">
        <v>956</v>
      </c>
      <c r="I15" s="997">
        <v>1</v>
      </c>
      <c r="J15" s="997">
        <v>-5.202913631633721E-3</v>
      </c>
      <c r="K15" s="994"/>
      <c r="L15" s="818"/>
      <c r="M15" s="818"/>
      <c r="N15" s="994"/>
      <c r="O15" s="994"/>
      <c r="P15" s="1000"/>
    </row>
    <row r="16" spans="1:16" x14ac:dyDescent="0.25">
      <c r="A16" s="991"/>
      <c r="B16" s="1220" t="s">
        <v>593</v>
      </c>
      <c r="C16" s="1221"/>
      <c r="D16" s="914">
        <v>4475</v>
      </c>
      <c r="E16" s="914">
        <v>5537</v>
      </c>
      <c r="F16" s="914">
        <v>5276</v>
      </c>
      <c r="G16" s="914">
        <v>5711</v>
      </c>
      <c r="H16" s="914">
        <v>5773</v>
      </c>
      <c r="I16" s="998"/>
      <c r="J16" s="998">
        <v>1.0856242339345012E-2</v>
      </c>
      <c r="K16" s="994"/>
      <c r="L16" s="818"/>
      <c r="M16" s="818"/>
      <c r="N16" s="994"/>
      <c r="O16" s="994"/>
      <c r="P16" s="1000"/>
    </row>
    <row r="17" spans="1:16" ht="15" customHeight="1" x14ac:dyDescent="0.25">
      <c r="A17" s="991"/>
      <c r="B17" s="1327" t="s">
        <v>780</v>
      </c>
      <c r="C17" s="1327"/>
      <c r="D17" s="1327"/>
      <c r="E17" s="1327"/>
      <c r="F17" s="1327"/>
      <c r="G17" s="1327"/>
      <c r="H17" s="1327"/>
      <c r="I17" s="1327"/>
      <c r="J17" s="1327"/>
      <c r="K17" s="994"/>
      <c r="L17" s="994"/>
      <c r="M17" s="994"/>
      <c r="N17" s="994"/>
      <c r="O17" s="994"/>
      <c r="P17" s="1000"/>
    </row>
    <row r="18" spans="1:16" ht="15" customHeight="1" x14ac:dyDescent="0.25">
      <c r="A18" s="991"/>
      <c r="B18" s="999"/>
      <c r="C18" s="999"/>
      <c r="D18" s="999"/>
      <c r="E18" s="999"/>
      <c r="F18" s="999"/>
      <c r="G18" s="999"/>
      <c r="H18" s="999"/>
      <c r="I18" s="999"/>
      <c r="J18" s="999"/>
      <c r="K18" s="994"/>
      <c r="L18" s="994"/>
      <c r="M18" s="994"/>
      <c r="N18" s="994"/>
      <c r="O18" s="994"/>
      <c r="P18" s="1000"/>
    </row>
    <row r="19" spans="1:16" x14ac:dyDescent="0.25">
      <c r="A19" s="991"/>
      <c r="B19" s="992" t="s">
        <v>710</v>
      </c>
      <c r="C19" s="994"/>
      <c r="D19" s="994"/>
      <c r="E19" s="994"/>
      <c r="F19" s="994"/>
      <c r="G19" s="994"/>
      <c r="H19" s="994"/>
      <c r="I19" s="994"/>
      <c r="J19" s="994"/>
      <c r="K19" s="994"/>
      <c r="L19" s="994"/>
      <c r="M19" s="994"/>
      <c r="N19" s="994"/>
      <c r="O19" s="994"/>
      <c r="P19" s="1000"/>
    </row>
    <row r="20" spans="1:16" ht="15" customHeight="1" x14ac:dyDescent="0.25">
      <c r="A20" s="993"/>
      <c r="B20" s="1222" t="s">
        <v>711</v>
      </c>
      <c r="C20" s="1222" t="s">
        <v>712</v>
      </c>
      <c r="D20" s="1222" t="s">
        <v>25</v>
      </c>
      <c r="E20" s="1231">
        <v>2015</v>
      </c>
      <c r="F20" s="1233">
        <v>2016</v>
      </c>
      <c r="G20" s="1233">
        <v>2017</v>
      </c>
      <c r="H20" s="1233">
        <v>2018</v>
      </c>
      <c r="I20" s="1235">
        <v>2019</v>
      </c>
      <c r="J20" s="1237" t="s">
        <v>2</v>
      </c>
      <c r="K20" s="1238" t="s">
        <v>3</v>
      </c>
      <c r="L20" s="994"/>
      <c r="M20" s="994"/>
      <c r="N20" s="994"/>
      <c r="O20" s="994"/>
      <c r="P20" s="1000"/>
    </row>
    <row r="21" spans="1:16" x14ac:dyDescent="0.25">
      <c r="A21" s="995"/>
      <c r="B21" s="1222"/>
      <c r="C21" s="1222"/>
      <c r="D21" s="1222"/>
      <c r="E21" s="1232"/>
      <c r="F21" s="1234"/>
      <c r="G21" s="1234"/>
      <c r="H21" s="1234"/>
      <c r="I21" s="1236"/>
      <c r="J21" s="1237"/>
      <c r="K21" s="1238"/>
      <c r="L21" s="994"/>
      <c r="M21" s="994"/>
      <c r="N21" s="994"/>
      <c r="O21" s="994"/>
      <c r="P21" s="1000"/>
    </row>
    <row r="22" spans="1:16" x14ac:dyDescent="0.25">
      <c r="A22" s="995"/>
      <c r="B22" s="1228" t="s">
        <v>713</v>
      </c>
      <c r="C22" s="812" t="s">
        <v>908</v>
      </c>
      <c r="D22" s="791" t="s">
        <v>909</v>
      </c>
      <c r="E22" s="814">
        <v>35.52617747</v>
      </c>
      <c r="F22" s="814">
        <v>86.762849319999987</v>
      </c>
      <c r="G22" s="814">
        <v>133.56952819</v>
      </c>
      <c r="H22" s="814">
        <v>202.65265792</v>
      </c>
      <c r="I22" s="815">
        <v>253.39963646999996</v>
      </c>
      <c r="J22" s="816">
        <v>0.36078051035505437</v>
      </c>
      <c r="K22" s="817">
        <v>0.25041358485430298</v>
      </c>
      <c r="L22" s="994"/>
      <c r="M22" s="818"/>
      <c r="N22" s="818"/>
      <c r="O22" s="994"/>
      <c r="P22" s="1000"/>
    </row>
    <row r="23" spans="1:16" x14ac:dyDescent="0.25">
      <c r="A23" s="991"/>
      <c r="B23" s="1228"/>
      <c r="C23" s="812" t="s">
        <v>44</v>
      </c>
      <c r="D23" s="791" t="s">
        <v>897</v>
      </c>
      <c r="E23" s="814">
        <v>18.068540460000001</v>
      </c>
      <c r="F23" s="814">
        <v>35.488430430000001</v>
      </c>
      <c r="G23" s="814">
        <v>31.61345193</v>
      </c>
      <c r="H23" s="814">
        <v>52.425745350000007</v>
      </c>
      <c r="I23" s="815">
        <v>113.37831525999999</v>
      </c>
      <c r="J23" s="816">
        <v>0.16142361927792964</v>
      </c>
      <c r="K23" s="817">
        <v>1.1626457478682273</v>
      </c>
      <c r="L23" s="994"/>
      <c r="M23" s="818"/>
      <c r="N23" s="818"/>
      <c r="O23" s="994"/>
      <c r="P23" s="1000"/>
    </row>
    <row r="24" spans="1:16" x14ac:dyDescent="0.25">
      <c r="A24" s="991"/>
      <c r="B24" s="1228"/>
      <c r="C24" s="812" t="s">
        <v>910</v>
      </c>
      <c r="D24" s="791" t="s">
        <v>911</v>
      </c>
      <c r="E24" s="814">
        <v>27.422019090000003</v>
      </c>
      <c r="F24" s="814">
        <v>24.280277039999998</v>
      </c>
      <c r="G24" s="814">
        <v>34.993627959999998</v>
      </c>
      <c r="H24" s="814">
        <v>27.040626170000003</v>
      </c>
      <c r="I24" s="815">
        <v>43.361507739999993</v>
      </c>
      <c r="J24" s="816">
        <v>6.173642200174953E-2</v>
      </c>
      <c r="K24" s="817">
        <v>0.60356892134794782</v>
      </c>
      <c r="L24" s="994"/>
      <c r="M24" s="818"/>
      <c r="N24" s="818"/>
      <c r="O24" s="994"/>
      <c r="P24" s="1000"/>
    </row>
    <row r="25" spans="1:16" x14ac:dyDescent="0.25">
      <c r="B25" s="1228"/>
      <c r="C25" s="819" t="s">
        <v>70</v>
      </c>
      <c r="D25" s="820"/>
      <c r="E25" s="814">
        <v>296.49130205000017</v>
      </c>
      <c r="F25" s="814">
        <v>372.07325726999994</v>
      </c>
      <c r="G25" s="814">
        <v>413.05427503999954</v>
      </c>
      <c r="H25" s="814">
        <v>363.05766477000014</v>
      </c>
      <c r="I25" s="815">
        <v>292.22563286999969</v>
      </c>
      <c r="J25" s="816">
        <v>0.41605944836526648</v>
      </c>
      <c r="K25" s="817">
        <v>-0.19509857186150603</v>
      </c>
      <c r="L25" s="994"/>
      <c r="M25" s="818"/>
      <c r="N25" s="818"/>
      <c r="O25" s="994"/>
      <c r="P25" s="1000"/>
    </row>
    <row r="26" spans="1:16" x14ac:dyDescent="0.25">
      <c r="B26" s="1228"/>
      <c r="C26" s="1239" t="s">
        <v>18</v>
      </c>
      <c r="D26" s="1240"/>
      <c r="E26" s="821">
        <v>377.50803907000017</v>
      </c>
      <c r="F26" s="821">
        <v>518.60481405999985</v>
      </c>
      <c r="G26" s="821">
        <v>613.23088311999959</v>
      </c>
      <c r="H26" s="821">
        <v>645.17669421000016</v>
      </c>
      <c r="I26" s="821">
        <v>702.36509233999959</v>
      </c>
      <c r="J26" s="822">
        <v>1</v>
      </c>
      <c r="K26" s="823">
        <v>8.863990073296879E-2</v>
      </c>
      <c r="L26" s="994"/>
      <c r="M26" s="818"/>
      <c r="N26" s="818"/>
      <c r="O26" s="994"/>
      <c r="P26" s="1000"/>
    </row>
    <row r="27" spans="1:16" x14ac:dyDescent="0.25">
      <c r="B27" s="1228" t="s">
        <v>719</v>
      </c>
      <c r="C27" s="812" t="s">
        <v>838</v>
      </c>
      <c r="D27" s="791" t="s">
        <v>912</v>
      </c>
      <c r="E27" s="814">
        <v>0</v>
      </c>
      <c r="F27" s="814">
        <v>0</v>
      </c>
      <c r="G27" s="814">
        <v>0</v>
      </c>
      <c r="H27" s="814">
        <v>44.081387469999996</v>
      </c>
      <c r="I27" s="815">
        <v>91.960121220000005</v>
      </c>
      <c r="J27" s="816">
        <v>0.36047755952862515</v>
      </c>
      <c r="K27" s="817">
        <v>1.0861439827089003</v>
      </c>
      <c r="L27" s="994"/>
      <c r="M27" s="818"/>
      <c r="N27" s="818"/>
      <c r="O27" s="994"/>
      <c r="P27" s="1000"/>
    </row>
    <row r="28" spans="1:16" ht="15" customHeight="1" x14ac:dyDescent="0.25">
      <c r="B28" s="1228"/>
      <c r="C28" s="812" t="s">
        <v>913</v>
      </c>
      <c r="D28" s="791" t="s">
        <v>914</v>
      </c>
      <c r="E28" s="814">
        <v>0</v>
      </c>
      <c r="F28" s="814">
        <v>0</v>
      </c>
      <c r="G28" s="814">
        <v>31.38509518</v>
      </c>
      <c r="H28" s="814">
        <v>48.25324097</v>
      </c>
      <c r="I28" s="815">
        <v>43.465118250000003</v>
      </c>
      <c r="J28" s="816">
        <v>0.17038037296514022</v>
      </c>
      <c r="K28" s="817">
        <v>-9.9229038790925372E-2</v>
      </c>
      <c r="L28" s="994"/>
      <c r="M28" s="818"/>
      <c r="N28" s="818"/>
      <c r="O28" s="994"/>
      <c r="P28" s="1000"/>
    </row>
    <row r="29" spans="1:16" ht="18" x14ac:dyDescent="0.25">
      <c r="B29" s="1228"/>
      <c r="C29" s="812" t="s">
        <v>349</v>
      </c>
      <c r="D29" s="791" t="s">
        <v>350</v>
      </c>
      <c r="E29" s="814">
        <v>8.9688733900000006</v>
      </c>
      <c r="F29" s="814">
        <v>7.5122089400000007</v>
      </c>
      <c r="G29" s="814">
        <v>3.8973901200000003</v>
      </c>
      <c r="H29" s="814">
        <v>14.551146119999999</v>
      </c>
      <c r="I29" s="815">
        <v>40.081384660000005</v>
      </c>
      <c r="J29" s="816">
        <v>0.1571163623218729</v>
      </c>
      <c r="K29" s="817">
        <v>1.7545173644369951</v>
      </c>
      <c r="L29" s="994"/>
      <c r="M29" s="818"/>
      <c r="N29" s="818"/>
      <c r="O29" s="994"/>
      <c r="P29" s="1000"/>
    </row>
    <row r="30" spans="1:16" x14ac:dyDescent="0.25">
      <c r="B30" s="1228"/>
      <c r="C30" s="819" t="s">
        <v>70</v>
      </c>
      <c r="D30" s="820"/>
      <c r="E30" s="814">
        <v>66.996787799999836</v>
      </c>
      <c r="F30" s="814">
        <v>29.125362610000014</v>
      </c>
      <c r="G30" s="814">
        <v>26.717841090000011</v>
      </c>
      <c r="H30" s="814">
        <v>96.621109419999854</v>
      </c>
      <c r="I30" s="815">
        <v>79.599744600000079</v>
      </c>
      <c r="J30" s="816">
        <v>0.31202570518436168</v>
      </c>
      <c r="K30" s="817">
        <v>-0.1761661082363486</v>
      </c>
      <c r="L30" s="994"/>
      <c r="M30" s="818"/>
      <c r="N30" s="818"/>
      <c r="O30" s="994"/>
      <c r="P30" s="1000"/>
    </row>
    <row r="31" spans="1:16" x14ac:dyDescent="0.25">
      <c r="B31" s="1228"/>
      <c r="C31" s="1239" t="s">
        <v>22</v>
      </c>
      <c r="D31" s="1240"/>
      <c r="E31" s="821">
        <v>75.965661189999835</v>
      </c>
      <c r="F31" s="821">
        <v>36.637571550000018</v>
      </c>
      <c r="G31" s="821">
        <v>62.000326390000012</v>
      </c>
      <c r="H31" s="821">
        <v>203.50688397999983</v>
      </c>
      <c r="I31" s="821">
        <v>255.1063687300001</v>
      </c>
      <c r="J31" s="822">
        <v>1</v>
      </c>
      <c r="K31" s="823">
        <v>0.2535515445024028</v>
      </c>
      <c r="L31" s="994"/>
      <c r="M31" s="818"/>
      <c r="N31" s="818"/>
      <c r="O31" s="994"/>
      <c r="P31" s="1000"/>
    </row>
    <row r="32" spans="1:16" ht="15" customHeight="1" x14ac:dyDescent="0.25">
      <c r="B32" s="1220" t="s">
        <v>915</v>
      </c>
      <c r="C32" s="1229"/>
      <c r="D32" s="1221"/>
      <c r="E32" s="824">
        <v>453.47370025999999</v>
      </c>
      <c r="F32" s="824">
        <v>555.24238560999993</v>
      </c>
      <c r="G32" s="824">
        <v>675.23120950999953</v>
      </c>
      <c r="H32" s="824">
        <v>848.68357818999993</v>
      </c>
      <c r="I32" s="824">
        <v>957.4714610699998</v>
      </c>
      <c r="J32" s="825"/>
      <c r="K32" s="826">
        <v>0.12818426758299406</v>
      </c>
      <c r="L32" s="994"/>
      <c r="M32" s="818"/>
      <c r="N32" s="818"/>
      <c r="O32" s="994"/>
      <c r="P32" s="1000"/>
    </row>
    <row r="33" spans="1:16" x14ac:dyDescent="0.25">
      <c r="B33" s="1327" t="s">
        <v>916</v>
      </c>
      <c r="C33" s="1327"/>
      <c r="D33" s="1327"/>
      <c r="E33" s="1327"/>
      <c r="F33" s="1327"/>
      <c r="G33" s="1327"/>
      <c r="H33" s="1327"/>
      <c r="I33" s="1327"/>
      <c r="J33" s="1327"/>
      <c r="K33" s="1327"/>
      <c r="L33" s="994"/>
      <c r="M33" s="994"/>
      <c r="N33" s="994"/>
      <c r="O33" s="994"/>
      <c r="P33" s="1000"/>
    </row>
    <row r="34" spans="1:16" x14ac:dyDescent="0.25">
      <c r="A34" s="991"/>
      <c r="B34" s="999"/>
      <c r="C34" s="999"/>
      <c r="D34" s="999"/>
      <c r="E34" s="999"/>
      <c r="F34" s="999"/>
      <c r="G34" s="999"/>
      <c r="H34" s="999"/>
      <c r="I34" s="999"/>
      <c r="J34" s="999"/>
      <c r="K34" s="999"/>
      <c r="L34" s="994"/>
      <c r="M34" s="994"/>
      <c r="N34" s="994"/>
      <c r="O34" s="994"/>
      <c r="P34" s="1000"/>
    </row>
    <row r="35" spans="1:16" x14ac:dyDescent="0.25">
      <c r="A35" s="991"/>
      <c r="B35" s="992" t="s">
        <v>728</v>
      </c>
      <c r="C35" s="994"/>
      <c r="D35" s="994"/>
      <c r="E35" s="994"/>
      <c r="F35" s="994"/>
      <c r="G35" s="994"/>
      <c r="H35" s="994"/>
      <c r="I35" s="994"/>
      <c r="J35" s="994"/>
      <c r="K35" s="994"/>
      <c r="L35" s="994"/>
      <c r="M35" s="994"/>
      <c r="N35" s="994"/>
      <c r="O35" s="994"/>
      <c r="P35" s="1000"/>
    </row>
    <row r="36" spans="1:16" ht="15" customHeight="1" x14ac:dyDescent="0.25">
      <c r="A36" s="993"/>
      <c r="B36" s="1222" t="s">
        <v>729</v>
      </c>
      <c r="C36" s="1231">
        <v>2015</v>
      </c>
      <c r="D36" s="1233">
        <v>2016</v>
      </c>
      <c r="E36" s="1233">
        <v>2017</v>
      </c>
      <c r="F36" s="1233">
        <v>2018</v>
      </c>
      <c r="G36" s="1235">
        <v>2019</v>
      </c>
      <c r="H36" s="1237" t="s">
        <v>2</v>
      </c>
      <c r="I36" s="1238" t="s">
        <v>3</v>
      </c>
      <c r="J36" s="994"/>
      <c r="K36" s="994"/>
      <c r="L36" s="994"/>
      <c r="M36" s="994"/>
      <c r="N36" s="994"/>
      <c r="O36" s="994"/>
      <c r="P36" s="1000"/>
    </row>
    <row r="37" spans="1:16" x14ac:dyDescent="0.25">
      <c r="A37" s="991"/>
      <c r="B37" s="1222"/>
      <c r="C37" s="1232"/>
      <c r="D37" s="1234"/>
      <c r="E37" s="1234"/>
      <c r="F37" s="1234"/>
      <c r="G37" s="1236"/>
      <c r="H37" s="1237"/>
      <c r="I37" s="1238"/>
      <c r="J37" s="994"/>
      <c r="K37" s="994"/>
      <c r="L37" s="994"/>
      <c r="M37" s="994"/>
      <c r="N37" s="994"/>
      <c r="O37" s="994"/>
      <c r="P37" s="1000"/>
    </row>
    <row r="38" spans="1:16" x14ac:dyDescent="0.25">
      <c r="A38" s="991"/>
      <c r="B38" s="827" t="s">
        <v>483</v>
      </c>
      <c r="C38" s="858">
        <v>1.1004969099999999</v>
      </c>
      <c r="D38" s="858">
        <v>0.14809829000000005</v>
      </c>
      <c r="E38" s="858">
        <v>0.1701566699999999</v>
      </c>
      <c r="F38" s="858">
        <v>0.26379414999999995</v>
      </c>
      <c r="G38" s="859">
        <v>0.14370627000000008</v>
      </c>
      <c r="H38" s="860">
        <v>3.2028176822651972E-3</v>
      </c>
      <c r="I38" s="830">
        <v>-0.45523329459732098</v>
      </c>
      <c r="J38" s="994"/>
      <c r="K38" s="818"/>
      <c r="L38" s="818"/>
      <c r="M38" s="994"/>
      <c r="N38" s="994"/>
      <c r="O38" s="994"/>
      <c r="P38" s="1000"/>
    </row>
    <row r="39" spans="1:16" x14ac:dyDescent="0.25">
      <c r="A39" s="991"/>
      <c r="B39" s="827" t="s">
        <v>496</v>
      </c>
      <c r="C39" s="858">
        <v>11.775464019999985</v>
      </c>
      <c r="D39" s="858">
        <v>6.7616662099999996</v>
      </c>
      <c r="E39" s="858">
        <v>11.25484159999999</v>
      </c>
      <c r="F39" s="858">
        <v>35.174448050000002</v>
      </c>
      <c r="G39" s="859">
        <v>44.637391770000029</v>
      </c>
      <c r="H39" s="860">
        <v>0.99484474582184201</v>
      </c>
      <c r="I39" s="830">
        <v>0.26902891856465172</v>
      </c>
      <c r="J39" s="994"/>
      <c r="K39" s="818"/>
      <c r="L39" s="818"/>
      <c r="M39" s="994"/>
      <c r="N39" s="994"/>
      <c r="O39" s="994"/>
      <c r="P39" s="1000"/>
    </row>
    <row r="40" spans="1:16" ht="18" x14ac:dyDescent="0.25">
      <c r="A40" s="991"/>
      <c r="B40" s="827" t="s">
        <v>485</v>
      </c>
      <c r="C40" s="858">
        <v>0</v>
      </c>
      <c r="D40" s="858">
        <v>0</v>
      </c>
      <c r="E40" s="858">
        <v>0</v>
      </c>
      <c r="F40" s="858">
        <v>0</v>
      </c>
      <c r="G40" s="859">
        <v>0</v>
      </c>
      <c r="H40" s="860">
        <v>0</v>
      </c>
      <c r="I40" s="830" t="s">
        <v>206</v>
      </c>
      <c r="J40" s="994"/>
      <c r="K40" s="818"/>
      <c r="L40" s="818"/>
      <c r="M40" s="994"/>
      <c r="N40" s="994"/>
      <c r="O40" s="994"/>
      <c r="P40" s="1000"/>
    </row>
    <row r="41" spans="1:16" x14ac:dyDescent="0.25">
      <c r="A41" s="991"/>
      <c r="B41" s="827" t="s">
        <v>730</v>
      </c>
      <c r="C41" s="858">
        <v>0</v>
      </c>
      <c r="D41" s="858">
        <v>0</v>
      </c>
      <c r="E41" s="858">
        <v>0</v>
      </c>
      <c r="F41" s="858">
        <v>0</v>
      </c>
      <c r="G41" s="859">
        <v>1.6302600000000004E-2</v>
      </c>
      <c r="H41" s="860">
        <v>3.6334013503305448E-4</v>
      </c>
      <c r="I41" s="830" t="s">
        <v>206</v>
      </c>
      <c r="J41" s="994"/>
      <c r="K41" s="818"/>
      <c r="L41" s="818"/>
      <c r="M41" s="994"/>
      <c r="N41" s="994"/>
      <c r="O41" s="994"/>
      <c r="P41" s="1000"/>
    </row>
    <row r="42" spans="1:16" x14ac:dyDescent="0.25">
      <c r="B42" s="827" t="s">
        <v>487</v>
      </c>
      <c r="C42" s="858">
        <v>0.47993125000000009</v>
      </c>
      <c r="D42" s="858">
        <v>6.9686919999999986E-2</v>
      </c>
      <c r="E42" s="858">
        <v>6.4219410000000005E-2</v>
      </c>
      <c r="F42" s="858">
        <v>9.7427050000000001E-2</v>
      </c>
      <c r="G42" s="859">
        <v>7.130069E-2</v>
      </c>
      <c r="H42" s="860">
        <v>1.5890963608596145E-3</v>
      </c>
      <c r="I42" s="830">
        <v>-0.26816330782878062</v>
      </c>
      <c r="J42" s="994"/>
      <c r="K42" s="818"/>
      <c r="L42" s="818"/>
      <c r="M42" s="994"/>
      <c r="N42" s="994"/>
      <c r="O42" s="994"/>
      <c r="P42" s="1000"/>
    </row>
    <row r="43" spans="1:16" x14ac:dyDescent="0.25">
      <c r="B43" s="831" t="s">
        <v>504</v>
      </c>
      <c r="C43" s="861">
        <v>13.355892179999985</v>
      </c>
      <c r="D43" s="861">
        <v>6.9794514199999993</v>
      </c>
      <c r="E43" s="861">
        <v>11.489217679999989</v>
      </c>
      <c r="F43" s="861">
        <v>35.535669250000005</v>
      </c>
      <c r="G43" s="861">
        <v>44.868701330000036</v>
      </c>
      <c r="H43" s="862">
        <v>1</v>
      </c>
      <c r="I43" s="833">
        <v>0.26263842153472394</v>
      </c>
      <c r="J43" s="994"/>
      <c r="K43" s="818"/>
      <c r="L43" s="818"/>
      <c r="M43" s="994"/>
      <c r="N43" s="994"/>
      <c r="O43" s="994"/>
      <c r="P43" s="1000"/>
    </row>
    <row r="44" spans="1:16" ht="15" customHeight="1" x14ac:dyDescent="0.25">
      <c r="B44" s="1327" t="s">
        <v>731</v>
      </c>
      <c r="C44" s="1327"/>
      <c r="D44" s="1327"/>
      <c r="E44" s="1327"/>
      <c r="F44" s="1327"/>
      <c r="G44" s="1327"/>
      <c r="H44" s="1327"/>
      <c r="I44" s="1327"/>
      <c r="J44" s="994"/>
      <c r="K44" s="994"/>
      <c r="L44" s="994"/>
      <c r="M44" s="994"/>
      <c r="N44" s="994"/>
      <c r="O44" s="994"/>
      <c r="P44" s="1000"/>
    </row>
    <row r="45" spans="1:16" x14ac:dyDescent="0.25">
      <c r="B45" s="994"/>
      <c r="C45" s="994"/>
      <c r="D45" s="994"/>
      <c r="E45" s="994"/>
      <c r="F45" s="994"/>
      <c r="G45" s="994"/>
      <c r="H45" s="994"/>
      <c r="I45" s="994"/>
      <c r="J45" s="994"/>
      <c r="K45" s="994"/>
      <c r="L45" s="994"/>
      <c r="M45" s="994"/>
      <c r="N45" s="994"/>
      <c r="O45" s="994"/>
      <c r="P45" s="1000"/>
    </row>
    <row r="46" spans="1:16" x14ac:dyDescent="0.25">
      <c r="B46" s="992" t="s">
        <v>732</v>
      </c>
      <c r="C46" s="994"/>
      <c r="D46" s="994"/>
      <c r="E46" s="994"/>
      <c r="F46" s="994"/>
      <c r="G46" s="994"/>
      <c r="H46" s="994"/>
      <c r="I46" s="994"/>
      <c r="J46" s="994"/>
      <c r="K46" s="994"/>
      <c r="L46" s="994"/>
      <c r="M46" s="994"/>
      <c r="N46" s="994"/>
      <c r="O46" s="994"/>
      <c r="P46" s="1000"/>
    </row>
    <row r="47" spans="1:16" x14ac:dyDescent="0.25">
      <c r="B47" s="1241" t="s">
        <v>596</v>
      </c>
      <c r="C47" s="1328" t="s">
        <v>700</v>
      </c>
      <c r="D47" s="1241" t="s">
        <v>615</v>
      </c>
      <c r="E47" s="1242">
        <v>2018</v>
      </c>
      <c r="F47" s="1243"/>
      <c r="G47" s="1243"/>
      <c r="H47" s="1244"/>
      <c r="I47" s="1248">
        <v>2019</v>
      </c>
      <c r="J47" s="1249"/>
      <c r="K47" s="1249"/>
      <c r="L47" s="1250"/>
      <c r="M47" s="991"/>
      <c r="N47" s="991"/>
      <c r="O47" s="991"/>
    </row>
    <row r="48" spans="1:16" x14ac:dyDescent="0.25">
      <c r="B48" s="1241"/>
      <c r="C48" s="1328"/>
      <c r="D48" s="1241"/>
      <c r="E48" s="1241" t="s">
        <v>601</v>
      </c>
      <c r="F48" s="1241"/>
      <c r="G48" s="1241"/>
      <c r="H48" s="1241" t="s">
        <v>661</v>
      </c>
      <c r="I48" s="1248" t="s">
        <v>601</v>
      </c>
      <c r="J48" s="1249"/>
      <c r="K48" s="1250"/>
      <c r="L48" s="1261" t="s">
        <v>661</v>
      </c>
    </row>
    <row r="49" spans="2:12" x14ac:dyDescent="0.25">
      <c r="B49" s="1241"/>
      <c r="C49" s="1328"/>
      <c r="D49" s="1241"/>
      <c r="E49" s="834" t="s">
        <v>733</v>
      </c>
      <c r="F49" s="834" t="s">
        <v>734</v>
      </c>
      <c r="G49" s="834" t="s">
        <v>735</v>
      </c>
      <c r="H49" s="1241"/>
      <c r="I49" s="835" t="s">
        <v>733</v>
      </c>
      <c r="J49" s="835" t="s">
        <v>734</v>
      </c>
      <c r="K49" s="835" t="s">
        <v>735</v>
      </c>
      <c r="L49" s="1261"/>
    </row>
    <row r="50" spans="2:12" x14ac:dyDescent="0.25">
      <c r="B50" s="1254" t="s">
        <v>274</v>
      </c>
      <c r="C50" s="1255" t="s">
        <v>584</v>
      </c>
      <c r="D50" s="863" t="s">
        <v>646</v>
      </c>
      <c r="E50" s="873">
        <v>57252</v>
      </c>
      <c r="F50" s="873">
        <v>946</v>
      </c>
      <c r="G50" s="873">
        <v>194</v>
      </c>
      <c r="H50" s="873">
        <v>3563.2269999999999</v>
      </c>
      <c r="I50" s="935">
        <v>56085</v>
      </c>
      <c r="J50" s="935">
        <v>819</v>
      </c>
      <c r="K50" s="935">
        <v>266</v>
      </c>
      <c r="L50" s="935">
        <v>3757.0740000000001</v>
      </c>
    </row>
    <row r="51" spans="2:12" x14ac:dyDescent="0.25">
      <c r="B51" s="1254"/>
      <c r="C51" s="1255"/>
      <c r="D51" s="863" t="s">
        <v>273</v>
      </c>
      <c r="E51" s="873">
        <v>80170</v>
      </c>
      <c r="F51" s="873">
        <v>1908</v>
      </c>
      <c r="G51" s="873">
        <v>47586</v>
      </c>
      <c r="H51" s="873">
        <v>754728.04700000002</v>
      </c>
      <c r="I51" s="935">
        <v>67030</v>
      </c>
      <c r="J51" s="935">
        <v>1872</v>
      </c>
      <c r="K51" s="935">
        <v>42219</v>
      </c>
      <c r="L51" s="935">
        <v>707394.00600000005</v>
      </c>
    </row>
    <row r="52" spans="2:12" x14ac:dyDescent="0.25">
      <c r="B52" s="1254"/>
      <c r="C52" s="1255"/>
      <c r="D52" s="863" t="s">
        <v>276</v>
      </c>
      <c r="E52" s="873">
        <v>51536</v>
      </c>
      <c r="F52" s="873">
        <v>1591</v>
      </c>
      <c r="G52" s="873">
        <v>32479</v>
      </c>
      <c r="H52" s="873">
        <v>395952.72600000002</v>
      </c>
      <c r="I52" s="935">
        <v>44808</v>
      </c>
      <c r="J52" s="935">
        <v>1688</v>
      </c>
      <c r="K52" s="935">
        <v>28433</v>
      </c>
      <c r="L52" s="935">
        <v>392420.53100000002</v>
      </c>
    </row>
    <row r="53" spans="2:12" x14ac:dyDescent="0.25">
      <c r="B53" s="1254"/>
      <c r="C53" s="1255"/>
      <c r="D53" s="863" t="s">
        <v>647</v>
      </c>
      <c r="E53" s="873">
        <v>16676</v>
      </c>
      <c r="F53" s="873">
        <v>242</v>
      </c>
      <c r="G53" s="873">
        <v>8</v>
      </c>
      <c r="H53" s="873">
        <v>76.125</v>
      </c>
      <c r="I53" s="935">
        <v>14874</v>
      </c>
      <c r="J53" s="935">
        <v>576</v>
      </c>
      <c r="K53" s="935">
        <v>333</v>
      </c>
      <c r="L53" s="935">
        <v>8537.0329999999994</v>
      </c>
    </row>
    <row r="54" spans="2:12" x14ac:dyDescent="0.25">
      <c r="B54" s="1254"/>
      <c r="C54" s="1255"/>
      <c r="D54" s="863" t="s">
        <v>648</v>
      </c>
      <c r="E54" s="873">
        <v>1007</v>
      </c>
      <c r="F54" s="846" t="s">
        <v>206</v>
      </c>
      <c r="G54" s="846" t="s">
        <v>206</v>
      </c>
      <c r="H54" s="846" t="s">
        <v>206</v>
      </c>
      <c r="I54" s="935">
        <v>746</v>
      </c>
      <c r="J54" s="838">
        <v>1</v>
      </c>
      <c r="K54" s="838">
        <v>0</v>
      </c>
      <c r="L54" s="838">
        <v>0</v>
      </c>
    </row>
    <row r="55" spans="2:12" x14ac:dyDescent="0.25">
      <c r="B55" s="1254"/>
      <c r="C55" s="1255"/>
      <c r="D55" s="863" t="s">
        <v>649</v>
      </c>
      <c r="E55" s="873">
        <v>8084</v>
      </c>
      <c r="F55" s="873">
        <v>5423</v>
      </c>
      <c r="G55" s="846" t="s">
        <v>206</v>
      </c>
      <c r="H55" s="846" t="s">
        <v>206</v>
      </c>
      <c r="I55" s="935">
        <v>8368</v>
      </c>
      <c r="J55" s="935">
        <v>6159</v>
      </c>
      <c r="K55" s="935">
        <v>0</v>
      </c>
      <c r="L55" s="838">
        <v>0</v>
      </c>
    </row>
    <row r="56" spans="2:12" x14ac:dyDescent="0.25">
      <c r="B56" s="1254"/>
      <c r="C56" s="1307" t="s">
        <v>587</v>
      </c>
      <c r="D56" s="1308"/>
      <c r="E56" s="945">
        <v>214725</v>
      </c>
      <c r="F56" s="945">
        <v>10110</v>
      </c>
      <c r="G56" s="945">
        <v>80267</v>
      </c>
      <c r="H56" s="945">
        <v>1154320.125</v>
      </c>
      <c r="I56" s="945">
        <f>SUM(I50:I55)</f>
        <v>191911</v>
      </c>
      <c r="J56" s="945">
        <f t="shared" ref="J56:L56" si="0">SUM(J50:J55)</f>
        <v>11115</v>
      </c>
      <c r="K56" s="945">
        <f t="shared" si="0"/>
        <v>71251</v>
      </c>
      <c r="L56" s="945">
        <f t="shared" si="0"/>
        <v>1112108.6440000001</v>
      </c>
    </row>
    <row r="57" spans="2:12" x14ac:dyDescent="0.25">
      <c r="B57" s="1254"/>
      <c r="C57" s="1255" t="s">
        <v>588</v>
      </c>
      <c r="D57" s="863" t="s">
        <v>646</v>
      </c>
      <c r="E57" s="873">
        <v>56598</v>
      </c>
      <c r="F57" s="873">
        <v>754</v>
      </c>
      <c r="G57" s="873">
        <v>209</v>
      </c>
      <c r="H57" s="962">
        <v>608.75300000000004</v>
      </c>
      <c r="I57" s="935">
        <v>55946</v>
      </c>
      <c r="J57" s="935">
        <v>563</v>
      </c>
      <c r="K57" s="935">
        <v>277</v>
      </c>
      <c r="L57" s="935">
        <v>450.178</v>
      </c>
    </row>
    <row r="58" spans="2:12" x14ac:dyDescent="0.25">
      <c r="B58" s="1254"/>
      <c r="C58" s="1255"/>
      <c r="D58" s="863" t="s">
        <v>273</v>
      </c>
      <c r="E58" s="873">
        <v>77531</v>
      </c>
      <c r="F58" s="873">
        <v>1904</v>
      </c>
      <c r="G58" s="873">
        <v>46814</v>
      </c>
      <c r="H58" s="962">
        <v>488181.05499999999</v>
      </c>
      <c r="I58" s="935">
        <v>66595</v>
      </c>
      <c r="J58" s="935">
        <v>1941</v>
      </c>
      <c r="K58" s="935">
        <v>41171</v>
      </c>
      <c r="L58" s="935">
        <v>462590.65299999999</v>
      </c>
    </row>
    <row r="59" spans="2:12" x14ac:dyDescent="0.25">
      <c r="B59" s="1254"/>
      <c r="C59" s="1255"/>
      <c r="D59" s="863" t="s">
        <v>276</v>
      </c>
      <c r="E59" s="873">
        <v>51342</v>
      </c>
      <c r="F59" s="873">
        <v>1607</v>
      </c>
      <c r="G59" s="873">
        <v>32663</v>
      </c>
      <c r="H59" s="962">
        <v>479606.44300000003</v>
      </c>
      <c r="I59" s="935">
        <v>42550</v>
      </c>
      <c r="J59" s="935">
        <v>1687</v>
      </c>
      <c r="K59" s="935">
        <v>25844</v>
      </c>
      <c r="L59" s="935">
        <v>427865.92499999999</v>
      </c>
    </row>
    <row r="60" spans="2:12" x14ac:dyDescent="0.25">
      <c r="B60" s="1254"/>
      <c r="C60" s="1255"/>
      <c r="D60" s="863" t="s">
        <v>647</v>
      </c>
      <c r="E60" s="873">
        <v>17557</v>
      </c>
      <c r="F60" s="873">
        <v>249</v>
      </c>
      <c r="G60" s="873">
        <v>22</v>
      </c>
      <c r="H60" s="962">
        <v>18.3</v>
      </c>
      <c r="I60" s="935">
        <v>14609</v>
      </c>
      <c r="J60" s="935">
        <v>546</v>
      </c>
      <c r="K60" s="935">
        <v>235</v>
      </c>
      <c r="L60" s="935">
        <v>457.3</v>
      </c>
    </row>
    <row r="61" spans="2:12" x14ac:dyDescent="0.25">
      <c r="B61" s="1254"/>
      <c r="C61" s="1255"/>
      <c r="D61" s="863" t="s">
        <v>648</v>
      </c>
      <c r="E61" s="873">
        <v>1003</v>
      </c>
      <c r="F61" s="846">
        <v>3</v>
      </c>
      <c r="G61" s="846" t="s">
        <v>206</v>
      </c>
      <c r="H61" s="846" t="s">
        <v>206</v>
      </c>
      <c r="I61" s="935">
        <v>851</v>
      </c>
      <c r="J61" s="935">
        <v>0</v>
      </c>
      <c r="K61" s="838">
        <v>0</v>
      </c>
      <c r="L61" s="838">
        <v>0</v>
      </c>
    </row>
    <row r="62" spans="2:12" x14ac:dyDescent="0.25">
      <c r="B62" s="1254"/>
      <c r="C62" s="1255"/>
      <c r="D62" s="863" t="s">
        <v>649</v>
      </c>
      <c r="E62" s="873">
        <v>10340</v>
      </c>
      <c r="F62" s="873">
        <v>5599</v>
      </c>
      <c r="G62" s="846" t="s">
        <v>206</v>
      </c>
      <c r="H62" s="846" t="s">
        <v>206</v>
      </c>
      <c r="I62" s="935">
        <v>10718</v>
      </c>
      <c r="J62" s="935">
        <v>6399</v>
      </c>
      <c r="K62" s="838">
        <v>0</v>
      </c>
      <c r="L62" s="838">
        <v>0</v>
      </c>
    </row>
    <row r="63" spans="2:12" x14ac:dyDescent="0.25">
      <c r="B63" s="1254"/>
      <c r="C63" s="1307" t="s">
        <v>590</v>
      </c>
      <c r="D63" s="1308"/>
      <c r="E63" s="945">
        <v>214371</v>
      </c>
      <c r="F63" s="945">
        <v>10116</v>
      </c>
      <c r="G63" s="945">
        <v>79708</v>
      </c>
      <c r="H63" s="945">
        <v>968414.55100000009</v>
      </c>
      <c r="I63" s="945">
        <f>SUM(I57:I62)</f>
        <v>191269</v>
      </c>
      <c r="J63" s="945">
        <f t="shared" ref="J63:L63" si="1">SUM(J57:J62)</f>
        <v>11136</v>
      </c>
      <c r="K63" s="945">
        <f t="shared" si="1"/>
        <v>67527</v>
      </c>
      <c r="L63" s="945">
        <f t="shared" si="1"/>
        <v>891364.0560000001</v>
      </c>
    </row>
    <row r="64" spans="2:12" x14ac:dyDescent="0.25">
      <c r="B64" s="1258" t="s">
        <v>593</v>
      </c>
      <c r="C64" s="1258"/>
      <c r="D64" s="1258"/>
      <c r="E64" s="936">
        <v>429096</v>
      </c>
      <c r="F64" s="936">
        <v>20226</v>
      </c>
      <c r="G64" s="936">
        <v>159975</v>
      </c>
      <c r="H64" s="936">
        <v>2122734.676</v>
      </c>
      <c r="I64" s="936">
        <f>+I56+I63</f>
        <v>383180</v>
      </c>
      <c r="J64" s="936">
        <f t="shared" ref="J64:L64" si="2">+J56+J63</f>
        <v>22251</v>
      </c>
      <c r="K64" s="936">
        <f t="shared" si="2"/>
        <v>138778</v>
      </c>
      <c r="L64" s="936">
        <f t="shared" si="2"/>
        <v>2003472.7000000002</v>
      </c>
    </row>
    <row r="65" spans="2:15" x14ac:dyDescent="0.25">
      <c r="B65" s="1295" t="s">
        <v>917</v>
      </c>
      <c r="C65" s="1295"/>
      <c r="D65" s="1295"/>
      <c r="E65" s="1295"/>
      <c r="F65" s="1295"/>
      <c r="G65" s="1295"/>
      <c r="H65" s="1295"/>
      <c r="I65" s="1295"/>
      <c r="J65" s="1295"/>
      <c r="K65" s="1295"/>
      <c r="L65" s="1295"/>
    </row>
    <row r="66" spans="2:15" x14ac:dyDescent="0.25">
      <c r="B66" s="1259" t="s">
        <v>787</v>
      </c>
      <c r="C66" s="1259"/>
      <c r="D66" s="1259"/>
      <c r="E66" s="1259"/>
      <c r="F66" s="1259"/>
      <c r="G66" s="1259"/>
      <c r="H66" s="1259"/>
      <c r="I66" s="1259"/>
      <c r="J66" s="1259"/>
      <c r="K66" s="1259"/>
      <c r="L66" s="1259"/>
    </row>
    <row r="67" spans="2:15" x14ac:dyDescent="0.25">
      <c r="B67" s="871"/>
      <c r="C67" s="871"/>
      <c r="D67" s="871"/>
      <c r="E67" s="871"/>
      <c r="F67" s="871"/>
      <c r="G67" s="871"/>
      <c r="H67" s="871"/>
      <c r="I67" s="871"/>
      <c r="J67" s="871"/>
      <c r="K67" s="871"/>
      <c r="L67" s="871"/>
    </row>
    <row r="68" spans="2:15" x14ac:dyDescent="0.25">
      <c r="B68" s="1001" t="s">
        <v>918</v>
      </c>
      <c r="C68" s="870"/>
      <c r="D68" s="870"/>
      <c r="E68" s="870"/>
      <c r="F68" s="870"/>
      <c r="G68" s="870"/>
      <c r="H68" s="870"/>
      <c r="I68" s="870"/>
      <c r="J68" s="870"/>
      <c r="K68" s="870"/>
      <c r="L68" s="870"/>
    </row>
    <row r="69" spans="2:15" x14ac:dyDescent="0.25">
      <c r="B69" s="1260"/>
      <c r="C69" s="1241">
        <v>2018</v>
      </c>
      <c r="D69" s="1241"/>
      <c r="E69" s="1241"/>
      <c r="F69" s="1261">
        <v>2019</v>
      </c>
      <c r="G69" s="1261"/>
      <c r="H69" s="1261"/>
      <c r="I69" s="1262" t="s">
        <v>739</v>
      </c>
      <c r="J69" s="1265" t="s">
        <v>740</v>
      </c>
      <c r="K69" s="1265" t="s">
        <v>741</v>
      </c>
      <c r="L69" s="870"/>
    </row>
    <row r="70" spans="2:15" x14ac:dyDescent="0.25">
      <c r="B70" s="1260"/>
      <c r="C70" s="1241"/>
      <c r="D70" s="1241"/>
      <c r="E70" s="1241"/>
      <c r="F70" s="1261"/>
      <c r="G70" s="1261"/>
      <c r="H70" s="1261"/>
      <c r="I70" s="1263"/>
      <c r="J70" s="1265"/>
      <c r="K70" s="1265"/>
      <c r="L70" s="870"/>
    </row>
    <row r="71" spans="2:15" x14ac:dyDescent="0.25">
      <c r="B71" s="1260"/>
      <c r="C71" s="843" t="s">
        <v>584</v>
      </c>
      <c r="D71" s="834" t="s">
        <v>588</v>
      </c>
      <c r="E71" s="834" t="s">
        <v>104</v>
      </c>
      <c r="F71" s="844" t="s">
        <v>584</v>
      </c>
      <c r="G71" s="835" t="s">
        <v>588</v>
      </c>
      <c r="H71" s="835" t="s">
        <v>104</v>
      </c>
      <c r="I71" s="1264"/>
      <c r="J71" s="1265"/>
      <c r="K71" s="1265"/>
      <c r="L71" s="870"/>
      <c r="M71" s="351"/>
    </row>
    <row r="72" spans="2:15" x14ac:dyDescent="0.25">
      <c r="B72" s="872" t="s">
        <v>742</v>
      </c>
      <c r="C72" s="846">
        <v>17665</v>
      </c>
      <c r="D72" s="846">
        <v>18400</v>
      </c>
      <c r="E72" s="846">
        <v>36065</v>
      </c>
      <c r="F72" s="848">
        <v>15868</v>
      </c>
      <c r="G72" s="847">
        <v>17236</v>
      </c>
      <c r="H72" s="848">
        <v>33104</v>
      </c>
      <c r="I72" s="874">
        <v>-0.10172657797905463</v>
      </c>
      <c r="J72" s="874">
        <v>-6.3260869565217398E-2</v>
      </c>
      <c r="K72" s="874">
        <v>-8.2101760709829469E-2</v>
      </c>
      <c r="L72" s="870"/>
      <c r="M72" s="351"/>
      <c r="N72" s="351"/>
      <c r="O72" s="351"/>
    </row>
    <row r="73" spans="2:15" x14ac:dyDescent="0.25">
      <c r="B73" s="872" t="s">
        <v>743</v>
      </c>
      <c r="C73" s="851">
        <v>345.94617716999994</v>
      </c>
      <c r="D73" s="851">
        <v>197.92891264999994</v>
      </c>
      <c r="E73" s="851">
        <v>543.87508981999997</v>
      </c>
      <c r="F73" s="852">
        <v>305.90073574999985</v>
      </c>
      <c r="G73" s="852">
        <v>185.54343698000002</v>
      </c>
      <c r="H73" s="852">
        <v>491.44417272999988</v>
      </c>
      <c r="I73" s="874">
        <v>-0.1157562767352724</v>
      </c>
      <c r="J73" s="874">
        <v>-6.3260869565217398E-2</v>
      </c>
      <c r="K73" s="874">
        <v>-9.6402497689961397E-2</v>
      </c>
      <c r="L73" s="870"/>
      <c r="M73" s="351"/>
      <c r="N73" s="351"/>
      <c r="O73" s="351"/>
    </row>
    <row r="74" spans="2:15" x14ac:dyDescent="0.25">
      <c r="B74" s="1257" t="s">
        <v>594</v>
      </c>
      <c r="C74" s="1257"/>
      <c r="D74" s="1257"/>
      <c r="E74" s="1257"/>
      <c r="F74" s="1257"/>
      <c r="G74" s="1257"/>
      <c r="H74" s="1257"/>
      <c r="I74" s="1257"/>
      <c r="J74" s="1257"/>
      <c r="K74" s="1257"/>
      <c r="L74" s="870"/>
    </row>
  </sheetData>
  <mergeCells count="62">
    <mergeCell ref="B74:K74"/>
    <mergeCell ref="B65:L65"/>
    <mergeCell ref="B66:L66"/>
    <mergeCell ref="B69:B71"/>
    <mergeCell ref="C69:E70"/>
    <mergeCell ref="F69:H70"/>
    <mergeCell ref="I69:I71"/>
    <mergeCell ref="J69:J71"/>
    <mergeCell ref="K69:K71"/>
    <mergeCell ref="B64:D64"/>
    <mergeCell ref="B44:I44"/>
    <mergeCell ref="B47:B49"/>
    <mergeCell ref="C47:C49"/>
    <mergeCell ref="D47:D49"/>
    <mergeCell ref="E47:H47"/>
    <mergeCell ref="I47:L47"/>
    <mergeCell ref="E48:G48"/>
    <mergeCell ref="H48:H49"/>
    <mergeCell ref="I48:K48"/>
    <mergeCell ref="L48:L49"/>
    <mergeCell ref="B50:B63"/>
    <mergeCell ref="C50:C55"/>
    <mergeCell ref="C56:D56"/>
    <mergeCell ref="C57:C62"/>
    <mergeCell ref="C63:D63"/>
    <mergeCell ref="B33:K33"/>
    <mergeCell ref="B36:B37"/>
    <mergeCell ref="C36:C37"/>
    <mergeCell ref="D36:D37"/>
    <mergeCell ref="E36:E37"/>
    <mergeCell ref="F36:F37"/>
    <mergeCell ref="G36:G37"/>
    <mergeCell ref="H36:H37"/>
    <mergeCell ref="I36:I37"/>
    <mergeCell ref="K20:K21"/>
    <mergeCell ref="B22:B26"/>
    <mergeCell ref="C26:D26"/>
    <mergeCell ref="B27:B31"/>
    <mergeCell ref="C31:D31"/>
    <mergeCell ref="B32:D32"/>
    <mergeCell ref="B17:J17"/>
    <mergeCell ref="B20:B21"/>
    <mergeCell ref="C20:C21"/>
    <mergeCell ref="D20:D21"/>
    <mergeCell ref="E20:E21"/>
    <mergeCell ref="F20:F21"/>
    <mergeCell ref="G20:G21"/>
    <mergeCell ref="H20:H21"/>
    <mergeCell ref="I20:I21"/>
    <mergeCell ref="J20:J21"/>
    <mergeCell ref="H4:H5"/>
    <mergeCell ref="I4:I5"/>
    <mergeCell ref="J4:J5"/>
    <mergeCell ref="B6:B9"/>
    <mergeCell ref="B10:B15"/>
    <mergeCell ref="F4:F5"/>
    <mergeCell ref="G4:G5"/>
    <mergeCell ref="B16:C16"/>
    <mergeCell ref="B4:B5"/>
    <mergeCell ref="C4:C5"/>
    <mergeCell ref="D4:D5"/>
    <mergeCell ref="E4:E5"/>
  </mergeCells>
  <pageMargins left="0.7" right="0.7" top="0.75" bottom="0.75" header="0.3" footer="0.3"/>
  <pageSetup paperSize="183"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O49"/>
  <sheetViews>
    <sheetView zoomScaleNormal="100" workbookViewId="0"/>
  </sheetViews>
  <sheetFormatPr baseColWidth="10" defaultColWidth="11.42578125" defaultRowHeight="15" x14ac:dyDescent="0.25"/>
  <cols>
    <col min="1" max="1" width="3.7109375" style="1" customWidth="1"/>
    <col min="2" max="2" width="11.42578125" style="1"/>
    <col min="3" max="3" width="12.42578125" style="1" customWidth="1"/>
    <col min="4" max="4" width="15" style="91" customWidth="1"/>
    <col min="5" max="8" width="11.42578125" style="1"/>
    <col min="9" max="9" width="11.42578125" style="92"/>
    <col min="10" max="10" width="12.5703125" style="1" customWidth="1"/>
    <col min="11" max="12" width="11.42578125" style="92"/>
    <col min="13" max="16384" width="11.42578125" style="1"/>
  </cols>
  <sheetData>
    <row r="1" spans="2:15" ht="15" customHeight="1" x14ac:dyDescent="0.25">
      <c r="B1" s="90"/>
      <c r="C1" s="90"/>
    </row>
    <row r="2" spans="2:15" x14ac:dyDescent="0.25">
      <c r="B2" s="66" t="s">
        <v>63</v>
      </c>
      <c r="C2" s="67"/>
      <c r="D2" s="93"/>
      <c r="E2" s="67"/>
      <c r="F2" s="67"/>
      <c r="G2" s="67"/>
      <c r="H2" s="67"/>
      <c r="I2" s="94"/>
      <c r="J2" s="67"/>
      <c r="K2" s="94"/>
    </row>
    <row r="3" spans="2:15" x14ac:dyDescent="0.25">
      <c r="B3" s="68" t="s">
        <v>1</v>
      </c>
      <c r="C3" s="67"/>
      <c r="D3" s="93"/>
      <c r="E3" s="67"/>
      <c r="F3" s="67"/>
      <c r="G3" s="67"/>
      <c r="H3" s="67"/>
      <c r="I3" s="94"/>
      <c r="J3" s="67"/>
      <c r="K3" s="94"/>
    </row>
    <row r="4" spans="2:15" ht="45" x14ac:dyDescent="0.25">
      <c r="B4" s="3"/>
      <c r="C4" s="95" t="s">
        <v>64</v>
      </c>
      <c r="D4" s="96">
        <v>2015</v>
      </c>
      <c r="E4" s="96">
        <v>2016</v>
      </c>
      <c r="F4" s="96">
        <v>2017</v>
      </c>
      <c r="G4" s="96">
        <v>2018</v>
      </c>
      <c r="H4" s="97">
        <v>2019</v>
      </c>
      <c r="I4" s="98" t="s">
        <v>65</v>
      </c>
      <c r="J4" s="98" t="s">
        <v>66</v>
      </c>
      <c r="K4" s="99" t="s">
        <v>3</v>
      </c>
      <c r="L4" s="1"/>
    </row>
    <row r="5" spans="2:15" x14ac:dyDescent="0.25">
      <c r="B5" s="1028" t="s">
        <v>4</v>
      </c>
      <c r="C5" s="100" t="s">
        <v>67</v>
      </c>
      <c r="D5" s="101">
        <v>30.69668957</v>
      </c>
      <c r="E5" s="101">
        <v>27.206221389999996</v>
      </c>
      <c r="F5" s="101">
        <v>35.332447509999994</v>
      </c>
      <c r="G5" s="101">
        <v>74.527198310000003</v>
      </c>
      <c r="H5" s="102">
        <v>91.227807189999979</v>
      </c>
      <c r="I5" s="103">
        <v>0.20997177285914445</v>
      </c>
      <c r="J5" s="103">
        <v>1.281586717313668E-3</v>
      </c>
      <c r="K5" s="104">
        <v>0.22408743732097469</v>
      </c>
      <c r="L5" s="1"/>
      <c r="M5" s="11"/>
      <c r="N5" s="11"/>
      <c r="O5" s="11"/>
    </row>
    <row r="6" spans="2:15" x14ac:dyDescent="0.25">
      <c r="B6" s="1029"/>
      <c r="C6" s="105" t="s">
        <v>68</v>
      </c>
      <c r="D6" s="51">
        <v>129.90579420000003</v>
      </c>
      <c r="E6" s="51">
        <v>91.191600780000044</v>
      </c>
      <c r="F6" s="51">
        <v>84.233410609999879</v>
      </c>
      <c r="G6" s="51">
        <v>140.09548675999997</v>
      </c>
      <c r="H6" s="52">
        <v>88.860022259999951</v>
      </c>
      <c r="I6" s="53">
        <v>0.20452203100065805</v>
      </c>
      <c r="J6" s="53">
        <v>1.2483235949257373E-3</v>
      </c>
      <c r="K6" s="54">
        <v>-0.36571816612316987</v>
      </c>
      <c r="L6" s="1"/>
      <c r="M6" s="11"/>
      <c r="N6" s="11"/>
      <c r="O6" s="11"/>
    </row>
    <row r="7" spans="2:15" x14ac:dyDescent="0.25">
      <c r="B7" s="1029"/>
      <c r="C7" s="105" t="s">
        <v>69</v>
      </c>
      <c r="D7" s="51">
        <v>7.0255300000000007E-2</v>
      </c>
      <c r="E7" s="51">
        <v>6.9500299999999994E-3</v>
      </c>
      <c r="F7" s="51">
        <v>19.536552219999997</v>
      </c>
      <c r="G7" s="51">
        <v>0.31912194999999999</v>
      </c>
      <c r="H7" s="52">
        <v>58.894658309999997</v>
      </c>
      <c r="I7" s="53">
        <v>0.13555314106727515</v>
      </c>
      <c r="J7" s="53">
        <v>8.2736409145101855E-4</v>
      </c>
      <c r="K7" s="54">
        <v>183.55220115695582</v>
      </c>
      <c r="L7" s="1"/>
      <c r="M7" s="11"/>
      <c r="N7" s="11"/>
      <c r="O7" s="11"/>
    </row>
    <row r="8" spans="2:15" x14ac:dyDescent="0.25">
      <c r="B8" s="1029"/>
      <c r="C8" s="105" t="s">
        <v>70</v>
      </c>
      <c r="D8" s="51">
        <v>95.647158190000013</v>
      </c>
      <c r="E8" s="51">
        <v>84.788868310000026</v>
      </c>
      <c r="F8" s="51">
        <v>68.209764910000004</v>
      </c>
      <c r="G8" s="51">
        <v>141.96922584999999</v>
      </c>
      <c r="H8" s="52">
        <v>195.49404186000004</v>
      </c>
      <c r="I8" s="53">
        <v>0.44995305507292238</v>
      </c>
      <c r="J8" s="53">
        <v>2.746339905330989E-3</v>
      </c>
      <c r="K8" s="54">
        <v>0.37701703090606831</v>
      </c>
      <c r="L8" s="1"/>
      <c r="M8" s="11"/>
      <c r="N8" s="11"/>
      <c r="O8" s="11"/>
    </row>
    <row r="9" spans="2:15" x14ac:dyDescent="0.25">
      <c r="B9" s="1030"/>
      <c r="C9" s="106" t="s">
        <v>71</v>
      </c>
      <c r="D9" s="107">
        <v>256.31989726000006</v>
      </c>
      <c r="E9" s="107">
        <v>203.19364051000008</v>
      </c>
      <c r="F9" s="107">
        <v>207.31217524999988</v>
      </c>
      <c r="G9" s="107">
        <v>356.91103286999999</v>
      </c>
      <c r="H9" s="107">
        <v>434.47652961999995</v>
      </c>
      <c r="I9" s="108">
        <v>1</v>
      </c>
      <c r="J9" s="108">
        <v>6.103614309021412E-3</v>
      </c>
      <c r="K9" s="109">
        <v>0.21732445793641841</v>
      </c>
      <c r="L9" s="1"/>
      <c r="M9" s="11"/>
      <c r="N9" s="11"/>
      <c r="O9" s="11"/>
    </row>
    <row r="10" spans="2:15" x14ac:dyDescent="0.25">
      <c r="B10" s="1031" t="s">
        <v>5</v>
      </c>
      <c r="C10" s="105" t="s">
        <v>72</v>
      </c>
      <c r="D10" s="51">
        <v>8599.683951059993</v>
      </c>
      <c r="E10" s="51">
        <v>8691.0566541799908</v>
      </c>
      <c r="F10" s="51">
        <v>10172.171585399998</v>
      </c>
      <c r="G10" s="51">
        <v>10848.511639189986</v>
      </c>
      <c r="H10" s="52">
        <v>10625.480551210079</v>
      </c>
      <c r="I10" s="53">
        <v>0.49290986339444604</v>
      </c>
      <c r="J10" s="53">
        <v>0.14926890340731813</v>
      </c>
      <c r="K10" s="54">
        <v>-2.0558680803200002E-2</v>
      </c>
      <c r="L10" s="1"/>
      <c r="M10" s="11"/>
      <c r="N10" s="11"/>
      <c r="O10" s="11"/>
    </row>
    <row r="11" spans="2:15" x14ac:dyDescent="0.25">
      <c r="B11" s="1029"/>
      <c r="C11" s="105" t="s">
        <v>73</v>
      </c>
      <c r="D11" s="51">
        <v>3059.001788289992</v>
      </c>
      <c r="E11" s="51">
        <v>2953.799835130003</v>
      </c>
      <c r="F11" s="51">
        <v>3449.1838316000021</v>
      </c>
      <c r="G11" s="51">
        <v>3440.2705286699866</v>
      </c>
      <c r="H11" s="52">
        <v>3167.9792680399983</v>
      </c>
      <c r="I11" s="53">
        <v>0.14696071586787654</v>
      </c>
      <c r="J11" s="53">
        <v>4.4504414560675568E-2</v>
      </c>
      <c r="K11" s="54">
        <v>-7.9148211851600037E-2</v>
      </c>
      <c r="L11" s="1"/>
      <c r="M11" s="11"/>
      <c r="N11" s="11"/>
      <c r="O11" s="11"/>
    </row>
    <row r="12" spans="2:15" x14ac:dyDescent="0.25">
      <c r="B12" s="1029"/>
      <c r="C12" s="105" t="s">
        <v>74</v>
      </c>
      <c r="D12" s="51">
        <v>1626.717126870001</v>
      </c>
      <c r="E12" s="51">
        <v>1553.8575040299982</v>
      </c>
      <c r="F12" s="51">
        <v>1717.6278550500015</v>
      </c>
      <c r="G12" s="51">
        <v>1858.0305835900031</v>
      </c>
      <c r="H12" s="52">
        <v>1951.1499873899907</v>
      </c>
      <c r="I12" s="53">
        <v>9.0512713200246536E-2</v>
      </c>
      <c r="J12" s="53">
        <v>2.7410150307765425E-2</v>
      </c>
      <c r="K12" s="54">
        <v>5.011726105178882E-2</v>
      </c>
      <c r="L12" s="1"/>
      <c r="M12" s="11"/>
      <c r="N12" s="11"/>
      <c r="O12" s="11"/>
    </row>
    <row r="13" spans="2:15" x14ac:dyDescent="0.25">
      <c r="B13" s="1029"/>
      <c r="C13" s="105" t="s">
        <v>75</v>
      </c>
      <c r="D13" s="51">
        <v>1312.4787988500004</v>
      </c>
      <c r="E13" s="51">
        <v>1226.0372078999987</v>
      </c>
      <c r="F13" s="51">
        <v>1200.2532085299988</v>
      </c>
      <c r="G13" s="51">
        <v>1349.906255930001</v>
      </c>
      <c r="H13" s="52">
        <v>1342.7384207499999</v>
      </c>
      <c r="I13" s="53">
        <v>6.2288854452891756E-2</v>
      </c>
      <c r="J13" s="53">
        <v>1.886306136106012E-2</v>
      </c>
      <c r="K13" s="54">
        <v>-5.3098762588242865E-3</v>
      </c>
      <c r="L13" s="1"/>
      <c r="M13" s="11"/>
      <c r="N13" s="11"/>
      <c r="O13" s="11"/>
    </row>
    <row r="14" spans="2:15" x14ac:dyDescent="0.25">
      <c r="B14" s="1029"/>
      <c r="C14" s="105" t="s">
        <v>76</v>
      </c>
      <c r="D14" s="51">
        <v>1273.3423217600005</v>
      </c>
      <c r="E14" s="51">
        <v>995.99953418999996</v>
      </c>
      <c r="F14" s="51">
        <v>1356.0618586999981</v>
      </c>
      <c r="G14" s="51">
        <v>1242.8758836699967</v>
      </c>
      <c r="H14" s="52">
        <v>966.11683033000043</v>
      </c>
      <c r="I14" s="53">
        <v>4.4817597902129976E-2</v>
      </c>
      <c r="J14" s="53">
        <v>1.3572204958794992E-2</v>
      </c>
      <c r="K14" s="54">
        <v>-0.22267634039432394</v>
      </c>
      <c r="L14" s="1"/>
      <c r="M14" s="11"/>
      <c r="N14" s="11"/>
      <c r="O14" s="11"/>
    </row>
    <row r="15" spans="2:15" x14ac:dyDescent="0.25">
      <c r="B15" s="1029"/>
      <c r="C15" s="105" t="s">
        <v>77</v>
      </c>
      <c r="D15" s="51">
        <v>919.40293490000067</v>
      </c>
      <c r="E15" s="51">
        <v>848.37800461000052</v>
      </c>
      <c r="F15" s="51">
        <v>808.91509757000154</v>
      </c>
      <c r="G15" s="51">
        <v>825.86911842999655</v>
      </c>
      <c r="H15" s="52">
        <v>750.17835727000045</v>
      </c>
      <c r="I15" s="53">
        <v>3.4800337718496381E-2</v>
      </c>
      <c r="J15" s="53">
        <v>1.0538657542114053E-2</v>
      </c>
      <c r="K15" s="54">
        <v>-9.1649826190240202E-2</v>
      </c>
      <c r="L15" s="1"/>
      <c r="M15" s="11"/>
      <c r="N15" s="11"/>
      <c r="O15" s="11"/>
    </row>
    <row r="16" spans="2:15" x14ac:dyDescent="0.25">
      <c r="B16" s="1029"/>
      <c r="C16" s="105" t="s">
        <v>78</v>
      </c>
      <c r="D16" s="51">
        <v>919.07508516999849</v>
      </c>
      <c r="E16" s="51">
        <v>836.00216774000012</v>
      </c>
      <c r="F16" s="51">
        <v>1075.2930046800025</v>
      </c>
      <c r="G16" s="51">
        <v>1224.0651927199979</v>
      </c>
      <c r="H16" s="52">
        <v>695.90203175999829</v>
      </c>
      <c r="I16" s="53">
        <v>3.2282490543138198E-2</v>
      </c>
      <c r="J16" s="53">
        <v>9.7761727254688426E-3</v>
      </c>
      <c r="K16" s="54">
        <v>-0.43148286880567777</v>
      </c>
      <c r="L16" s="1"/>
      <c r="M16" s="11"/>
      <c r="N16" s="11"/>
      <c r="O16" s="11"/>
    </row>
    <row r="17" spans="2:15" x14ac:dyDescent="0.25">
      <c r="B17" s="1029"/>
      <c r="C17" s="105" t="s">
        <v>79</v>
      </c>
      <c r="D17" s="51">
        <v>494.80709687999939</v>
      </c>
      <c r="E17" s="51">
        <v>1697.2776356999973</v>
      </c>
      <c r="F17" s="51">
        <v>553.34382349999953</v>
      </c>
      <c r="G17" s="51">
        <v>542.04136404999929</v>
      </c>
      <c r="H17" s="52">
        <v>496.63621519999936</v>
      </c>
      <c r="I17" s="53">
        <v>2.3038665198355453E-2</v>
      </c>
      <c r="J17" s="53">
        <v>6.9768461650256582E-3</v>
      </c>
      <c r="K17" s="54">
        <v>-8.3766944483247285E-2</v>
      </c>
      <c r="L17" s="1"/>
      <c r="M17" s="11"/>
      <c r="N17" s="11"/>
      <c r="O17" s="11"/>
    </row>
    <row r="18" spans="2:15" x14ac:dyDescent="0.25">
      <c r="B18" s="1029"/>
      <c r="C18" s="105" t="s">
        <v>80</v>
      </c>
      <c r="D18" s="51">
        <v>446.67701143999835</v>
      </c>
      <c r="E18" s="51">
        <v>380.73759503000059</v>
      </c>
      <c r="F18" s="51">
        <v>344.63308136999984</v>
      </c>
      <c r="G18" s="51">
        <v>343.23500584000021</v>
      </c>
      <c r="H18" s="52">
        <v>339.50526757999893</v>
      </c>
      <c r="I18" s="53">
        <v>1.5749451919658732E-2</v>
      </c>
      <c r="J18" s="53">
        <v>4.769438779585659E-3</v>
      </c>
      <c r="K18" s="54">
        <v>-1.0866427364754072E-2</v>
      </c>
      <c r="L18" s="1"/>
      <c r="M18" s="11"/>
      <c r="N18" s="11"/>
      <c r="O18" s="11"/>
    </row>
    <row r="19" spans="2:15" x14ac:dyDescent="0.25">
      <c r="B19" s="1029"/>
      <c r="C19" s="105" t="s">
        <v>81</v>
      </c>
      <c r="D19" s="51">
        <v>233.87157622000026</v>
      </c>
      <c r="E19" s="51">
        <v>204.72768660999986</v>
      </c>
      <c r="F19" s="51">
        <v>287.38998710999977</v>
      </c>
      <c r="G19" s="51">
        <v>240.88338281000009</v>
      </c>
      <c r="H19" s="52">
        <v>178.02977716999996</v>
      </c>
      <c r="I19" s="53">
        <v>8.2586978275551656E-3</v>
      </c>
      <c r="J19" s="53">
        <v>2.5009983768676408E-3</v>
      </c>
      <c r="K19" s="54">
        <v>-0.26092960380574171</v>
      </c>
      <c r="L19" s="1"/>
      <c r="M19" s="11"/>
      <c r="N19" s="11"/>
      <c r="O19" s="11"/>
    </row>
    <row r="20" spans="2:15" x14ac:dyDescent="0.25">
      <c r="B20" s="1029"/>
      <c r="C20" s="105" t="s">
        <v>70</v>
      </c>
      <c r="D20" s="51">
        <v>1388.8865203400001</v>
      </c>
      <c r="E20" s="51">
        <v>1202.4187189100001</v>
      </c>
      <c r="F20" s="51">
        <v>1178.1165516900001</v>
      </c>
      <c r="G20" s="51">
        <v>1156.6661358300007</v>
      </c>
      <c r="H20" s="52">
        <v>1042.9234425499999</v>
      </c>
      <c r="I20" s="53">
        <v>4.8380611975205344E-2</v>
      </c>
      <c r="J20" s="53">
        <v>1.4651199807569598E-2</v>
      </c>
      <c r="K20" s="54">
        <v>-9.8336667562573088E-2</v>
      </c>
      <c r="L20" s="1"/>
      <c r="M20" s="11"/>
      <c r="N20" s="11"/>
      <c r="O20" s="11"/>
    </row>
    <row r="21" spans="2:15" ht="27.6" customHeight="1" x14ac:dyDescent="0.25">
      <c r="B21" s="1030"/>
      <c r="C21" s="106" t="s">
        <v>82</v>
      </c>
      <c r="D21" s="107">
        <v>20273.944211779984</v>
      </c>
      <c r="E21" s="107">
        <v>20590.292544029991</v>
      </c>
      <c r="F21" s="107">
        <v>22142.989885200004</v>
      </c>
      <c r="G21" s="107">
        <v>23072.355090729969</v>
      </c>
      <c r="H21" s="107">
        <v>21556.640149250063</v>
      </c>
      <c r="I21" s="108">
        <v>1</v>
      </c>
      <c r="J21" s="108">
        <v>0.30283204799224561</v>
      </c>
      <c r="K21" s="109">
        <v>-6.5693984663442118E-2</v>
      </c>
      <c r="L21" s="1"/>
      <c r="M21" s="11"/>
      <c r="N21" s="11"/>
      <c r="O21" s="11"/>
    </row>
    <row r="22" spans="2:15" x14ac:dyDescent="0.25">
      <c r="B22" s="1031" t="s">
        <v>6</v>
      </c>
      <c r="C22" s="105" t="s">
        <v>83</v>
      </c>
      <c r="D22" s="51">
        <v>16283.838970840028</v>
      </c>
      <c r="E22" s="51">
        <v>17404.648208140039</v>
      </c>
      <c r="F22" s="51">
        <v>18819.723603650033</v>
      </c>
      <c r="G22" s="51">
        <v>24700.22035029003</v>
      </c>
      <c r="H22" s="52">
        <v>22264.579812580039</v>
      </c>
      <c r="I22" s="53">
        <v>0.59303959356935598</v>
      </c>
      <c r="J22" s="53">
        <v>0.31277732780472217</v>
      </c>
      <c r="K22" s="54">
        <v>-9.8608048963473749E-2</v>
      </c>
      <c r="L22" s="1"/>
      <c r="M22" s="11"/>
      <c r="N22" s="11"/>
      <c r="O22" s="11"/>
    </row>
    <row r="23" spans="2:15" x14ac:dyDescent="0.25">
      <c r="B23" s="1029"/>
      <c r="C23" s="105" t="s">
        <v>84</v>
      </c>
      <c r="D23" s="51">
        <v>5231.4753084400054</v>
      </c>
      <c r="E23" s="51">
        <v>5259.2022995899988</v>
      </c>
      <c r="F23" s="51">
        <v>5977.1337434200059</v>
      </c>
      <c r="G23" s="51">
        <v>6652.4938843999862</v>
      </c>
      <c r="H23" s="52">
        <v>6227.8826980699923</v>
      </c>
      <c r="I23" s="53">
        <v>0.16588595226819419</v>
      </c>
      <c r="J23" s="53">
        <v>8.7490557853823092E-2</v>
      </c>
      <c r="K23" s="54">
        <v>-6.382736966142899E-2</v>
      </c>
      <c r="L23" s="1"/>
      <c r="M23" s="11"/>
      <c r="N23" s="11"/>
      <c r="O23" s="11"/>
    </row>
    <row r="24" spans="2:15" x14ac:dyDescent="0.25">
      <c r="B24" s="1029"/>
      <c r="C24" s="105" t="s">
        <v>85</v>
      </c>
      <c r="D24" s="51">
        <v>4045.2825468200003</v>
      </c>
      <c r="E24" s="51">
        <v>4164.171972500003</v>
      </c>
      <c r="F24" s="51">
        <v>4233.2663363300016</v>
      </c>
      <c r="G24" s="51">
        <v>4247.9842382700035</v>
      </c>
      <c r="H24" s="52">
        <v>4539.2803161399961</v>
      </c>
      <c r="I24" s="53">
        <v>0.12090832058999872</v>
      </c>
      <c r="J24" s="53">
        <v>6.3768729497272136E-2</v>
      </c>
      <c r="K24" s="54">
        <v>6.8572777470714774E-2</v>
      </c>
      <c r="L24" s="1"/>
      <c r="M24" s="11"/>
      <c r="N24" s="11"/>
      <c r="O24" s="11"/>
    </row>
    <row r="25" spans="2:15" x14ac:dyDescent="0.25">
      <c r="B25" s="1029"/>
      <c r="C25" s="105" t="s">
        <v>86</v>
      </c>
      <c r="D25" s="51">
        <v>1483.8504702900009</v>
      </c>
      <c r="E25" s="51">
        <v>1159.7378526399998</v>
      </c>
      <c r="F25" s="51">
        <v>1338.2399451899983</v>
      </c>
      <c r="G25" s="51">
        <v>1327.4785645000029</v>
      </c>
      <c r="H25" s="52">
        <v>1519.4189471899986</v>
      </c>
      <c r="I25" s="53">
        <v>4.0471259843583733E-2</v>
      </c>
      <c r="J25" s="53">
        <v>2.1345105190327004E-2</v>
      </c>
      <c r="K25" s="54">
        <v>0.14459019363698</v>
      </c>
      <c r="L25" s="1"/>
      <c r="M25" s="11"/>
      <c r="N25" s="11"/>
      <c r="O25" s="11"/>
    </row>
    <row r="26" spans="2:15" x14ac:dyDescent="0.25">
      <c r="B26" s="1029"/>
      <c r="C26" s="105" t="s">
        <v>87</v>
      </c>
      <c r="D26" s="51">
        <v>1842.2688805300006</v>
      </c>
      <c r="E26" s="51">
        <v>1464.6551265499986</v>
      </c>
      <c r="F26" s="51">
        <v>1825.3319490299982</v>
      </c>
      <c r="G26" s="51">
        <v>1489.1318880299978</v>
      </c>
      <c r="H26" s="52">
        <v>1122.8612999000002</v>
      </c>
      <c r="I26" s="53">
        <v>2.9908545974499108E-2</v>
      </c>
      <c r="J26" s="53">
        <v>1.5774183022291711E-2</v>
      </c>
      <c r="K26" s="54">
        <v>-0.24596249067941478</v>
      </c>
      <c r="L26" s="1"/>
      <c r="M26" s="11"/>
      <c r="N26" s="11"/>
      <c r="O26" s="11"/>
    </row>
    <row r="27" spans="2:15" x14ac:dyDescent="0.25">
      <c r="B27" s="1029"/>
      <c r="C27" s="105" t="s">
        <v>70</v>
      </c>
      <c r="D27" s="51">
        <v>1520.4600996999998</v>
      </c>
      <c r="E27" s="51">
        <v>1420.1371065900003</v>
      </c>
      <c r="F27" s="51">
        <v>1828.6950979300004</v>
      </c>
      <c r="G27" s="51">
        <v>1826.4404479099994</v>
      </c>
      <c r="H27" s="52">
        <v>1869.1360237699996</v>
      </c>
      <c r="I27" s="53">
        <v>4.9786327754368344E-2</v>
      </c>
      <c r="J27" s="53">
        <v>2.6258001531562589E-2</v>
      </c>
      <c r="K27" s="54">
        <v>2.3376385421630896E-2</v>
      </c>
      <c r="L27" s="1"/>
      <c r="M27" s="11"/>
      <c r="N27" s="11"/>
      <c r="O27" s="11"/>
    </row>
    <row r="28" spans="2:15" x14ac:dyDescent="0.25">
      <c r="B28" s="1030"/>
      <c r="C28" s="106" t="s">
        <v>88</v>
      </c>
      <c r="D28" s="107">
        <v>30407.176276620034</v>
      </c>
      <c r="E28" s="107">
        <v>30872.552566010039</v>
      </c>
      <c r="F28" s="107">
        <v>34022.390675550036</v>
      </c>
      <c r="G28" s="107">
        <v>40243.749373400009</v>
      </c>
      <c r="H28" s="107">
        <v>37543.159097650023</v>
      </c>
      <c r="I28" s="108">
        <v>1</v>
      </c>
      <c r="J28" s="108">
        <v>0.52741390489999862</v>
      </c>
      <c r="K28" s="109">
        <v>-6.7105831782537706E-2</v>
      </c>
      <c r="L28" s="1"/>
      <c r="M28" s="11"/>
      <c r="N28" s="11"/>
      <c r="O28" s="11"/>
    </row>
    <row r="29" spans="2:15" x14ac:dyDescent="0.25">
      <c r="B29" s="1031" t="s">
        <v>8</v>
      </c>
      <c r="C29" s="105" t="s">
        <v>89</v>
      </c>
      <c r="D29" s="51">
        <v>1196.6703007700014</v>
      </c>
      <c r="E29" s="51">
        <v>1363.9032772799999</v>
      </c>
      <c r="F29" s="51">
        <v>1701.6708479700001</v>
      </c>
      <c r="G29" s="51">
        <v>1697.1573485399972</v>
      </c>
      <c r="H29" s="52">
        <v>1695.2171212400015</v>
      </c>
      <c r="I29" s="53">
        <v>0.1588142014520238</v>
      </c>
      <c r="J29" s="53">
        <v>2.3814753554462807E-2</v>
      </c>
      <c r="K29" s="54">
        <v>-1.1432218124411975E-3</v>
      </c>
      <c r="L29" s="1"/>
      <c r="M29" s="11"/>
      <c r="N29" s="11"/>
      <c r="O29" s="11"/>
    </row>
    <row r="30" spans="2:15" x14ac:dyDescent="0.25">
      <c r="B30" s="1029"/>
      <c r="C30" s="105" t="s">
        <v>90</v>
      </c>
      <c r="D30" s="51">
        <v>1642.2663339200024</v>
      </c>
      <c r="E30" s="51">
        <v>1694.286521270001</v>
      </c>
      <c r="F30" s="51">
        <v>1748.7078042800013</v>
      </c>
      <c r="G30" s="51">
        <v>1632.6047863399983</v>
      </c>
      <c r="H30" s="52">
        <v>1582.1085108699956</v>
      </c>
      <c r="I30" s="53">
        <v>0.1482177690492405</v>
      </c>
      <c r="J30" s="53">
        <v>2.222578088122841E-2</v>
      </c>
      <c r="K30" s="54">
        <v>-3.0929883271508807E-2</v>
      </c>
      <c r="L30" s="1"/>
      <c r="M30" s="11"/>
      <c r="N30" s="11"/>
      <c r="O30" s="11"/>
    </row>
    <row r="31" spans="2:15" x14ac:dyDescent="0.25">
      <c r="B31" s="1029"/>
      <c r="C31" s="105" t="s">
        <v>91</v>
      </c>
      <c r="D31" s="51">
        <v>822.98636479000118</v>
      </c>
      <c r="E31" s="51">
        <v>837.00394355000265</v>
      </c>
      <c r="F31" s="51">
        <v>941.66699714999936</v>
      </c>
      <c r="G31" s="51">
        <v>1065.148567650002</v>
      </c>
      <c r="H31" s="52">
        <v>1296.7019275599996</v>
      </c>
      <c r="I31" s="53">
        <v>0.12147982613348442</v>
      </c>
      <c r="J31" s="53">
        <v>1.8216331378159985E-2</v>
      </c>
      <c r="K31" s="54">
        <v>0.21739066919168404</v>
      </c>
      <c r="L31" s="1"/>
      <c r="M31" s="11"/>
      <c r="N31" s="11"/>
      <c r="O31" s="11"/>
    </row>
    <row r="32" spans="2:15" x14ac:dyDescent="0.25">
      <c r="B32" s="1029"/>
      <c r="C32" s="105" t="s">
        <v>92</v>
      </c>
      <c r="D32" s="51">
        <v>554.20300855999938</v>
      </c>
      <c r="E32" s="51">
        <v>588.86892035999961</v>
      </c>
      <c r="F32" s="51">
        <v>894.06215141999985</v>
      </c>
      <c r="G32" s="51">
        <v>1139.5263178799999</v>
      </c>
      <c r="H32" s="52">
        <v>1026.3365016199998</v>
      </c>
      <c r="I32" s="53">
        <v>9.6150994396880934E-2</v>
      </c>
      <c r="J32" s="53">
        <v>1.4418183101024397E-2</v>
      </c>
      <c r="K32" s="54">
        <v>-9.9330585423056172E-2</v>
      </c>
      <c r="L32" s="1"/>
      <c r="M32" s="11"/>
      <c r="N32" s="11"/>
      <c r="O32" s="11"/>
    </row>
    <row r="33" spans="2:15" x14ac:dyDescent="0.25">
      <c r="B33" s="1029"/>
      <c r="C33" s="105" t="s">
        <v>93</v>
      </c>
      <c r="D33" s="51">
        <v>886.55949924999993</v>
      </c>
      <c r="E33" s="51">
        <v>721.18823173000158</v>
      </c>
      <c r="F33" s="51">
        <v>1071.0782064200005</v>
      </c>
      <c r="G33" s="51">
        <v>1066.9129413599985</v>
      </c>
      <c r="H33" s="52">
        <v>942.24883561999718</v>
      </c>
      <c r="I33" s="53">
        <v>8.827335125581437E-2</v>
      </c>
      <c r="J33" s="53">
        <v>1.3236902533674266E-2</v>
      </c>
      <c r="K33" s="54">
        <v>-0.11684562151911992</v>
      </c>
      <c r="L33" s="1"/>
      <c r="M33" s="11"/>
      <c r="N33" s="11"/>
      <c r="O33" s="11"/>
    </row>
    <row r="34" spans="2:15" x14ac:dyDescent="0.25">
      <c r="B34" s="1029"/>
      <c r="C34" s="105" t="s">
        <v>94</v>
      </c>
      <c r="D34" s="51">
        <v>1137.7195036100009</v>
      </c>
      <c r="E34" s="51">
        <v>866.89117178000095</v>
      </c>
      <c r="F34" s="51">
        <v>939.24016675000212</v>
      </c>
      <c r="G34" s="51">
        <v>832.3507042799996</v>
      </c>
      <c r="H34" s="52">
        <v>808.22024116999955</v>
      </c>
      <c r="I34" s="53">
        <v>7.5717057473373275E-2</v>
      </c>
      <c r="J34" s="53">
        <v>1.1354041685889184E-2</v>
      </c>
      <c r="K34" s="54">
        <v>-2.8990740304441043E-2</v>
      </c>
      <c r="L34" s="1"/>
      <c r="M34" s="11"/>
      <c r="N34" s="11"/>
      <c r="O34" s="11"/>
    </row>
    <row r="35" spans="2:15" x14ac:dyDescent="0.25">
      <c r="B35" s="1029"/>
      <c r="C35" s="105" t="s">
        <v>95</v>
      </c>
      <c r="D35" s="51">
        <v>581.0610817500002</v>
      </c>
      <c r="E35" s="51">
        <v>508.64686837000005</v>
      </c>
      <c r="F35" s="51">
        <v>696.84143124000036</v>
      </c>
      <c r="G35" s="51">
        <v>921.0013894299999</v>
      </c>
      <c r="H35" s="52">
        <v>764.8573811899987</v>
      </c>
      <c r="I35" s="53">
        <v>7.1654664583333097E-2</v>
      </c>
      <c r="J35" s="53">
        <v>1.0744871443976439E-2</v>
      </c>
      <c r="K35" s="54">
        <v>-0.16953721246461684</v>
      </c>
      <c r="L35" s="1"/>
      <c r="M35" s="11"/>
      <c r="N35" s="11"/>
      <c r="O35" s="11"/>
    </row>
    <row r="36" spans="2:15" x14ac:dyDescent="0.25">
      <c r="B36" s="1029"/>
      <c r="C36" s="105" t="s">
        <v>96</v>
      </c>
      <c r="D36" s="51">
        <v>683.35702882999976</v>
      </c>
      <c r="E36" s="51">
        <v>669.29337254999859</v>
      </c>
      <c r="F36" s="51">
        <v>624.58168088000002</v>
      </c>
      <c r="G36" s="51">
        <v>729.455826889999</v>
      </c>
      <c r="H36" s="52">
        <v>672.3243109800004</v>
      </c>
      <c r="I36" s="53">
        <v>6.2985824781529087E-2</v>
      </c>
      <c r="J36" s="53">
        <v>9.4449481273236394E-3</v>
      </c>
      <c r="K36" s="54">
        <v>-7.8320734174646578E-2</v>
      </c>
      <c r="L36" s="1"/>
      <c r="M36" s="11"/>
      <c r="N36" s="11"/>
      <c r="O36" s="11"/>
    </row>
    <row r="37" spans="2:15" x14ac:dyDescent="0.25">
      <c r="B37" s="1029"/>
      <c r="C37" s="105" t="s">
        <v>97</v>
      </c>
      <c r="D37" s="51">
        <v>770.01947240000072</v>
      </c>
      <c r="E37" s="51">
        <v>588.92980255999998</v>
      </c>
      <c r="F37" s="51">
        <v>537.65070604999949</v>
      </c>
      <c r="G37" s="51">
        <v>624.89313212999957</v>
      </c>
      <c r="H37" s="52">
        <v>493.93503678999986</v>
      </c>
      <c r="I37" s="53">
        <v>4.6273658668336493E-2</v>
      </c>
      <c r="J37" s="53">
        <v>6.9388994634882652E-3</v>
      </c>
      <c r="K37" s="54">
        <v>-0.20956878641571608</v>
      </c>
      <c r="L37" s="1"/>
      <c r="M37" s="11"/>
      <c r="N37" s="11"/>
      <c r="O37" s="11"/>
    </row>
    <row r="38" spans="2:15" x14ac:dyDescent="0.25">
      <c r="B38" s="1029"/>
      <c r="C38" s="105" t="s">
        <v>98</v>
      </c>
      <c r="D38" s="51">
        <v>321.43729158999969</v>
      </c>
      <c r="E38" s="51">
        <v>236.43487561999981</v>
      </c>
      <c r="F38" s="51">
        <v>293.04899345999996</v>
      </c>
      <c r="G38" s="51">
        <v>328.72052783999976</v>
      </c>
      <c r="H38" s="52">
        <v>219.27601558000003</v>
      </c>
      <c r="I38" s="53">
        <v>2.0542587067812527E-2</v>
      </c>
      <c r="J38" s="53">
        <v>3.0804338901570939E-3</v>
      </c>
      <c r="K38" s="54">
        <v>-0.33294091178044816</v>
      </c>
      <c r="L38" s="1"/>
      <c r="M38" s="11"/>
      <c r="N38" s="11"/>
      <c r="O38" s="11"/>
    </row>
    <row r="39" spans="2:15" x14ac:dyDescent="0.25">
      <c r="B39" s="1029"/>
      <c r="C39" s="105" t="s">
        <v>70</v>
      </c>
      <c r="D39" s="51">
        <v>1266.9007336899999</v>
      </c>
      <c r="E39" s="51">
        <v>1251.800381069999</v>
      </c>
      <c r="F39" s="51">
        <v>1474.2248288100002</v>
      </c>
      <c r="G39" s="51">
        <v>1475.80952546</v>
      </c>
      <c r="H39" s="52">
        <v>1172.9903130400003</v>
      </c>
      <c r="I39" s="53">
        <v>0.10989006513817134</v>
      </c>
      <c r="J39" s="53">
        <v>1.6478405554556069E-2</v>
      </c>
      <c r="K39" s="54">
        <v>-0.20518854716404744</v>
      </c>
      <c r="L39" s="1"/>
      <c r="M39" s="11"/>
      <c r="N39" s="11"/>
      <c r="O39" s="11"/>
    </row>
    <row r="40" spans="2:15" x14ac:dyDescent="0.25">
      <c r="B40" s="1030"/>
      <c r="C40" s="106" t="s">
        <v>99</v>
      </c>
      <c r="D40" s="107">
        <v>9863.1806191600062</v>
      </c>
      <c r="E40" s="107">
        <v>9327.2473661400036</v>
      </c>
      <c r="F40" s="107">
        <v>10922.77381443</v>
      </c>
      <c r="G40" s="107">
        <v>11513.581067799991</v>
      </c>
      <c r="H40" s="107">
        <v>10674.216195659994</v>
      </c>
      <c r="I40" s="108">
        <v>1</v>
      </c>
      <c r="J40" s="108">
        <v>0.14995355161394058</v>
      </c>
      <c r="K40" s="109">
        <v>-7.2902155046047912E-2</v>
      </c>
      <c r="L40" s="1"/>
      <c r="M40" s="11"/>
      <c r="N40" s="11"/>
      <c r="O40" s="11"/>
    </row>
    <row r="41" spans="2:15" x14ac:dyDescent="0.25">
      <c r="B41" s="1031" t="s">
        <v>7</v>
      </c>
      <c r="C41" s="105" t="s">
        <v>100</v>
      </c>
      <c r="D41" s="51">
        <v>487.25726919000044</v>
      </c>
      <c r="E41" s="51">
        <v>329.08864428000032</v>
      </c>
      <c r="F41" s="51">
        <v>225.65719604999995</v>
      </c>
      <c r="G41" s="51">
        <v>258.91758765000014</v>
      </c>
      <c r="H41" s="52">
        <v>253.34164016999998</v>
      </c>
      <c r="I41" s="53">
        <v>0.76095281040221452</v>
      </c>
      <c r="J41" s="53">
        <v>3.5589946857773509E-3</v>
      </c>
      <c r="K41" s="54">
        <v>-2.1535607258698963E-2</v>
      </c>
      <c r="L41" s="1"/>
      <c r="M41" s="11"/>
      <c r="N41" s="11"/>
      <c r="O41" s="11"/>
    </row>
    <row r="42" spans="2:15" x14ac:dyDescent="0.25">
      <c r="B42" s="1029"/>
      <c r="C42" s="105" t="s">
        <v>101</v>
      </c>
      <c r="D42" s="51">
        <v>78.19331489999999</v>
      </c>
      <c r="E42" s="51">
        <v>77.355788400000009</v>
      </c>
      <c r="F42" s="51">
        <v>68.070126969999947</v>
      </c>
      <c r="G42" s="51">
        <v>72.332781679999897</v>
      </c>
      <c r="H42" s="52">
        <v>74.439311859999975</v>
      </c>
      <c r="I42" s="53">
        <v>0.22359057723895481</v>
      </c>
      <c r="J42" s="53">
        <v>1.0457385337242127E-3</v>
      </c>
      <c r="K42" s="110">
        <v>2.9122759156690048E-2</v>
      </c>
      <c r="L42" s="1"/>
      <c r="M42" s="11"/>
      <c r="N42" s="11"/>
      <c r="O42" s="11"/>
    </row>
    <row r="43" spans="2:15" x14ac:dyDescent="0.25">
      <c r="B43" s="1029"/>
      <c r="C43" s="105" t="s">
        <v>70</v>
      </c>
      <c r="D43" s="51">
        <v>4.1317427199999992</v>
      </c>
      <c r="E43" s="51">
        <v>5.0054963000000017</v>
      </c>
      <c r="F43" s="51">
        <v>15.652805899999999</v>
      </c>
      <c r="G43" s="51">
        <v>5.4870094500000004</v>
      </c>
      <c r="H43" s="52">
        <v>5.145921630000001</v>
      </c>
      <c r="I43" s="53">
        <v>1.5456612358830635E-2</v>
      </c>
      <c r="J43" s="111">
        <v>7.2290949574287393E-5</v>
      </c>
      <c r="K43" s="112">
        <v>-6.21627906983101E-2</v>
      </c>
      <c r="L43" s="1"/>
      <c r="M43" s="11"/>
      <c r="N43" s="11"/>
      <c r="O43" s="11"/>
    </row>
    <row r="44" spans="2:15" x14ac:dyDescent="0.25">
      <c r="B44" s="1030"/>
      <c r="C44" s="106" t="s">
        <v>102</v>
      </c>
      <c r="D44" s="107">
        <v>569.5823268100005</v>
      </c>
      <c r="E44" s="107">
        <v>411.44992898000032</v>
      </c>
      <c r="F44" s="107">
        <v>309.38012891999989</v>
      </c>
      <c r="G44" s="107">
        <v>336.73737878000003</v>
      </c>
      <c r="H44" s="107">
        <v>332.92687365999996</v>
      </c>
      <c r="I44" s="108">
        <v>1</v>
      </c>
      <c r="J44" s="113">
        <v>4.6770241690758515E-3</v>
      </c>
      <c r="K44" s="114">
        <v>-1.1315955281844703E-2</v>
      </c>
      <c r="L44" s="1"/>
      <c r="M44" s="11"/>
      <c r="N44" s="11"/>
      <c r="O44" s="11"/>
    </row>
    <row r="45" spans="2:15" x14ac:dyDescent="0.25">
      <c r="B45" s="1032" t="s">
        <v>103</v>
      </c>
      <c r="C45" s="1033"/>
      <c r="D45" s="51">
        <v>542.80963312000017</v>
      </c>
      <c r="E45" s="51">
        <v>440.40439592000001</v>
      </c>
      <c r="F45" s="51">
        <v>547.41879224000002</v>
      </c>
      <c r="G45" s="51">
        <v>637.32029878999992</v>
      </c>
      <c r="H45" s="52">
        <v>642.0648447699997</v>
      </c>
      <c r="I45" s="53">
        <v>1</v>
      </c>
      <c r="J45" s="111">
        <v>9.0198570157180372E-3</v>
      </c>
      <c r="K45" s="115">
        <v>7.4445235606142024E-3</v>
      </c>
      <c r="L45" s="116"/>
      <c r="N45" s="11"/>
      <c r="O45" s="11"/>
    </row>
    <row r="46" spans="2:15" x14ac:dyDescent="0.25">
      <c r="B46" s="1024" t="s">
        <v>104</v>
      </c>
      <c r="C46" s="1025"/>
      <c r="D46" s="117">
        <v>61913.012964750022</v>
      </c>
      <c r="E46" s="117">
        <v>61845.140441590025</v>
      </c>
      <c r="F46" s="117">
        <v>68152.265471590043</v>
      </c>
      <c r="G46" s="117">
        <v>76160.654242369987</v>
      </c>
      <c r="H46" s="117">
        <v>71183.483690610068</v>
      </c>
      <c r="I46" s="118"/>
      <c r="J46" s="119">
        <v>1</v>
      </c>
      <c r="K46" s="120">
        <v>-6.5350942704888171E-2</v>
      </c>
      <c r="L46" s="116"/>
      <c r="N46" s="11"/>
      <c r="O46" s="11"/>
    </row>
    <row r="47" spans="2:15" x14ac:dyDescent="0.25">
      <c r="B47" s="1026" t="s">
        <v>50</v>
      </c>
      <c r="C47" s="1026"/>
      <c r="D47" s="1026"/>
      <c r="E47" s="1026"/>
      <c r="F47" s="1026"/>
      <c r="G47" s="1026"/>
      <c r="H47" s="1026"/>
      <c r="I47" s="1026"/>
      <c r="J47" s="1026"/>
      <c r="K47" s="1026"/>
      <c r="L47" s="121"/>
    </row>
    <row r="48" spans="2:15" ht="15" customHeight="1" x14ac:dyDescent="0.25">
      <c r="B48" s="1027" t="s">
        <v>105</v>
      </c>
      <c r="C48" s="1027"/>
      <c r="D48" s="1027"/>
      <c r="E48" s="1027"/>
      <c r="F48" s="1027"/>
      <c r="G48" s="1027"/>
      <c r="H48" s="1027"/>
      <c r="I48" s="1027"/>
      <c r="J48" s="1027"/>
      <c r="K48" s="1027"/>
    </row>
    <row r="49" spans="2:11" x14ac:dyDescent="0.25">
      <c r="B49" s="122"/>
      <c r="C49" s="122"/>
      <c r="D49" s="122"/>
      <c r="E49" s="122"/>
      <c r="F49" s="122"/>
      <c r="G49" s="122"/>
      <c r="H49" s="122"/>
      <c r="I49" s="122"/>
      <c r="J49" s="122"/>
      <c r="K49" s="122"/>
    </row>
  </sheetData>
  <mergeCells count="9">
    <mergeCell ref="B46:C46"/>
    <mergeCell ref="B47:K47"/>
    <mergeCell ref="B48:K48"/>
    <mergeCell ref="B5:B9"/>
    <mergeCell ref="B10:B21"/>
    <mergeCell ref="B22:B28"/>
    <mergeCell ref="B29:B40"/>
    <mergeCell ref="B41:B44"/>
    <mergeCell ref="B45:C45"/>
  </mergeCells>
  <pageMargins left="0.7" right="0.7" top="0.75" bottom="0.75" header="0.3" footer="0.3"/>
  <pageSetup paperSize="183"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23"/>
  <sheetViews>
    <sheetView workbookViewId="0"/>
  </sheetViews>
  <sheetFormatPr baseColWidth="10" defaultRowHeight="12.75" x14ac:dyDescent="0.2"/>
  <cols>
    <col min="1" max="1" width="3.7109375" style="19" customWidth="1"/>
    <col min="2" max="2" width="28.85546875" style="19" bestFit="1" customWidth="1"/>
    <col min="3" max="5" width="8.7109375" style="19" bestFit="1" customWidth="1"/>
    <col min="6" max="7" width="8.140625" style="19" bestFit="1" customWidth="1"/>
    <col min="8" max="9" width="12" style="19" customWidth="1"/>
    <col min="10" max="10" width="9.7109375" style="19" bestFit="1" customWidth="1"/>
    <col min="11" max="16384" width="11.42578125" style="19"/>
  </cols>
  <sheetData>
    <row r="2" spans="2:14" ht="15" x14ac:dyDescent="0.25">
      <c r="B2" s="123" t="s">
        <v>106</v>
      </c>
    </row>
    <row r="3" spans="2:14" ht="22.5" customHeight="1" x14ac:dyDescent="0.2">
      <c r="B3" s="124" t="s">
        <v>1</v>
      </c>
    </row>
    <row r="4" spans="2:14" ht="45" x14ac:dyDescent="0.2">
      <c r="B4" s="125"/>
      <c r="C4" s="22">
        <v>2015</v>
      </c>
      <c r="D4" s="22">
        <v>2016</v>
      </c>
      <c r="E4" s="22">
        <v>2017</v>
      </c>
      <c r="F4" s="22">
        <v>2018</v>
      </c>
      <c r="G4" s="126">
        <v>2019</v>
      </c>
      <c r="H4" s="126" t="s">
        <v>107</v>
      </c>
      <c r="I4" s="126" t="s">
        <v>66</v>
      </c>
      <c r="J4" s="126" t="s">
        <v>3</v>
      </c>
    </row>
    <row r="5" spans="2:14" ht="12.75" customHeight="1" x14ac:dyDescent="0.25">
      <c r="B5" s="127" t="s">
        <v>27</v>
      </c>
      <c r="C5" s="128">
        <v>11817.26584975</v>
      </c>
      <c r="D5" s="128">
        <v>11864.646869340007</v>
      </c>
      <c r="E5" s="128">
        <v>15599.481686239998</v>
      </c>
      <c r="F5" s="129">
        <v>17641.938863289997</v>
      </c>
      <c r="G5" s="130">
        <v>17683.289313969988</v>
      </c>
      <c r="H5" s="25">
        <v>0.48713499519642839</v>
      </c>
      <c r="I5" s="25">
        <v>0.24841843075324349</v>
      </c>
      <c r="J5" s="25">
        <v>2.3438722353830155E-3</v>
      </c>
      <c r="L5" s="131"/>
      <c r="M5" s="131"/>
      <c r="N5" s="131"/>
    </row>
    <row r="6" spans="2:14" ht="15" x14ac:dyDescent="0.25">
      <c r="B6" s="132" t="s">
        <v>108</v>
      </c>
      <c r="C6" s="128">
        <v>16676.623815920007</v>
      </c>
      <c r="D6" s="128">
        <v>14824.495401840006</v>
      </c>
      <c r="E6" s="128">
        <v>16977.60287824001</v>
      </c>
      <c r="F6" s="129">
        <v>17799.393097849999</v>
      </c>
      <c r="G6" s="130">
        <v>14660.448190769996</v>
      </c>
      <c r="H6" s="25">
        <v>0.40386249595239471</v>
      </c>
      <c r="I6" s="25">
        <v>0.20595294625492269</v>
      </c>
      <c r="J6" s="25">
        <v>-0.17635123230460925</v>
      </c>
      <c r="L6" s="131"/>
      <c r="M6" s="131"/>
      <c r="N6" s="131"/>
    </row>
    <row r="7" spans="2:14" ht="15" x14ac:dyDescent="0.25">
      <c r="B7" s="132" t="s">
        <v>109</v>
      </c>
      <c r="C7" s="128">
        <v>925.07935064999992</v>
      </c>
      <c r="D7" s="128">
        <v>937.96864596</v>
      </c>
      <c r="E7" s="128">
        <v>1151.15731927</v>
      </c>
      <c r="F7" s="129">
        <v>1315.0287531399999</v>
      </c>
      <c r="G7" s="130">
        <v>1122.07191061</v>
      </c>
      <c r="H7" s="25">
        <v>3.0910566754864397E-2</v>
      </c>
      <c r="I7" s="25">
        <v>1.5763093521623247E-2</v>
      </c>
      <c r="J7" s="25">
        <v>-0.14673203309757399</v>
      </c>
      <c r="L7" s="131"/>
      <c r="M7" s="131"/>
      <c r="N7" s="131"/>
    </row>
    <row r="8" spans="2:14" ht="15" x14ac:dyDescent="0.25">
      <c r="B8" s="132" t="s">
        <v>110</v>
      </c>
      <c r="C8" s="128">
        <v>315.42054955999998</v>
      </c>
      <c r="D8" s="128">
        <v>639.14015176999987</v>
      </c>
      <c r="E8" s="128">
        <v>837.77525490999983</v>
      </c>
      <c r="F8" s="129">
        <v>1075.6819290499996</v>
      </c>
      <c r="G8" s="130">
        <v>954.40378436000015</v>
      </c>
      <c r="H8" s="25">
        <v>2.6291685593944743E-2</v>
      </c>
      <c r="I8" s="25">
        <v>1.3407657716054185E-2</v>
      </c>
      <c r="J8" s="25">
        <v>-0.11274535846958733</v>
      </c>
      <c r="L8" s="131"/>
      <c r="M8" s="131"/>
      <c r="N8" s="131"/>
    </row>
    <row r="9" spans="2:14" ht="15" x14ac:dyDescent="0.25">
      <c r="B9" s="132" t="s">
        <v>111</v>
      </c>
      <c r="C9" s="128">
        <v>664.8637635099999</v>
      </c>
      <c r="D9" s="128">
        <v>848.39467272999991</v>
      </c>
      <c r="E9" s="128">
        <v>998.54543476999982</v>
      </c>
      <c r="F9" s="129">
        <v>963.87668346000021</v>
      </c>
      <c r="G9" s="130">
        <v>675.31172418000006</v>
      </c>
      <c r="H9" s="25">
        <v>1.8603324736344604E-2</v>
      </c>
      <c r="I9" s="25">
        <v>9.4869159131797214E-3</v>
      </c>
      <c r="J9" s="25">
        <v>-0.29937954121283117</v>
      </c>
      <c r="L9" s="131"/>
      <c r="M9" s="131"/>
      <c r="N9" s="131"/>
    </row>
    <row r="10" spans="2:14" ht="15" x14ac:dyDescent="0.25">
      <c r="B10" s="132" t="s">
        <v>112</v>
      </c>
      <c r="C10" s="128">
        <v>478.02843219999994</v>
      </c>
      <c r="D10" s="128">
        <v>396.38400897000002</v>
      </c>
      <c r="E10" s="128">
        <v>342.19945907000016</v>
      </c>
      <c r="F10" s="129">
        <v>438.86040740999999</v>
      </c>
      <c r="G10" s="130">
        <v>544.22519624000006</v>
      </c>
      <c r="H10" s="25">
        <v>1.4992184635395129E-2</v>
      </c>
      <c r="I10" s="25">
        <v>7.6453858117624561E-3</v>
      </c>
      <c r="J10" s="25">
        <v>0.24008725109614248</v>
      </c>
      <c r="L10" s="131"/>
      <c r="M10" s="131"/>
      <c r="N10" s="131"/>
    </row>
    <row r="11" spans="2:14" ht="15" x14ac:dyDescent="0.25">
      <c r="B11" s="132" t="s">
        <v>113</v>
      </c>
      <c r="C11" s="128">
        <v>153.61174733999994</v>
      </c>
      <c r="D11" s="128">
        <v>151.61881731</v>
      </c>
      <c r="E11" s="128">
        <v>216.88144154999998</v>
      </c>
      <c r="F11" s="129">
        <v>342.86158796999996</v>
      </c>
      <c r="G11" s="130">
        <v>302.68724909999997</v>
      </c>
      <c r="H11" s="25">
        <v>8.3383554393277881E-3</v>
      </c>
      <c r="I11" s="25">
        <v>4.2522117969893058E-3</v>
      </c>
      <c r="J11" s="25">
        <v>-0.11717363589156338</v>
      </c>
      <c r="L11" s="131"/>
      <c r="M11" s="131"/>
      <c r="N11" s="131"/>
    </row>
    <row r="12" spans="2:14" ht="15" x14ac:dyDescent="0.25">
      <c r="B12" s="132" t="s">
        <v>114</v>
      </c>
      <c r="C12" s="128">
        <v>11.24468819</v>
      </c>
      <c r="D12" s="128">
        <v>58.475586449999994</v>
      </c>
      <c r="E12" s="128">
        <v>222.44947991000001</v>
      </c>
      <c r="F12" s="129">
        <v>251.89977585999998</v>
      </c>
      <c r="G12" s="130">
        <v>196.46040203000001</v>
      </c>
      <c r="H12" s="25">
        <v>5.4120438398056548E-3</v>
      </c>
      <c r="I12" s="25">
        <v>2.7599155287748385E-3</v>
      </c>
      <c r="J12" s="25">
        <v>-0.22008504628766279</v>
      </c>
      <c r="L12" s="131"/>
      <c r="M12" s="131"/>
      <c r="N12" s="131"/>
    </row>
    <row r="13" spans="2:14" ht="15" x14ac:dyDescent="0.25">
      <c r="B13" s="132" t="s">
        <v>115</v>
      </c>
      <c r="C13" s="128">
        <v>155.94313703</v>
      </c>
      <c r="D13" s="128">
        <v>128.88761620000002</v>
      </c>
      <c r="E13" s="128">
        <v>125.34365897999999</v>
      </c>
      <c r="F13" s="129">
        <v>185.68540905999998</v>
      </c>
      <c r="G13" s="130">
        <v>137.29980369999998</v>
      </c>
      <c r="H13" s="25">
        <v>3.7823019251871505E-3</v>
      </c>
      <c r="I13" s="25">
        <v>1.9288154580458536E-3</v>
      </c>
      <c r="J13" s="25">
        <v>-0.26057839226541113</v>
      </c>
      <c r="L13" s="131"/>
      <c r="M13" s="131"/>
      <c r="N13" s="131"/>
    </row>
    <row r="14" spans="2:14" ht="15" x14ac:dyDescent="0.25">
      <c r="B14" s="132" t="s">
        <v>116</v>
      </c>
      <c r="C14" s="128">
        <v>52.977196949999993</v>
      </c>
      <c r="D14" s="128">
        <v>57.428265060000001</v>
      </c>
      <c r="E14" s="128">
        <v>48.730431870000004</v>
      </c>
      <c r="F14" s="129">
        <v>55.980466740000004</v>
      </c>
      <c r="G14" s="130">
        <v>11.170833270000001</v>
      </c>
      <c r="H14" s="25">
        <v>3.0773142455021356E-4</v>
      </c>
      <c r="I14" s="25">
        <v>1.5693012888429143E-4</v>
      </c>
      <c r="J14" s="25">
        <v>-0.80045123021423381</v>
      </c>
      <c r="L14" s="131"/>
      <c r="M14" s="131"/>
      <c r="N14" s="131"/>
    </row>
    <row r="15" spans="2:14" ht="15" x14ac:dyDescent="0.25">
      <c r="B15" s="133" t="s">
        <v>117</v>
      </c>
      <c r="C15" s="128">
        <v>150.07957737000001</v>
      </c>
      <c r="D15" s="128">
        <v>181.76408458999998</v>
      </c>
      <c r="E15" s="128">
        <v>160.28746666000001</v>
      </c>
      <c r="F15" s="129">
        <v>99.303779659999989</v>
      </c>
      <c r="G15" s="130">
        <v>13.224832539999998</v>
      </c>
      <c r="H15" s="25">
        <v>3.6431450175714757E-4</v>
      </c>
      <c r="I15" s="25">
        <v>1.8578512675047478E-4</v>
      </c>
      <c r="J15" s="25">
        <v>-0.86682447953864727</v>
      </c>
      <c r="L15" s="131"/>
      <c r="M15" s="131"/>
      <c r="N15" s="131"/>
    </row>
    <row r="16" spans="2:14" ht="15" x14ac:dyDescent="0.25">
      <c r="B16" s="134" t="s">
        <v>118</v>
      </c>
      <c r="C16" s="135">
        <v>31401.138108470012</v>
      </c>
      <c r="D16" s="135">
        <v>30089.204120220013</v>
      </c>
      <c r="E16" s="135">
        <v>36680.454511469994</v>
      </c>
      <c r="F16" s="136">
        <v>40170.510753490002</v>
      </c>
      <c r="G16" s="136">
        <v>36300.593240769987</v>
      </c>
      <c r="H16" s="137">
        <v>1</v>
      </c>
      <c r="I16" s="137">
        <v>0.50995808801023057</v>
      </c>
      <c r="J16" s="137">
        <v>-9.6337274287302876E-2</v>
      </c>
      <c r="L16" s="131"/>
      <c r="M16" s="131"/>
      <c r="N16" s="131"/>
    </row>
    <row r="17" spans="2:14" ht="15" x14ac:dyDescent="0.25">
      <c r="B17" s="138" t="s">
        <v>119</v>
      </c>
      <c r="C17" s="117">
        <v>61913.012964749651</v>
      </c>
      <c r="D17" s="117">
        <v>61845.14044158988</v>
      </c>
      <c r="E17" s="117">
        <v>68152.265471589402</v>
      </c>
      <c r="F17" s="117">
        <v>76160.654242370263</v>
      </c>
      <c r="G17" s="117">
        <v>71183.483690608191</v>
      </c>
      <c r="H17" s="117"/>
      <c r="I17" s="139">
        <v>1</v>
      </c>
      <c r="J17" s="139">
        <v>-6.5350942704916148E-2</v>
      </c>
      <c r="L17" s="131"/>
      <c r="M17" s="131"/>
      <c r="N17" s="131"/>
    </row>
    <row r="18" spans="2:14" x14ac:dyDescent="0.2">
      <c r="B18" s="1022" t="s">
        <v>50</v>
      </c>
      <c r="C18" s="1022"/>
      <c r="D18" s="1022"/>
      <c r="E18" s="1022"/>
      <c r="F18" s="1022"/>
      <c r="G18" s="1022"/>
      <c r="H18" s="1022"/>
      <c r="I18" s="1022"/>
      <c r="J18" s="1022"/>
      <c r="K18" s="140"/>
    </row>
    <row r="19" spans="2:14" ht="12.75" customHeight="1" x14ac:dyDescent="0.2">
      <c r="B19" s="1034" t="s">
        <v>120</v>
      </c>
      <c r="C19" s="1034"/>
      <c r="D19" s="1034"/>
      <c r="E19" s="1034"/>
      <c r="F19" s="1034"/>
      <c r="G19" s="1034"/>
      <c r="H19" s="1034"/>
      <c r="I19" s="1034"/>
      <c r="J19" s="1034"/>
    </row>
    <row r="20" spans="2:14" ht="12.75" customHeight="1" x14ac:dyDescent="0.2"/>
    <row r="21" spans="2:14" ht="12.75" customHeight="1" x14ac:dyDescent="0.2"/>
    <row r="22" spans="2:14" ht="12.75" customHeight="1" x14ac:dyDescent="0.2"/>
    <row r="23" spans="2:14" ht="12.75" customHeight="1" x14ac:dyDescent="0.2"/>
  </sheetData>
  <mergeCells count="2">
    <mergeCell ref="B18:J18"/>
    <mergeCell ref="B19:J19"/>
  </mergeCells>
  <pageMargins left="0.7" right="0.7" top="0.75" bottom="0.75" header="0.3" footer="0.3"/>
  <pageSetup paperSize="1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K60"/>
  <sheetViews>
    <sheetView workbookViewId="0"/>
  </sheetViews>
  <sheetFormatPr baseColWidth="10" defaultRowHeight="12.75" x14ac:dyDescent="0.2"/>
  <cols>
    <col min="1" max="1" width="3.7109375" style="19" customWidth="1"/>
    <col min="2" max="2" width="22.28515625" style="141" bestFit="1" customWidth="1"/>
    <col min="3" max="3" width="27.140625" style="19" bestFit="1" customWidth="1"/>
    <col min="4" max="5" width="8.140625" style="37" bestFit="1" customWidth="1"/>
    <col min="6" max="8" width="8.140625" style="19" bestFit="1" customWidth="1"/>
    <col min="9" max="11" width="15.5703125" style="19" customWidth="1"/>
    <col min="12" max="16384" width="11.42578125" style="19"/>
  </cols>
  <sheetData>
    <row r="1" spans="2:11" x14ac:dyDescent="0.2">
      <c r="C1" s="18"/>
    </row>
    <row r="2" spans="2:11" ht="13.5" customHeight="1" x14ac:dyDescent="0.25">
      <c r="B2" s="142" t="s">
        <v>121</v>
      </c>
      <c r="C2" s="143"/>
      <c r="D2" s="144"/>
      <c r="E2" s="144"/>
      <c r="F2" s="140"/>
      <c r="G2" s="140"/>
      <c r="H2" s="140"/>
      <c r="I2" s="140"/>
      <c r="J2" s="140"/>
      <c r="K2" s="140"/>
    </row>
    <row r="3" spans="2:11" x14ac:dyDescent="0.2">
      <c r="B3" s="145" t="s">
        <v>1</v>
      </c>
      <c r="C3" s="146"/>
      <c r="D3" s="144"/>
      <c r="E3" s="144"/>
      <c r="F3" s="140"/>
      <c r="G3" s="140"/>
      <c r="H3" s="140"/>
      <c r="I3" s="140"/>
      <c r="J3" s="140"/>
      <c r="K3" s="140"/>
    </row>
    <row r="4" spans="2:11" ht="35.25" customHeight="1" x14ac:dyDescent="0.2">
      <c r="B4" s="21"/>
      <c r="C4" s="125"/>
      <c r="D4" s="147">
        <v>2015</v>
      </c>
      <c r="E4" s="22">
        <v>2016</v>
      </c>
      <c r="F4" s="22">
        <v>2017</v>
      </c>
      <c r="G4" s="22">
        <v>2018</v>
      </c>
      <c r="H4" s="148">
        <v>2019</v>
      </c>
      <c r="I4" s="126" t="s">
        <v>122</v>
      </c>
      <c r="J4" s="126" t="s">
        <v>66</v>
      </c>
      <c r="K4" s="126" t="s">
        <v>3</v>
      </c>
    </row>
    <row r="5" spans="2:11" ht="12.75" customHeight="1" x14ac:dyDescent="0.2">
      <c r="B5" s="1044" t="s">
        <v>123</v>
      </c>
      <c r="C5" s="149" t="s">
        <v>124</v>
      </c>
      <c r="D5" s="150">
        <v>518.30690360000006</v>
      </c>
      <c r="E5" s="151">
        <v>857.44698411999934</v>
      </c>
      <c r="F5" s="150">
        <v>580.29111274000149</v>
      </c>
      <c r="G5" s="150">
        <v>1141.41053874</v>
      </c>
      <c r="H5" s="152">
        <v>1477.4426052099989</v>
      </c>
      <c r="I5" s="153">
        <v>4.2354363017436517E-2</v>
      </c>
      <c r="J5" s="154">
        <v>2.075541303417448E-2</v>
      </c>
      <c r="K5" s="155">
        <v>0.29440070427327902</v>
      </c>
    </row>
    <row r="6" spans="2:11" x14ac:dyDescent="0.2">
      <c r="B6" s="1045"/>
      <c r="C6" s="149" t="s">
        <v>125</v>
      </c>
      <c r="D6" s="156">
        <v>1486.6185589100012</v>
      </c>
      <c r="E6" s="157">
        <v>1520.5423804899999</v>
      </c>
      <c r="F6" s="156">
        <v>1360.2770487599983</v>
      </c>
      <c r="G6" s="156">
        <v>1395.6085520200008</v>
      </c>
      <c r="H6" s="158">
        <v>1409.7893761499984</v>
      </c>
      <c r="I6" s="159">
        <v>4.0414924278628944E-2</v>
      </c>
      <c r="J6" s="160">
        <v>1.9805006766422144E-2</v>
      </c>
      <c r="K6" s="161">
        <v>1.0161032697508343E-2</v>
      </c>
    </row>
    <row r="7" spans="2:11" x14ac:dyDescent="0.2">
      <c r="B7" s="1045"/>
      <c r="C7" s="149" t="s">
        <v>126</v>
      </c>
      <c r="D7" s="156">
        <v>646.21085566999989</v>
      </c>
      <c r="E7" s="157">
        <v>787.73966927000072</v>
      </c>
      <c r="F7" s="156">
        <v>611.25006319000011</v>
      </c>
      <c r="G7" s="156">
        <v>767.98232867999934</v>
      </c>
      <c r="H7" s="158">
        <v>693.08100990000025</v>
      </c>
      <c r="I7" s="159">
        <v>1.9868795302287696E-2</v>
      </c>
      <c r="J7" s="160">
        <v>9.7365424388669332E-3</v>
      </c>
      <c r="K7" s="161">
        <v>-9.7530002947774586E-2</v>
      </c>
    </row>
    <row r="8" spans="2:11" x14ac:dyDescent="0.2">
      <c r="B8" s="1045"/>
      <c r="C8" s="149" t="s">
        <v>127</v>
      </c>
      <c r="D8" s="156">
        <v>588.57332409999913</v>
      </c>
      <c r="E8" s="157">
        <v>732.78281714000025</v>
      </c>
      <c r="F8" s="156">
        <v>696.93676463000008</v>
      </c>
      <c r="G8" s="156">
        <v>774.87174055999935</v>
      </c>
      <c r="H8" s="158">
        <v>649.9229417400004</v>
      </c>
      <c r="I8" s="159">
        <v>1.863156789356539E-2</v>
      </c>
      <c r="J8" s="160">
        <v>9.1302491539304725E-3</v>
      </c>
      <c r="K8" s="161">
        <v>-0.16125094293630904</v>
      </c>
    </row>
    <row r="9" spans="2:11" x14ac:dyDescent="0.2">
      <c r="B9" s="1045"/>
      <c r="C9" s="149" t="s">
        <v>128</v>
      </c>
      <c r="D9" s="156">
        <v>358.53768045999993</v>
      </c>
      <c r="E9" s="157">
        <v>243.39765624999981</v>
      </c>
      <c r="F9" s="156">
        <v>464.35265585000047</v>
      </c>
      <c r="G9" s="156">
        <v>436.79151388999992</v>
      </c>
      <c r="H9" s="158">
        <v>426.4789820900001</v>
      </c>
      <c r="I9" s="159">
        <v>1.2226021886095007E-2</v>
      </c>
      <c r="J9" s="160">
        <v>5.9912631410910851E-3</v>
      </c>
      <c r="K9" s="161">
        <v>-2.360973478664441E-2</v>
      </c>
    </row>
    <row r="10" spans="2:11" x14ac:dyDescent="0.2">
      <c r="B10" s="1045"/>
      <c r="C10" s="149" t="s">
        <v>129</v>
      </c>
      <c r="D10" s="156">
        <v>331.75319304999948</v>
      </c>
      <c r="E10" s="157">
        <v>308.71409964999992</v>
      </c>
      <c r="F10" s="156">
        <v>312.89001145999981</v>
      </c>
      <c r="G10" s="156">
        <v>337.12457767999985</v>
      </c>
      <c r="H10" s="158">
        <v>358.65158040999989</v>
      </c>
      <c r="I10" s="159">
        <v>1.0281590079976971E-2</v>
      </c>
      <c r="J10" s="160">
        <v>5.0384100610872317E-3</v>
      </c>
      <c r="K10" s="161">
        <v>6.3854741407888715E-2</v>
      </c>
    </row>
    <row r="11" spans="2:11" x14ac:dyDescent="0.2">
      <c r="B11" s="1045"/>
      <c r="C11" s="149" t="s">
        <v>130</v>
      </c>
      <c r="D11" s="156">
        <v>195.13567212000001</v>
      </c>
      <c r="E11" s="157">
        <v>371.72004940000011</v>
      </c>
      <c r="F11" s="156">
        <v>502.3108335299998</v>
      </c>
      <c r="G11" s="156">
        <v>325.09809954000002</v>
      </c>
      <c r="H11" s="158">
        <v>339.47222526000002</v>
      </c>
      <c r="I11" s="159">
        <v>9.7317688093578169E-3</v>
      </c>
      <c r="J11" s="160">
        <v>4.7689745943803622E-3</v>
      </c>
      <c r="K11" s="161">
        <v>4.4214733153896457E-2</v>
      </c>
    </row>
    <row r="12" spans="2:11" x14ac:dyDescent="0.2">
      <c r="B12" s="1045"/>
      <c r="C12" s="149" t="s">
        <v>131</v>
      </c>
      <c r="D12" s="156">
        <v>204.67939524999994</v>
      </c>
      <c r="E12" s="157">
        <v>173.20171226000002</v>
      </c>
      <c r="F12" s="156">
        <v>208.91465897</v>
      </c>
      <c r="G12" s="156">
        <v>207.79814848999996</v>
      </c>
      <c r="H12" s="158">
        <v>191.62329056000019</v>
      </c>
      <c r="I12" s="159">
        <v>5.4933317763774447E-3</v>
      </c>
      <c r="J12" s="160">
        <v>2.6919628068903037E-3</v>
      </c>
      <c r="K12" s="161">
        <v>-7.7839278393657896E-2</v>
      </c>
    </row>
    <row r="13" spans="2:11" x14ac:dyDescent="0.2">
      <c r="B13" s="1045"/>
      <c r="C13" s="149" t="s">
        <v>132</v>
      </c>
      <c r="D13" s="156">
        <v>106.03750060999998</v>
      </c>
      <c r="E13" s="157">
        <v>133.28686409999997</v>
      </c>
      <c r="F13" s="156">
        <v>174.36453952000002</v>
      </c>
      <c r="G13" s="156">
        <v>213.95470833000002</v>
      </c>
      <c r="H13" s="158">
        <v>178.80808596000003</v>
      </c>
      <c r="I13" s="159">
        <v>5.1259538316389556E-3</v>
      </c>
      <c r="J13" s="160">
        <v>2.511932216427773E-3</v>
      </c>
      <c r="K13" s="161">
        <v>-0.16427132005803047</v>
      </c>
    </row>
    <row r="14" spans="2:11" x14ac:dyDescent="0.2">
      <c r="B14" s="1045"/>
      <c r="C14" s="149" t="s">
        <v>133</v>
      </c>
      <c r="D14" s="156">
        <v>79.098339240000087</v>
      </c>
      <c r="E14" s="157">
        <v>99.267493160000058</v>
      </c>
      <c r="F14" s="156">
        <v>95.792350490000061</v>
      </c>
      <c r="G14" s="156">
        <v>133.56242479999997</v>
      </c>
      <c r="H14" s="158">
        <v>95.877630909999979</v>
      </c>
      <c r="I14" s="159">
        <v>2.7485575212830263E-3</v>
      </c>
      <c r="J14" s="160">
        <v>1.3469083829434677E-3</v>
      </c>
      <c r="K14" s="161">
        <v>-0.28215116599170942</v>
      </c>
    </row>
    <row r="15" spans="2:11" x14ac:dyDescent="0.2">
      <c r="B15" s="1045"/>
      <c r="C15" s="149" t="s">
        <v>134</v>
      </c>
      <c r="D15" s="156">
        <v>40.303926120000007</v>
      </c>
      <c r="E15" s="157">
        <v>52.966414330000049</v>
      </c>
      <c r="F15" s="156">
        <v>36.783305820000031</v>
      </c>
      <c r="G15" s="156">
        <v>49.595877019999982</v>
      </c>
      <c r="H15" s="158">
        <v>44.101462820000002</v>
      </c>
      <c r="I15" s="159">
        <v>1.2642720328298396E-3</v>
      </c>
      <c r="J15" s="160">
        <v>6.1954628424316037E-4</v>
      </c>
      <c r="K15" s="161">
        <v>-0.11078368868816069</v>
      </c>
    </row>
    <row r="16" spans="2:11" x14ac:dyDescent="0.2">
      <c r="B16" s="1045"/>
      <c r="C16" s="149" t="s">
        <v>135</v>
      </c>
      <c r="D16" s="156">
        <v>40.242379060000026</v>
      </c>
      <c r="E16" s="157">
        <v>41.946589520000003</v>
      </c>
      <c r="F16" s="156">
        <v>0.92050544999999995</v>
      </c>
      <c r="G16" s="156">
        <v>0.70485479000000006</v>
      </c>
      <c r="H16" s="158">
        <v>0.72483902</v>
      </c>
      <c r="I16" s="159">
        <v>2.0779213266236704E-5</v>
      </c>
      <c r="J16" s="160">
        <v>1.0182685398630362E-5</v>
      </c>
      <c r="K16" s="161">
        <v>2.8352265294245838E-2</v>
      </c>
    </row>
    <row r="17" spans="2:11" x14ac:dyDescent="0.2">
      <c r="B17" s="1045"/>
      <c r="C17" s="162" t="s">
        <v>136</v>
      </c>
      <c r="D17" s="163">
        <v>661.6588131100001</v>
      </c>
      <c r="E17" s="164">
        <v>620.91809615000034</v>
      </c>
      <c r="F17" s="163">
        <v>635.35779085000013</v>
      </c>
      <c r="G17" s="163">
        <v>699.023691759999</v>
      </c>
      <c r="H17" s="165">
        <v>766.83252807000008</v>
      </c>
      <c r="I17" s="166">
        <v>2.1983055824249052E-2</v>
      </c>
      <c r="J17" s="167">
        <v>1.0772618707493419E-2</v>
      </c>
      <c r="K17" s="168">
        <v>9.7005061644294566E-2</v>
      </c>
    </row>
    <row r="18" spans="2:11" ht="13.5" customHeight="1" x14ac:dyDescent="0.2">
      <c r="B18" s="1045"/>
      <c r="C18" s="169" t="s">
        <v>137</v>
      </c>
      <c r="D18" s="107">
        <v>5257.1565413000089</v>
      </c>
      <c r="E18" s="107">
        <v>5943.9308258399906</v>
      </c>
      <c r="F18" s="107">
        <v>5680.4416412600058</v>
      </c>
      <c r="G18" s="107">
        <v>6483.5270563000049</v>
      </c>
      <c r="H18" s="107">
        <v>6632.8065580999846</v>
      </c>
      <c r="I18" s="170">
        <v>0.19014498146699252</v>
      </c>
      <c r="J18" s="170">
        <v>9.3179010273349266E-2</v>
      </c>
      <c r="K18" s="170">
        <v>2.3024427985524509E-2</v>
      </c>
    </row>
    <row r="19" spans="2:11" ht="12.75" customHeight="1" x14ac:dyDescent="0.2">
      <c r="B19" s="1043" t="s">
        <v>138</v>
      </c>
      <c r="C19" s="171" t="s">
        <v>139</v>
      </c>
      <c r="D19" s="151">
        <v>3524.9628763400001</v>
      </c>
      <c r="E19" s="151">
        <v>3869.6730198800037</v>
      </c>
      <c r="F19" s="151">
        <v>4629.6887564500039</v>
      </c>
      <c r="G19" s="151">
        <v>5158.1650527500033</v>
      </c>
      <c r="H19" s="152">
        <v>5129.7739153100047</v>
      </c>
      <c r="I19" s="172">
        <v>0.14705701990740599</v>
      </c>
      <c r="J19" s="173">
        <v>7.2064103206946672E-2</v>
      </c>
      <c r="K19" s="174">
        <v>-5.5041157368281857E-3</v>
      </c>
    </row>
    <row r="20" spans="2:11" ht="22.5" x14ac:dyDescent="0.2">
      <c r="B20" s="1043"/>
      <c r="C20" s="175" t="s">
        <v>140</v>
      </c>
      <c r="D20" s="157">
        <v>341.44351494000006</v>
      </c>
      <c r="E20" s="157">
        <v>303.76825247999972</v>
      </c>
      <c r="F20" s="157">
        <v>338.4809411</v>
      </c>
      <c r="G20" s="157">
        <v>377.37331304999998</v>
      </c>
      <c r="H20" s="158">
        <v>354.63969103000005</v>
      </c>
      <c r="I20" s="176">
        <v>1.0166579846356317E-2</v>
      </c>
      <c r="J20" s="177">
        <v>4.982050226305372E-3</v>
      </c>
      <c r="K20" s="178">
        <v>-6.0241732082914501E-2</v>
      </c>
    </row>
    <row r="21" spans="2:11" x14ac:dyDescent="0.2">
      <c r="B21" s="1043"/>
      <c r="C21" s="175" t="s">
        <v>141</v>
      </c>
      <c r="D21" s="157">
        <v>346.73221005000016</v>
      </c>
      <c r="E21" s="157">
        <v>320.46264451000002</v>
      </c>
      <c r="F21" s="157">
        <v>317.88391708999995</v>
      </c>
      <c r="G21" s="157">
        <v>369.24930597000019</v>
      </c>
      <c r="H21" s="158">
        <v>294.52826044000011</v>
      </c>
      <c r="I21" s="176">
        <v>8.4433444775316724E-3</v>
      </c>
      <c r="J21" s="177">
        <v>4.1375926713581035E-3</v>
      </c>
      <c r="K21" s="178">
        <v>-0.20235933912918669</v>
      </c>
    </row>
    <row r="22" spans="2:11" ht="12.75" customHeight="1" x14ac:dyDescent="0.2">
      <c r="B22" s="1043"/>
      <c r="C22" s="175" t="s">
        <v>142</v>
      </c>
      <c r="D22" s="157">
        <v>21.47999836</v>
      </c>
      <c r="E22" s="157">
        <v>32.371624010000012</v>
      </c>
      <c r="F22" s="157">
        <v>173.42216331</v>
      </c>
      <c r="G22" s="157">
        <v>231.53765357999995</v>
      </c>
      <c r="H22" s="158">
        <v>101.80874813000004</v>
      </c>
      <c r="I22" s="176">
        <v>2.9185869294975982E-3</v>
      </c>
      <c r="J22" s="177">
        <v>1.4302299192394299E-3</v>
      </c>
      <c r="K22" s="178">
        <v>-0.56029290892496886</v>
      </c>
    </row>
    <row r="23" spans="2:11" ht="12.75" customHeight="1" x14ac:dyDescent="0.2">
      <c r="B23" s="1043"/>
      <c r="C23" s="175" t="s">
        <v>143</v>
      </c>
      <c r="D23" s="157">
        <v>54.636580020000004</v>
      </c>
      <c r="E23" s="157">
        <v>55.748718989999993</v>
      </c>
      <c r="F23" s="157">
        <v>72.285693980000005</v>
      </c>
      <c r="G23" s="157">
        <v>65.952472400000005</v>
      </c>
      <c r="H23" s="158">
        <v>86.587603379999976</v>
      </c>
      <c r="I23" s="176">
        <v>2.4822370584372481E-3</v>
      </c>
      <c r="J23" s="177">
        <v>1.2164001941285152E-3</v>
      </c>
      <c r="K23" s="178">
        <v>0.31287880846753469</v>
      </c>
    </row>
    <row r="24" spans="2:11" ht="12.75" customHeight="1" x14ac:dyDescent="0.2">
      <c r="B24" s="1043"/>
      <c r="C24" s="175" t="s">
        <v>144</v>
      </c>
      <c r="D24" s="157">
        <v>100.72594246</v>
      </c>
      <c r="E24" s="157">
        <v>107.9985745</v>
      </c>
      <c r="F24" s="157">
        <v>130.34384179000006</v>
      </c>
      <c r="G24" s="157">
        <v>101.57241209000004</v>
      </c>
      <c r="H24" s="158">
        <v>85.672702130000005</v>
      </c>
      <c r="I24" s="176">
        <v>2.4560092648627575E-3</v>
      </c>
      <c r="J24" s="177">
        <v>1.2035474760179981E-3</v>
      </c>
      <c r="K24" s="178">
        <v>-0.15653571312170689</v>
      </c>
    </row>
    <row r="25" spans="2:11" ht="13.5" customHeight="1" x14ac:dyDescent="0.2">
      <c r="B25" s="1043"/>
      <c r="C25" s="179" t="s">
        <v>145</v>
      </c>
      <c r="D25" s="164">
        <v>427.66810911000027</v>
      </c>
      <c r="E25" s="164">
        <v>477.0662624000002</v>
      </c>
      <c r="F25" s="164">
        <v>375.35179702999989</v>
      </c>
      <c r="G25" s="164">
        <v>453.6249335599997</v>
      </c>
      <c r="H25" s="165">
        <v>445.82362302999928</v>
      </c>
      <c r="I25" s="166">
        <v>1.2780581462166141E-2</v>
      </c>
      <c r="J25" s="180">
        <v>6.2630205760612337E-3</v>
      </c>
      <c r="K25" s="168">
        <v>-1.7197711044621311E-2</v>
      </c>
    </row>
    <row r="26" spans="2:11" ht="13.5" customHeight="1" x14ac:dyDescent="0.2">
      <c r="B26" s="1043"/>
      <c r="C26" s="169" t="s">
        <v>146</v>
      </c>
      <c r="D26" s="107">
        <v>4817.6492312800128</v>
      </c>
      <c r="E26" s="107">
        <v>5167.089096770007</v>
      </c>
      <c r="F26" s="107">
        <v>6037.457110750016</v>
      </c>
      <c r="G26" s="107">
        <v>6757.4751433999809</v>
      </c>
      <c r="H26" s="107">
        <v>6498.8345434499997</v>
      </c>
      <c r="I26" s="170">
        <v>0.1863043589462576</v>
      </c>
      <c r="J26" s="170">
        <v>9.1296944270057273E-2</v>
      </c>
      <c r="K26" s="170">
        <v>-3.8274739375489308E-2</v>
      </c>
    </row>
    <row r="27" spans="2:11" ht="12.75" customHeight="1" x14ac:dyDescent="0.2">
      <c r="B27" s="1043" t="s">
        <v>147</v>
      </c>
      <c r="C27" s="171" t="s">
        <v>148</v>
      </c>
      <c r="D27" s="151">
        <v>2550.5608891599991</v>
      </c>
      <c r="E27" s="151">
        <v>2405.2674464300003</v>
      </c>
      <c r="F27" s="151">
        <v>2694.3632382799997</v>
      </c>
      <c r="G27" s="151">
        <v>3653.3184247799995</v>
      </c>
      <c r="H27" s="152">
        <v>2707.0215175799976</v>
      </c>
      <c r="I27" s="172">
        <v>7.7603131009815807E-2</v>
      </c>
      <c r="J27" s="173">
        <v>3.8028786696444744E-2</v>
      </c>
      <c r="K27" s="174">
        <v>-0.25902393308543514</v>
      </c>
    </row>
    <row r="28" spans="2:11" x14ac:dyDescent="0.2">
      <c r="B28" s="1043"/>
      <c r="C28" s="175" t="s">
        <v>149</v>
      </c>
      <c r="D28" s="157">
        <v>2254.2264840100001</v>
      </c>
      <c r="E28" s="157">
        <v>2280.3295472899995</v>
      </c>
      <c r="F28" s="157">
        <v>2233.1690749100007</v>
      </c>
      <c r="G28" s="157">
        <v>2609.3101651000006</v>
      </c>
      <c r="H28" s="158">
        <v>2321.704842749999</v>
      </c>
      <c r="I28" s="176">
        <v>6.6557123357896458E-2</v>
      </c>
      <c r="J28" s="177">
        <v>3.261577998684427E-2</v>
      </c>
      <c r="K28" s="178">
        <v>-0.11022274246916874</v>
      </c>
    </row>
    <row r="29" spans="2:11" x14ac:dyDescent="0.2">
      <c r="B29" s="1043"/>
      <c r="C29" s="175" t="s">
        <v>150</v>
      </c>
      <c r="D29" s="157">
        <v>455.23513586000041</v>
      </c>
      <c r="E29" s="157">
        <v>415.26293932000073</v>
      </c>
      <c r="F29" s="157">
        <v>413.1646027200004</v>
      </c>
      <c r="G29" s="157">
        <v>494.20073911999998</v>
      </c>
      <c r="H29" s="158">
        <v>467.66960810000029</v>
      </c>
      <c r="I29" s="176">
        <v>1.340684794376446E-2</v>
      </c>
      <c r="J29" s="177">
        <v>6.5699174001187964E-3</v>
      </c>
      <c r="K29" s="178">
        <v>-5.368492784377954E-2</v>
      </c>
    </row>
    <row r="30" spans="2:11" ht="13.5" customHeight="1" x14ac:dyDescent="0.2">
      <c r="B30" s="1043"/>
      <c r="C30" s="179" t="s">
        <v>151</v>
      </c>
      <c r="D30" s="164">
        <v>57.996362859999977</v>
      </c>
      <c r="E30" s="164">
        <v>59.854204670000044</v>
      </c>
      <c r="F30" s="164">
        <v>66.383408869999982</v>
      </c>
      <c r="G30" s="164">
        <v>55.15587089000001</v>
      </c>
      <c r="H30" s="165">
        <v>46.030297139999966</v>
      </c>
      <c r="I30" s="166">
        <v>1.3195665997400427E-3</v>
      </c>
      <c r="J30" s="180">
        <v>6.4664293953448386E-4</v>
      </c>
      <c r="K30" s="168">
        <v>-0.16545063295618356</v>
      </c>
    </row>
    <row r="31" spans="2:11" ht="13.5" customHeight="1" x14ac:dyDescent="0.2">
      <c r="B31" s="1043"/>
      <c r="C31" s="169" t="s">
        <v>152</v>
      </c>
      <c r="D31" s="107">
        <v>5318.0188718899772</v>
      </c>
      <c r="E31" s="107">
        <v>5160.7141377100188</v>
      </c>
      <c r="F31" s="107">
        <v>5407.0803247800122</v>
      </c>
      <c r="G31" s="107">
        <v>6811.9851998900212</v>
      </c>
      <c r="H31" s="107">
        <v>5542.4262655700168</v>
      </c>
      <c r="I31" s="170">
        <v>0.15888666891121733</v>
      </c>
      <c r="J31" s="170">
        <v>7.7861127022942581E-2</v>
      </c>
      <c r="K31" s="170">
        <v>-0.18637135828488016</v>
      </c>
    </row>
    <row r="32" spans="2:11" ht="12.75" customHeight="1" x14ac:dyDescent="0.2">
      <c r="B32" s="1043" t="s">
        <v>153</v>
      </c>
      <c r="C32" s="171" t="s">
        <v>154</v>
      </c>
      <c r="D32" s="151">
        <v>1538.8209423899971</v>
      </c>
      <c r="E32" s="151">
        <v>1524.2348985700003</v>
      </c>
      <c r="F32" s="151">
        <v>1650.929923169997</v>
      </c>
      <c r="G32" s="151">
        <v>1644.0200145899857</v>
      </c>
      <c r="H32" s="152">
        <v>1570.6749488499968</v>
      </c>
      <c r="I32" s="172">
        <v>4.5027087164939757E-2</v>
      </c>
      <c r="J32" s="173">
        <v>2.2065159885638265E-2</v>
      </c>
      <c r="K32" s="174">
        <v>-4.4613243810344372E-2</v>
      </c>
    </row>
    <row r="33" spans="2:11" ht="12.75" customHeight="1" x14ac:dyDescent="0.2">
      <c r="B33" s="1045"/>
      <c r="C33" s="175" t="s">
        <v>155</v>
      </c>
      <c r="D33" s="157">
        <v>306.47986100000003</v>
      </c>
      <c r="E33" s="157">
        <v>311.54078058000022</v>
      </c>
      <c r="F33" s="157">
        <v>351.88312865999995</v>
      </c>
      <c r="G33" s="157">
        <v>341.99944785000019</v>
      </c>
      <c r="H33" s="158">
        <v>344.59132470999987</v>
      </c>
      <c r="I33" s="176">
        <v>9.8785198206411528E-3</v>
      </c>
      <c r="J33" s="177">
        <v>4.8408887405360836E-3</v>
      </c>
      <c r="K33" s="178">
        <v>7.5785995453900856E-3</v>
      </c>
    </row>
    <row r="34" spans="2:11" ht="13.5" customHeight="1" x14ac:dyDescent="0.2">
      <c r="B34" s="1045"/>
      <c r="C34" s="179" t="s">
        <v>156</v>
      </c>
      <c r="D34" s="164">
        <v>17.780651190000004</v>
      </c>
      <c r="E34" s="164">
        <v>20.493064619999984</v>
      </c>
      <c r="F34" s="164">
        <v>21.931127910000008</v>
      </c>
      <c r="G34" s="164">
        <v>19.207645890000002</v>
      </c>
      <c r="H34" s="165">
        <v>18.568701650000001</v>
      </c>
      <c r="I34" s="166">
        <v>5.3231545352300626E-4</v>
      </c>
      <c r="J34" s="180">
        <v>2.608568826261292E-4</v>
      </c>
      <c r="K34" s="168">
        <v>-3.3265098891304135E-2</v>
      </c>
    </row>
    <row r="35" spans="2:11" ht="13.5" customHeight="1" x14ac:dyDescent="0.2">
      <c r="B35" s="1045"/>
      <c r="C35" s="169" t="s">
        <v>157</v>
      </c>
      <c r="D35" s="107">
        <v>1863.0814545799947</v>
      </c>
      <c r="E35" s="107">
        <v>1856.268743770004</v>
      </c>
      <c r="F35" s="107">
        <v>2024.7441797400013</v>
      </c>
      <c r="G35" s="107">
        <v>2005.2271083299877</v>
      </c>
      <c r="H35" s="107">
        <v>1933.8349752099971</v>
      </c>
      <c r="I35" s="170">
        <v>5.5437922439103927E-2</v>
      </c>
      <c r="J35" s="170">
        <v>2.7166905508800486E-2</v>
      </c>
      <c r="K35" s="170">
        <v>-3.5603016148853084E-2</v>
      </c>
    </row>
    <row r="36" spans="2:11" ht="12.75" customHeight="1" x14ac:dyDescent="0.2">
      <c r="B36" s="1043" t="s">
        <v>158</v>
      </c>
      <c r="C36" s="171" t="s">
        <v>159</v>
      </c>
      <c r="D36" s="151">
        <v>437.41653918000014</v>
      </c>
      <c r="E36" s="151">
        <v>424.97644539000032</v>
      </c>
      <c r="F36" s="151">
        <v>433.00593875999988</v>
      </c>
      <c r="G36" s="151">
        <v>495.38720219999999</v>
      </c>
      <c r="H36" s="152">
        <v>583.20066864999978</v>
      </c>
      <c r="I36" s="172">
        <v>1.6718817194596107E-2</v>
      </c>
      <c r="J36" s="173">
        <v>8.192921144247748E-3</v>
      </c>
      <c r="K36" s="174">
        <v>0.17726228303844493</v>
      </c>
    </row>
    <row r="37" spans="2:11" x14ac:dyDescent="0.2">
      <c r="B37" s="1043"/>
      <c r="C37" s="175" t="s">
        <v>160</v>
      </c>
      <c r="D37" s="157">
        <v>394.60617223000008</v>
      </c>
      <c r="E37" s="157">
        <v>378.63459235000028</v>
      </c>
      <c r="F37" s="157">
        <v>274.13630019999999</v>
      </c>
      <c r="G37" s="157">
        <v>356.8277616899997</v>
      </c>
      <c r="H37" s="158">
        <v>396.75239168000007</v>
      </c>
      <c r="I37" s="176">
        <v>1.1373839339675999E-2</v>
      </c>
      <c r="J37" s="177">
        <v>5.5736579766795819E-3</v>
      </c>
      <c r="K37" s="178">
        <v>0.11188767880870665</v>
      </c>
    </row>
    <row r="38" spans="2:11" ht="12.75" customHeight="1" x14ac:dyDescent="0.2">
      <c r="B38" s="1043"/>
      <c r="C38" s="175" t="s">
        <v>161</v>
      </c>
      <c r="D38" s="157">
        <v>118.52886139999998</v>
      </c>
      <c r="E38" s="157">
        <v>105.61664193999997</v>
      </c>
      <c r="F38" s="157">
        <v>133.67779192999998</v>
      </c>
      <c r="G38" s="157">
        <v>124.34389551</v>
      </c>
      <c r="H38" s="158">
        <v>124.39002937000005</v>
      </c>
      <c r="I38" s="176">
        <v>3.5659324031323235E-3</v>
      </c>
      <c r="J38" s="177">
        <v>1.7474563328573308E-3</v>
      </c>
      <c r="K38" s="178">
        <v>3.7101829414964982E-4</v>
      </c>
    </row>
    <row r="39" spans="2:11" ht="12.75" customHeight="1" x14ac:dyDescent="0.2">
      <c r="B39" s="1043"/>
      <c r="C39" s="175" t="s">
        <v>162</v>
      </c>
      <c r="D39" s="157">
        <v>114.64398555000004</v>
      </c>
      <c r="E39" s="157">
        <v>112.33914925999999</v>
      </c>
      <c r="F39" s="157">
        <v>108.89923211000003</v>
      </c>
      <c r="G39" s="157">
        <v>110.72448328000003</v>
      </c>
      <c r="H39" s="158">
        <v>107.34203098000003</v>
      </c>
      <c r="I39" s="176">
        <v>3.0772114809222164E-3</v>
      </c>
      <c r="J39" s="177">
        <v>1.5079625977080736E-3</v>
      </c>
      <c r="K39" s="178">
        <v>-3.0548368344573418E-2</v>
      </c>
    </row>
    <row r="40" spans="2:11" ht="12.75" customHeight="1" x14ac:dyDescent="0.2">
      <c r="B40" s="1043"/>
      <c r="C40" s="175" t="s">
        <v>163</v>
      </c>
      <c r="D40" s="157">
        <v>35.875777119999995</v>
      </c>
      <c r="E40" s="157">
        <v>39.052151469999998</v>
      </c>
      <c r="F40" s="157">
        <v>37.42245840999999</v>
      </c>
      <c r="G40" s="157">
        <v>45.437361640000027</v>
      </c>
      <c r="H40" s="158">
        <v>86.260701679999912</v>
      </c>
      <c r="I40" s="176">
        <v>2.4728656532645565E-3</v>
      </c>
      <c r="J40" s="177">
        <v>1.2118078128196584E-3</v>
      </c>
      <c r="K40" s="178">
        <v>0.89845313562532492</v>
      </c>
    </row>
    <row r="41" spans="2:11" x14ac:dyDescent="0.2">
      <c r="B41" s="1043"/>
      <c r="C41" s="175" t="s">
        <v>164</v>
      </c>
      <c r="D41" s="157">
        <v>58.19133317000005</v>
      </c>
      <c r="E41" s="157">
        <v>48.209920789999984</v>
      </c>
      <c r="F41" s="157">
        <v>52.872075729999985</v>
      </c>
      <c r="G41" s="157">
        <v>96.987143150000023</v>
      </c>
      <c r="H41" s="158">
        <v>71.18324659000001</v>
      </c>
      <c r="I41" s="176">
        <v>2.0406349838571424E-3</v>
      </c>
      <c r="J41" s="177">
        <v>9.999966691626198E-4</v>
      </c>
      <c r="K41" s="178">
        <v>-0.26605481635944039</v>
      </c>
    </row>
    <row r="42" spans="2:11" x14ac:dyDescent="0.2">
      <c r="B42" s="1043"/>
      <c r="C42" s="175" t="s">
        <v>165</v>
      </c>
      <c r="D42" s="157">
        <v>60.275714790000009</v>
      </c>
      <c r="E42" s="157">
        <v>46.900564180000032</v>
      </c>
      <c r="F42" s="157">
        <v>66.16642834999999</v>
      </c>
      <c r="G42" s="157">
        <v>71.219095760000002</v>
      </c>
      <c r="H42" s="158">
        <v>52.126793080000006</v>
      </c>
      <c r="I42" s="176">
        <v>1.4943369774633708E-3</v>
      </c>
      <c r="J42" s="177">
        <v>7.3228774959320237E-4</v>
      </c>
      <c r="K42" s="178">
        <v>-0.26807842020823769</v>
      </c>
    </row>
    <row r="43" spans="2:11" x14ac:dyDescent="0.2">
      <c r="B43" s="1043"/>
      <c r="C43" s="175" t="s">
        <v>166</v>
      </c>
      <c r="D43" s="157">
        <v>150.94528213000015</v>
      </c>
      <c r="E43" s="157">
        <v>119.41039582000006</v>
      </c>
      <c r="F43" s="157">
        <v>126.14729020999995</v>
      </c>
      <c r="G43" s="157">
        <v>52.986448079999995</v>
      </c>
      <c r="H43" s="158">
        <v>40.737493419999993</v>
      </c>
      <c r="I43" s="176">
        <v>1.1678359474992038E-3</v>
      </c>
      <c r="J43" s="177">
        <v>5.7228856060292444E-4</v>
      </c>
      <c r="K43" s="178">
        <v>-0.23117146183315185</v>
      </c>
    </row>
    <row r="44" spans="2:11" x14ac:dyDescent="0.2">
      <c r="B44" s="1043"/>
      <c r="C44" s="175" t="s">
        <v>167</v>
      </c>
      <c r="D44" s="157">
        <v>45.780702510000005</v>
      </c>
      <c r="E44" s="157">
        <v>39.835248090000015</v>
      </c>
      <c r="F44" s="157">
        <v>44.864510100000039</v>
      </c>
      <c r="G44" s="157">
        <v>43.36218757000001</v>
      </c>
      <c r="H44" s="158">
        <v>37.257679060000001</v>
      </c>
      <c r="I44" s="176">
        <v>1.0680788942526046E-3</v>
      </c>
      <c r="J44" s="177">
        <v>5.234034234954931E-4</v>
      </c>
      <c r="K44" s="178">
        <v>-0.1407795328624839</v>
      </c>
    </row>
    <row r="45" spans="2:11" x14ac:dyDescent="0.2">
      <c r="B45" s="1043"/>
      <c r="C45" s="175" t="s">
        <v>168</v>
      </c>
      <c r="D45" s="157">
        <v>39.317186440000008</v>
      </c>
      <c r="E45" s="157">
        <v>21.134747190000006</v>
      </c>
      <c r="F45" s="157">
        <v>16.434083269999999</v>
      </c>
      <c r="G45" s="157">
        <v>29.046001669999999</v>
      </c>
      <c r="H45" s="158">
        <v>12.518522169999995</v>
      </c>
      <c r="I45" s="176">
        <v>3.5887284593004139E-4</v>
      </c>
      <c r="J45" s="177">
        <v>1.7586273558077686E-4</v>
      </c>
      <c r="K45" s="178">
        <v>-0.56901048508409058</v>
      </c>
    </row>
    <row r="46" spans="2:11" x14ac:dyDescent="0.2">
      <c r="B46" s="1043"/>
      <c r="C46" s="179" t="s">
        <v>169</v>
      </c>
      <c r="D46" s="164">
        <v>816.25883177999981</v>
      </c>
      <c r="E46" s="164">
        <v>798.49224280000089</v>
      </c>
      <c r="F46" s="164">
        <v>821.69560537999985</v>
      </c>
      <c r="G46" s="164">
        <v>960.18376578000016</v>
      </c>
      <c r="H46" s="165">
        <v>949.66934754000135</v>
      </c>
      <c r="I46" s="166">
        <v>2.7224502766064595E-2</v>
      </c>
      <c r="J46" s="180">
        <v>1.3341147388453775E-2</v>
      </c>
      <c r="K46" s="168">
        <v>-1.0950422840629304E-2</v>
      </c>
    </row>
    <row r="47" spans="2:11" ht="13.5" customHeight="1" x14ac:dyDescent="0.2">
      <c r="B47" s="1043"/>
      <c r="C47" s="169" t="s">
        <v>170</v>
      </c>
      <c r="D47" s="107">
        <v>2271.8403862999971</v>
      </c>
      <c r="E47" s="107">
        <v>2134.6020992800045</v>
      </c>
      <c r="F47" s="107">
        <v>2115.3217144500004</v>
      </c>
      <c r="G47" s="107">
        <v>2386.5053463299996</v>
      </c>
      <c r="H47" s="107">
        <v>2461.4389042199919</v>
      </c>
      <c r="I47" s="170">
        <v>7.0562928486657892E-2</v>
      </c>
      <c r="J47" s="170">
        <v>3.4578792391201055E-2</v>
      </c>
      <c r="K47" s="170">
        <v>3.1398864454766917E-2</v>
      </c>
    </row>
    <row r="48" spans="2:11" ht="12.75" customHeight="1" x14ac:dyDescent="0.2">
      <c r="B48" s="1043" t="s">
        <v>171</v>
      </c>
      <c r="C48" s="171" t="s">
        <v>172</v>
      </c>
      <c r="D48" s="151">
        <v>748.49330715999974</v>
      </c>
      <c r="E48" s="151">
        <v>668.18959967000012</v>
      </c>
      <c r="F48" s="151">
        <v>560.43639055999972</v>
      </c>
      <c r="G48" s="151">
        <v>551.28392782999958</v>
      </c>
      <c r="H48" s="152">
        <v>426.4128790599998</v>
      </c>
      <c r="I48" s="172">
        <v>1.22241268874539E-2</v>
      </c>
      <c r="J48" s="173">
        <v>5.9903345123337786E-3</v>
      </c>
      <c r="K48" s="174">
        <v>-0.22650950348131049</v>
      </c>
    </row>
    <row r="49" spans="2:11" x14ac:dyDescent="0.2">
      <c r="B49" s="1043"/>
      <c r="C49" s="179" t="s">
        <v>173</v>
      </c>
      <c r="D49" s="164">
        <v>19.653212310000015</v>
      </c>
      <c r="E49" s="164">
        <v>18.354701279999993</v>
      </c>
      <c r="F49" s="164">
        <v>22.184604220000011</v>
      </c>
      <c r="G49" s="164">
        <v>20.400533729999999</v>
      </c>
      <c r="H49" s="165">
        <v>23.783954430000005</v>
      </c>
      <c r="I49" s="166">
        <v>6.8182292588970356E-4</v>
      </c>
      <c r="J49" s="180">
        <v>3.3412181024146707E-4</v>
      </c>
      <c r="K49" s="168">
        <v>0.16584961671980758</v>
      </c>
    </row>
    <row r="50" spans="2:11" ht="13.5" customHeight="1" x14ac:dyDescent="0.2">
      <c r="B50" s="1043"/>
      <c r="C50" s="169" t="s">
        <v>174</v>
      </c>
      <c r="D50" s="107">
        <v>768.1465194699997</v>
      </c>
      <c r="E50" s="107">
        <v>686.54430095000021</v>
      </c>
      <c r="F50" s="107">
        <v>582.62099477999971</v>
      </c>
      <c r="G50" s="107">
        <v>571.6844615599997</v>
      </c>
      <c r="H50" s="107">
        <v>450.19683349000002</v>
      </c>
      <c r="I50" s="170">
        <v>1.2905949813343609E-2</v>
      </c>
      <c r="J50" s="170">
        <v>6.3244563225752486E-3</v>
      </c>
      <c r="K50" s="170">
        <v>-0.21250818631397983</v>
      </c>
    </row>
    <row r="51" spans="2:11" ht="12.75" customHeight="1" x14ac:dyDescent="0.2">
      <c r="B51" s="1035" t="s">
        <v>175</v>
      </c>
      <c r="C51" s="1036"/>
      <c r="D51" s="150">
        <v>1054.3977677499995</v>
      </c>
      <c r="E51" s="151">
        <v>981.0624457800003</v>
      </c>
      <c r="F51" s="150">
        <v>1017.0387516300005</v>
      </c>
      <c r="G51" s="150">
        <v>1190.1563596699982</v>
      </c>
      <c r="H51" s="152">
        <v>1266.325277650001</v>
      </c>
      <c r="I51" s="172">
        <v>3.6302188875973841E-2</v>
      </c>
      <c r="J51" s="181">
        <v>1.778959404619691E-2</v>
      </c>
      <c r="K51" s="174">
        <v>6.3999084961510855E-2</v>
      </c>
    </row>
    <row r="52" spans="2:11" ht="12.75" customHeight="1" x14ac:dyDescent="0.2">
      <c r="B52" s="1035" t="s">
        <v>176</v>
      </c>
      <c r="C52" s="1035"/>
      <c r="D52" s="156">
        <v>539.73943163000013</v>
      </c>
      <c r="E52" s="157">
        <v>433.4827434</v>
      </c>
      <c r="F52" s="156">
        <v>528.95415028000002</v>
      </c>
      <c r="G52" s="156">
        <v>635.60031178999998</v>
      </c>
      <c r="H52" s="158">
        <v>638.01175636000005</v>
      </c>
      <c r="I52" s="176">
        <v>1.829010578344788E-2</v>
      </c>
      <c r="J52" s="182">
        <v>8.9629184086164188E-3</v>
      </c>
      <c r="K52" s="178">
        <v>3.7939637933921411E-3</v>
      </c>
    </row>
    <row r="53" spans="2:11" ht="13.5" customHeight="1" x14ac:dyDescent="0.2">
      <c r="B53" s="1037" t="s">
        <v>177</v>
      </c>
      <c r="C53" s="1037"/>
      <c r="D53" s="163">
        <v>8621.8446520799462</v>
      </c>
      <c r="E53" s="164">
        <v>9392.241927870049</v>
      </c>
      <c r="F53" s="163">
        <v>8078.1520924500364</v>
      </c>
      <c r="G53" s="163">
        <v>9147.9825016100403</v>
      </c>
      <c r="H53" s="165">
        <v>9459.0153357900181</v>
      </c>
      <c r="I53" s="166">
        <v>0.27116489527700149</v>
      </c>
      <c r="J53" s="167">
        <v>0.13288216374605452</v>
      </c>
      <c r="K53" s="168">
        <v>3.4000156222996347E-2</v>
      </c>
    </row>
    <row r="54" spans="2:11" ht="14.25" customHeight="1" x14ac:dyDescent="0.2">
      <c r="B54" s="1038" t="s">
        <v>178</v>
      </c>
      <c r="C54" s="1039"/>
      <c r="D54" s="107">
        <v>30511.874856280232</v>
      </c>
      <c r="E54" s="107">
        <v>31755.936321370194</v>
      </c>
      <c r="F54" s="107">
        <v>31471.810960120503</v>
      </c>
      <c r="G54" s="107">
        <v>35990.143488880378</v>
      </c>
      <c r="H54" s="107">
        <v>34882.890449840146</v>
      </c>
      <c r="I54" s="170">
        <v>1</v>
      </c>
      <c r="J54" s="170">
        <v>0.49004191198979569</v>
      </c>
      <c r="K54" s="170">
        <v>-3.0765452196164E-2</v>
      </c>
    </row>
    <row r="55" spans="2:11" ht="14.25" customHeight="1" x14ac:dyDescent="0.2">
      <c r="B55" s="1040" t="s">
        <v>119</v>
      </c>
      <c r="C55" s="1041"/>
      <c r="D55" s="183">
        <v>61913.012964749505</v>
      </c>
      <c r="E55" s="183">
        <v>61845.140441589501</v>
      </c>
      <c r="F55" s="183">
        <v>68152.265471589446</v>
      </c>
      <c r="G55" s="183">
        <v>76160.654242371427</v>
      </c>
      <c r="H55" s="183">
        <v>71183.483690608336</v>
      </c>
      <c r="I55" s="184"/>
      <c r="J55" s="184">
        <v>1</v>
      </c>
      <c r="K55" s="184">
        <v>-6.5350942704928583E-2</v>
      </c>
    </row>
    <row r="56" spans="2:11" ht="12.75" customHeight="1" x14ac:dyDescent="0.2">
      <c r="B56" s="1042" t="s">
        <v>179</v>
      </c>
      <c r="C56" s="1042"/>
      <c r="D56" s="1042"/>
      <c r="E56" s="1042"/>
      <c r="F56" s="1042"/>
      <c r="G56" s="1042"/>
      <c r="H56" s="1042"/>
      <c r="I56" s="1042"/>
      <c r="J56" s="1042"/>
      <c r="K56" s="1042"/>
    </row>
    <row r="57" spans="2:11" ht="12.75" customHeight="1" x14ac:dyDescent="0.2">
      <c r="B57" s="1023" t="s">
        <v>120</v>
      </c>
      <c r="C57" s="1023"/>
      <c r="D57" s="1023"/>
      <c r="E57" s="1023"/>
      <c r="F57" s="1023"/>
      <c r="G57" s="1023"/>
      <c r="H57" s="1023"/>
      <c r="I57" s="1023"/>
      <c r="J57" s="1023"/>
      <c r="K57" s="1023"/>
    </row>
    <row r="58" spans="2:11" ht="12.75" customHeight="1" x14ac:dyDescent="0.2"/>
    <row r="59" spans="2:11" ht="12.75" customHeight="1" x14ac:dyDescent="0.2"/>
    <row r="60" spans="2:11" ht="12.75" customHeight="1" x14ac:dyDescent="0.2"/>
  </sheetData>
  <mergeCells count="13">
    <mergeCell ref="B48:B50"/>
    <mergeCell ref="B5:B18"/>
    <mergeCell ref="B19:B26"/>
    <mergeCell ref="B27:B31"/>
    <mergeCell ref="B32:B35"/>
    <mergeCell ref="B36:B47"/>
    <mergeCell ref="B57:K57"/>
    <mergeCell ref="B51:C51"/>
    <mergeCell ref="B52:C52"/>
    <mergeCell ref="B53:C53"/>
    <mergeCell ref="B54:C54"/>
    <mergeCell ref="B55:C55"/>
    <mergeCell ref="B56:K56"/>
  </mergeCells>
  <pageMargins left="0.7" right="0.7" top="0.75" bottom="0.75" header="0.3" footer="0.3"/>
  <pageSetup paperSize="183"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76"/>
  <sheetViews>
    <sheetView zoomScaleNormal="100" workbookViewId="0"/>
  </sheetViews>
  <sheetFormatPr baseColWidth="10" defaultRowHeight="12.75" x14ac:dyDescent="0.2"/>
  <cols>
    <col min="1" max="1" width="3.7109375" style="185" customWidth="1"/>
    <col min="2" max="2" width="37.42578125" style="187" customWidth="1"/>
    <col min="3" max="3" width="15.28515625" style="187" customWidth="1"/>
    <col min="4" max="16384" width="11.42578125" style="187"/>
  </cols>
  <sheetData>
    <row r="1" spans="1:14" x14ac:dyDescent="0.2">
      <c r="B1" s="90"/>
      <c r="C1" s="186"/>
    </row>
    <row r="2" spans="1:14" ht="15" x14ac:dyDescent="0.25">
      <c r="B2" s="188" t="s">
        <v>180</v>
      </c>
      <c r="C2" s="189"/>
      <c r="D2" s="190"/>
      <c r="E2" s="190"/>
      <c r="F2" s="190"/>
      <c r="G2" s="190"/>
      <c r="H2" s="190"/>
      <c r="I2" s="190"/>
      <c r="J2" s="190"/>
      <c r="K2" s="190"/>
    </row>
    <row r="3" spans="1:14" x14ac:dyDescent="0.2">
      <c r="B3" s="191" t="s">
        <v>1</v>
      </c>
      <c r="C3" s="189"/>
      <c r="D3" s="190"/>
      <c r="E3" s="190"/>
      <c r="F3" s="190"/>
      <c r="G3" s="190"/>
      <c r="H3" s="190"/>
      <c r="I3" s="190"/>
      <c r="J3" s="190"/>
      <c r="K3" s="190"/>
    </row>
    <row r="4" spans="1:14" x14ac:dyDescent="0.2">
      <c r="A4" s="187"/>
      <c r="B4" s="192"/>
      <c r="C4" s="1046">
        <v>2018</v>
      </c>
      <c r="D4" s="1047"/>
      <c r="E4" s="1047"/>
      <c r="F4" s="1047"/>
      <c r="G4" s="1047"/>
      <c r="H4" s="1047"/>
      <c r="I4" s="1047"/>
      <c r="J4" s="1047"/>
      <c r="K4" s="1047"/>
      <c r="L4" s="1048"/>
      <c r="M4" s="193"/>
    </row>
    <row r="5" spans="1:14" ht="33.75" x14ac:dyDescent="0.25">
      <c r="A5" s="187"/>
      <c r="B5" s="192"/>
      <c r="C5" s="194" t="s">
        <v>108</v>
      </c>
      <c r="D5" s="194" t="s">
        <v>181</v>
      </c>
      <c r="E5" s="194" t="s">
        <v>123</v>
      </c>
      <c r="F5" s="194" t="s">
        <v>153</v>
      </c>
      <c r="G5" s="194" t="s">
        <v>138</v>
      </c>
      <c r="H5" s="194" t="s">
        <v>147</v>
      </c>
      <c r="I5" s="194" t="s">
        <v>158</v>
      </c>
      <c r="J5" s="194" t="s">
        <v>182</v>
      </c>
      <c r="K5" s="194" t="s">
        <v>183</v>
      </c>
      <c r="L5" s="194" t="s">
        <v>184</v>
      </c>
      <c r="M5" s="195"/>
    </row>
    <row r="6" spans="1:14" x14ac:dyDescent="0.2">
      <c r="A6" s="196"/>
      <c r="B6" s="197" t="s">
        <v>185</v>
      </c>
      <c r="C6" s="198">
        <v>0.46739599999999998</v>
      </c>
      <c r="D6" s="198">
        <v>27.974689849999997</v>
      </c>
      <c r="E6" s="198">
        <v>46.895681740000001</v>
      </c>
      <c r="F6" s="198">
        <v>0.13799816999999998</v>
      </c>
      <c r="G6" s="198">
        <v>14.3793448</v>
      </c>
      <c r="H6" s="198">
        <v>8.6116486400000003</v>
      </c>
      <c r="I6" s="198">
        <v>18.201305920000003</v>
      </c>
      <c r="J6" s="198">
        <v>360.59354517999947</v>
      </c>
      <c r="K6" s="199">
        <v>477.26161029999975</v>
      </c>
      <c r="L6" s="200">
        <v>6.2665114296574231E-3</v>
      </c>
      <c r="M6" s="201"/>
      <c r="N6" s="202"/>
    </row>
    <row r="7" spans="1:14" x14ac:dyDescent="0.2">
      <c r="A7" s="196"/>
      <c r="B7" s="203" t="s">
        <v>186</v>
      </c>
      <c r="C7" s="204">
        <v>580.71542765999982</v>
      </c>
      <c r="D7" s="204">
        <v>2791.4082339799997</v>
      </c>
      <c r="E7" s="204">
        <v>7.6507600000000009E-2</v>
      </c>
      <c r="F7" s="204">
        <v>0</v>
      </c>
      <c r="G7" s="204">
        <v>122.87819214999999</v>
      </c>
      <c r="H7" s="204">
        <v>1.7840760000000001E-2</v>
      </c>
      <c r="I7" s="204">
        <v>1.8659499999999999E-2</v>
      </c>
      <c r="J7" s="204">
        <v>224.94544258000008</v>
      </c>
      <c r="K7" s="205">
        <v>3720.0603042299995</v>
      </c>
      <c r="L7" s="206">
        <v>4.8844910029152991E-2</v>
      </c>
      <c r="M7" s="201"/>
      <c r="N7" s="202"/>
    </row>
    <row r="8" spans="1:14" x14ac:dyDescent="0.2">
      <c r="A8" s="196"/>
      <c r="B8" s="203" t="s">
        <v>187</v>
      </c>
      <c r="C8" s="204">
        <v>12234.008841810002</v>
      </c>
      <c r="D8" s="204">
        <v>9681.9116276099958</v>
      </c>
      <c r="E8" s="204">
        <v>0.30557793999999999</v>
      </c>
      <c r="F8" s="204">
        <v>0</v>
      </c>
      <c r="G8" s="204">
        <v>41.646918729999996</v>
      </c>
      <c r="H8" s="204">
        <v>2.7458240000000002E-2</v>
      </c>
      <c r="I8" s="204">
        <v>0</v>
      </c>
      <c r="J8" s="204">
        <v>1887.52749526</v>
      </c>
      <c r="K8" s="205">
        <v>23845.427919590027</v>
      </c>
      <c r="L8" s="206">
        <v>0.31309379044598851</v>
      </c>
      <c r="M8" s="201"/>
      <c r="N8" s="202"/>
    </row>
    <row r="9" spans="1:14" x14ac:dyDescent="0.2">
      <c r="A9" s="196"/>
      <c r="B9" s="203" t="s">
        <v>188</v>
      </c>
      <c r="C9" s="204">
        <v>0</v>
      </c>
      <c r="D9" s="204">
        <v>2312.7479853899999</v>
      </c>
      <c r="E9" s="204">
        <v>69.977678949999998</v>
      </c>
      <c r="F9" s="204">
        <v>0</v>
      </c>
      <c r="G9" s="204">
        <v>0</v>
      </c>
      <c r="H9" s="204">
        <v>5.3100000000000001E-2</v>
      </c>
      <c r="I9" s="204">
        <v>0</v>
      </c>
      <c r="J9" s="204">
        <v>0.62384474999999995</v>
      </c>
      <c r="K9" s="205">
        <v>2383.4026090899984</v>
      </c>
      <c r="L9" s="206">
        <v>3.1294408284692085E-2</v>
      </c>
      <c r="M9" s="201"/>
      <c r="N9" s="202"/>
    </row>
    <row r="10" spans="1:14" x14ac:dyDescent="0.2">
      <c r="A10" s="196"/>
      <c r="B10" s="203" t="s">
        <v>189</v>
      </c>
      <c r="C10" s="204">
        <v>20.9851432</v>
      </c>
      <c r="D10" s="204">
        <v>2720.9657869899997</v>
      </c>
      <c r="E10" s="204">
        <v>66.997042050000005</v>
      </c>
      <c r="F10" s="204">
        <v>0</v>
      </c>
      <c r="G10" s="204">
        <v>0</v>
      </c>
      <c r="H10" s="204">
        <v>2.5935E-2</v>
      </c>
      <c r="I10" s="204">
        <v>0</v>
      </c>
      <c r="J10" s="204">
        <v>1.0067608800000001</v>
      </c>
      <c r="K10" s="205">
        <v>2809.9806681199998</v>
      </c>
      <c r="L10" s="206">
        <v>3.6895437625544113E-2</v>
      </c>
      <c r="M10" s="201"/>
      <c r="N10" s="202"/>
    </row>
    <row r="11" spans="1:14" x14ac:dyDescent="0.2">
      <c r="A11" s="196"/>
      <c r="B11" s="203" t="s">
        <v>190</v>
      </c>
      <c r="C11" s="204">
        <v>4963.0278161099995</v>
      </c>
      <c r="D11" s="204">
        <v>3176.5288284500007</v>
      </c>
      <c r="E11" s="204">
        <v>5528.191258479992</v>
      </c>
      <c r="F11" s="204">
        <v>2001.9762885600067</v>
      </c>
      <c r="G11" s="204">
        <v>641.82254020000062</v>
      </c>
      <c r="H11" s="204">
        <v>555.88010458000122</v>
      </c>
      <c r="I11" s="204">
        <v>1888.4116760299987</v>
      </c>
      <c r="J11" s="204">
        <v>5557.8303473099641</v>
      </c>
      <c r="K11" s="205">
        <v>24313.66885972015</v>
      </c>
      <c r="L11" s="206">
        <v>0.3192418592196628</v>
      </c>
      <c r="M11" s="201"/>
      <c r="N11" s="202"/>
    </row>
    <row r="12" spans="1:14" x14ac:dyDescent="0.2">
      <c r="A12" s="196"/>
      <c r="B12" s="203" t="s">
        <v>191</v>
      </c>
      <c r="C12" s="204">
        <v>5.1439319999999997E-2</v>
      </c>
      <c r="D12" s="204">
        <v>1607.2545780299999</v>
      </c>
      <c r="E12" s="204">
        <v>205.57729392000016</v>
      </c>
      <c r="F12" s="204">
        <v>1.5366991400000005</v>
      </c>
      <c r="G12" s="204">
        <v>1396.4431159000003</v>
      </c>
      <c r="H12" s="204">
        <v>2.8224547699999971</v>
      </c>
      <c r="I12" s="204">
        <v>10.659485520000008</v>
      </c>
      <c r="J12" s="204">
        <v>1595.9815856499999</v>
      </c>
      <c r="K12" s="205">
        <v>4820.3266522500135</v>
      </c>
      <c r="L12" s="206">
        <v>6.3291560454693932E-2</v>
      </c>
      <c r="M12" s="201"/>
      <c r="N12" s="202"/>
    </row>
    <row r="13" spans="1:14" x14ac:dyDescent="0.2">
      <c r="A13" s="196"/>
      <c r="B13" s="203" t="s">
        <v>192</v>
      </c>
      <c r="C13" s="204">
        <v>0.13703375000000001</v>
      </c>
      <c r="D13" s="204">
        <v>0.68011116999999999</v>
      </c>
      <c r="E13" s="204">
        <v>564.15450060999967</v>
      </c>
      <c r="F13" s="204">
        <v>1.54521084</v>
      </c>
      <c r="G13" s="204">
        <v>3648.4115086800007</v>
      </c>
      <c r="H13" s="204">
        <v>6091.633253969997</v>
      </c>
      <c r="I13" s="204">
        <v>464.45526992999976</v>
      </c>
      <c r="J13" s="204">
        <v>798.55518586000051</v>
      </c>
      <c r="K13" s="205">
        <v>11569.572074809988</v>
      </c>
      <c r="L13" s="206">
        <v>0.15191009307760822</v>
      </c>
      <c r="M13" s="201"/>
      <c r="N13" s="202"/>
    </row>
    <row r="14" spans="1:14" x14ac:dyDescent="0.2">
      <c r="A14" s="196"/>
      <c r="B14" s="203" t="s">
        <v>193</v>
      </c>
      <c r="C14" s="204">
        <v>0</v>
      </c>
      <c r="D14" s="204">
        <v>5.3277600000000001E-2</v>
      </c>
      <c r="E14" s="204">
        <v>6.2669000000000002E-2</v>
      </c>
      <c r="F14" s="204">
        <v>7.7039999999999994E-5</v>
      </c>
      <c r="G14" s="204">
        <v>496.19189082000003</v>
      </c>
      <c r="H14" s="204">
        <v>2.2579368300000007</v>
      </c>
      <c r="I14" s="204">
        <v>2.8424641099999999</v>
      </c>
      <c r="J14" s="204">
        <v>7.7363706300000015</v>
      </c>
      <c r="K14" s="205">
        <v>509.14468602999978</v>
      </c>
      <c r="L14" s="206">
        <v>6.6851406555637136E-3</v>
      </c>
      <c r="M14" s="201"/>
      <c r="N14" s="202"/>
    </row>
    <row r="15" spans="1:14" x14ac:dyDescent="0.2">
      <c r="A15" s="196"/>
      <c r="B15" s="207" t="s">
        <v>194</v>
      </c>
      <c r="C15" s="204">
        <v>0</v>
      </c>
      <c r="D15" s="204">
        <v>0</v>
      </c>
      <c r="E15" s="204">
        <v>0</v>
      </c>
      <c r="F15" s="204">
        <v>0</v>
      </c>
      <c r="G15" s="204">
        <v>0</v>
      </c>
      <c r="H15" s="204">
        <v>62.195998550000006</v>
      </c>
      <c r="I15" s="204">
        <v>0</v>
      </c>
      <c r="J15" s="204">
        <v>1.3054844999999999</v>
      </c>
      <c r="K15" s="205">
        <v>63.501483050000004</v>
      </c>
      <c r="L15" s="206">
        <v>8.3378331871882048E-4</v>
      </c>
      <c r="M15" s="201"/>
      <c r="N15" s="202"/>
    </row>
    <row r="16" spans="1:14" x14ac:dyDescent="0.2">
      <c r="A16" s="196"/>
      <c r="B16" s="207" t="s">
        <v>195</v>
      </c>
      <c r="C16" s="204">
        <v>0</v>
      </c>
      <c r="D16" s="204">
        <v>0</v>
      </c>
      <c r="E16" s="204">
        <v>0.65385800000000005</v>
      </c>
      <c r="F16" s="204">
        <v>0</v>
      </c>
      <c r="G16" s="204">
        <v>126.23669575999999</v>
      </c>
      <c r="H16" s="204">
        <v>88.455589929999988</v>
      </c>
      <c r="I16" s="204">
        <v>0.50304413999999997</v>
      </c>
      <c r="J16" s="204">
        <v>12.530887330000004</v>
      </c>
      <c r="K16" s="205">
        <v>228.38007516000008</v>
      </c>
      <c r="L16" s="206">
        <v>2.9986622020500746E-3</v>
      </c>
      <c r="M16" s="201"/>
      <c r="N16" s="202"/>
    </row>
    <row r="17" spans="1:23" x14ac:dyDescent="0.2">
      <c r="A17" s="196"/>
      <c r="B17" s="203" t="s">
        <v>196</v>
      </c>
      <c r="C17" s="204">
        <v>0</v>
      </c>
      <c r="D17" s="204">
        <v>36.296019780000002</v>
      </c>
      <c r="E17" s="204">
        <v>0.60668999999999995</v>
      </c>
      <c r="F17" s="204">
        <v>0</v>
      </c>
      <c r="G17" s="204">
        <v>155.48776374000002</v>
      </c>
      <c r="H17" s="204">
        <v>0</v>
      </c>
      <c r="I17" s="204">
        <v>0</v>
      </c>
      <c r="J17" s="204">
        <v>0.39309156000000001</v>
      </c>
      <c r="K17" s="205">
        <v>192.78356508000002</v>
      </c>
      <c r="L17" s="206">
        <v>2.5312750658167205E-3</v>
      </c>
      <c r="M17" s="201"/>
      <c r="N17" s="202"/>
    </row>
    <row r="18" spans="1:23" x14ac:dyDescent="0.2">
      <c r="A18" s="196"/>
      <c r="B18" s="203" t="s">
        <v>197</v>
      </c>
      <c r="C18" s="204">
        <v>0</v>
      </c>
      <c r="D18" s="204">
        <v>15.29651679</v>
      </c>
      <c r="E18" s="204">
        <v>2.8298010000000002E-2</v>
      </c>
      <c r="F18" s="204">
        <v>9.4550000000000005E-4</v>
      </c>
      <c r="G18" s="204">
        <v>113.97717261999999</v>
      </c>
      <c r="H18" s="204">
        <v>3.8786199999999997E-3</v>
      </c>
      <c r="I18" s="204">
        <v>1.41344118</v>
      </c>
      <c r="J18" s="204">
        <v>313.23128821000012</v>
      </c>
      <c r="K18" s="205">
        <v>443.95154093000008</v>
      </c>
      <c r="L18" s="206">
        <v>5.8291455784661344E-3</v>
      </c>
      <c r="M18" s="201"/>
      <c r="N18" s="202"/>
    </row>
    <row r="19" spans="1:23" x14ac:dyDescent="0.2">
      <c r="A19" s="187"/>
      <c r="B19" s="203" t="s">
        <v>198</v>
      </c>
      <c r="C19" s="204">
        <v>0</v>
      </c>
      <c r="D19" s="204">
        <v>0</v>
      </c>
      <c r="E19" s="204">
        <v>0</v>
      </c>
      <c r="F19" s="204">
        <v>2.9889080000000002E-2</v>
      </c>
      <c r="G19" s="204">
        <v>0</v>
      </c>
      <c r="H19" s="204">
        <v>0</v>
      </c>
      <c r="I19" s="204">
        <v>0</v>
      </c>
      <c r="J19" s="204">
        <v>783.16230493000114</v>
      </c>
      <c r="K19" s="205">
        <v>783.19219401000123</v>
      </c>
      <c r="L19" s="206">
        <v>1.0283422612384688E-2</v>
      </c>
      <c r="M19" s="201"/>
      <c r="N19" s="202"/>
    </row>
    <row r="20" spans="1:23" ht="15" x14ac:dyDescent="0.25">
      <c r="A20" s="187"/>
      <c r="B20" s="208" t="s">
        <v>183</v>
      </c>
      <c r="C20" s="209">
        <v>17799.393097850003</v>
      </c>
      <c r="D20" s="209">
        <v>22371.117655639981</v>
      </c>
      <c r="E20" s="209">
        <v>6483.5270562999813</v>
      </c>
      <c r="F20" s="209">
        <v>2005.2271083300054</v>
      </c>
      <c r="G20" s="209">
        <v>6757.4751434000118</v>
      </c>
      <c r="H20" s="209">
        <v>6811.9851998899985</v>
      </c>
      <c r="I20" s="209">
        <v>2386.5053463299996</v>
      </c>
      <c r="J20" s="209">
        <v>11545.423634630024</v>
      </c>
      <c r="K20" s="209">
        <v>76160.654242370161</v>
      </c>
      <c r="L20" s="210">
        <v>1</v>
      </c>
      <c r="M20" s="195"/>
      <c r="N20" s="202"/>
    </row>
    <row r="21" spans="1:23" ht="15" x14ac:dyDescent="0.25">
      <c r="A21" s="187"/>
      <c r="B21" s="211" t="s">
        <v>184</v>
      </c>
      <c r="C21" s="212">
        <v>0.23370851097478804</v>
      </c>
      <c r="D21" s="212">
        <v>0.2937358912969309</v>
      </c>
      <c r="E21" s="212">
        <v>8.5129613457194095E-2</v>
      </c>
      <c r="F21" s="212">
        <v>2.6328911276794747E-2</v>
      </c>
      <c r="G21" s="212">
        <v>8.8726590004010911E-2</v>
      </c>
      <c r="H21" s="212">
        <v>8.9442314639418014E-2</v>
      </c>
      <c r="I21" s="212">
        <v>3.13351476568898E-2</v>
      </c>
      <c r="J21" s="212"/>
      <c r="K21" s="213">
        <v>1</v>
      </c>
      <c r="L21" s="214"/>
      <c r="M21" s="195"/>
      <c r="O21" s="202"/>
      <c r="P21" s="202"/>
      <c r="Q21" s="202"/>
      <c r="R21" s="202"/>
      <c r="S21" s="202"/>
      <c r="T21" s="202"/>
      <c r="U21" s="202"/>
      <c r="V21" s="202"/>
      <c r="W21" s="202"/>
    </row>
    <row r="22" spans="1:23" x14ac:dyDescent="0.2">
      <c r="A22" s="187"/>
      <c r="B22" s="215"/>
      <c r="C22" s="215"/>
      <c r="D22" s="215"/>
      <c r="E22" s="215"/>
      <c r="F22" s="215"/>
      <c r="G22" s="215"/>
      <c r="H22" s="215"/>
      <c r="I22" s="215"/>
      <c r="J22" s="215"/>
      <c r="K22" s="215"/>
      <c r="L22" s="215"/>
      <c r="M22" s="216"/>
      <c r="N22" s="216"/>
      <c r="O22" s="215"/>
    </row>
    <row r="23" spans="1:23" ht="12.75" customHeight="1" x14ac:dyDescent="0.2">
      <c r="A23" s="187"/>
      <c r="B23" s="192"/>
      <c r="C23" s="1049">
        <v>2019</v>
      </c>
      <c r="D23" s="1050"/>
      <c r="E23" s="1050"/>
      <c r="F23" s="1050"/>
      <c r="G23" s="1050"/>
      <c r="H23" s="1050"/>
      <c r="I23" s="1050"/>
      <c r="J23" s="1050"/>
      <c r="K23" s="1050"/>
      <c r="L23" s="1050"/>
      <c r="M23" s="1051"/>
    </row>
    <row r="24" spans="1:23" ht="33.75" x14ac:dyDescent="0.2">
      <c r="A24" s="187"/>
      <c r="B24" s="192"/>
      <c r="C24" s="194" t="s">
        <v>108</v>
      </c>
      <c r="D24" s="194" t="s">
        <v>181</v>
      </c>
      <c r="E24" s="194" t="s">
        <v>123</v>
      </c>
      <c r="F24" s="194" t="s">
        <v>153</v>
      </c>
      <c r="G24" s="194" t="s">
        <v>138</v>
      </c>
      <c r="H24" s="194" t="s">
        <v>147</v>
      </c>
      <c r="I24" s="194" t="s">
        <v>158</v>
      </c>
      <c r="J24" s="194" t="s">
        <v>182</v>
      </c>
      <c r="K24" s="217" t="s">
        <v>199</v>
      </c>
      <c r="L24" s="217" t="s">
        <v>2</v>
      </c>
      <c r="M24" s="218" t="s">
        <v>3</v>
      </c>
    </row>
    <row r="25" spans="1:23" x14ac:dyDescent="0.2">
      <c r="A25" s="187"/>
      <c r="B25" s="219" t="s">
        <v>185</v>
      </c>
      <c r="C25" s="220">
        <v>11.692700519999999</v>
      </c>
      <c r="D25" s="220">
        <v>33.872842699999993</v>
      </c>
      <c r="E25" s="220">
        <v>37.54057550000001</v>
      </c>
      <c r="F25" s="220">
        <v>8.1038730000000017E-2</v>
      </c>
      <c r="G25" s="220">
        <v>26.201858710000003</v>
      </c>
      <c r="H25" s="220">
        <v>6.2889703399999979</v>
      </c>
      <c r="I25" s="220">
        <v>22.064599480000009</v>
      </c>
      <c r="J25" s="220">
        <v>336.49893291000001</v>
      </c>
      <c r="K25" s="221">
        <v>474.24151888999978</v>
      </c>
      <c r="L25" s="222">
        <v>6.6622409343047966E-3</v>
      </c>
      <c r="M25" s="223">
        <v>-6.3279579685899812E-3</v>
      </c>
      <c r="O25" s="224"/>
      <c r="P25" s="225"/>
    </row>
    <row r="26" spans="1:23" x14ac:dyDescent="0.2">
      <c r="A26" s="187"/>
      <c r="B26" s="226" t="s">
        <v>186</v>
      </c>
      <c r="C26" s="227">
        <v>545.84925432999989</v>
      </c>
      <c r="D26" s="227">
        <v>2382.8632053200008</v>
      </c>
      <c r="E26" s="227">
        <v>8.9345850000000004E-2</v>
      </c>
      <c r="F26" s="227">
        <v>0</v>
      </c>
      <c r="G26" s="227">
        <v>73.670585299999999</v>
      </c>
      <c r="H26" s="227">
        <v>3.8687110000000004E-2</v>
      </c>
      <c r="I26" s="227">
        <v>1.7404200000000002E-2</v>
      </c>
      <c r="J26" s="227">
        <v>217.83768117000002</v>
      </c>
      <c r="K26" s="228">
        <v>3220.3661632800008</v>
      </c>
      <c r="L26" s="229">
        <v>4.5240356278106797E-2</v>
      </c>
      <c r="M26" s="230">
        <v>-0.13432420447104243</v>
      </c>
      <c r="O26" s="224"/>
      <c r="P26" s="225"/>
    </row>
    <row r="27" spans="1:23" x14ac:dyDescent="0.2">
      <c r="A27" s="187"/>
      <c r="B27" s="226" t="s">
        <v>187</v>
      </c>
      <c r="C27" s="227">
        <v>10233.284133110001</v>
      </c>
      <c r="D27" s="227">
        <v>10147.48408674</v>
      </c>
      <c r="E27" s="227">
        <v>0</v>
      </c>
      <c r="F27" s="227">
        <v>0</v>
      </c>
      <c r="G27" s="227">
        <v>22.086820670000002</v>
      </c>
      <c r="H27" s="227">
        <v>0.13324849999999999</v>
      </c>
      <c r="I27" s="227">
        <v>2.8312500000000001E-2</v>
      </c>
      <c r="J27" s="227">
        <v>1653.8584672400016</v>
      </c>
      <c r="K27" s="228">
        <v>22056.875068760008</v>
      </c>
      <c r="L27" s="229">
        <v>0.30985944948448191</v>
      </c>
      <c r="M27" s="230">
        <v>-7.5006112570563221E-2</v>
      </c>
      <c r="O27" s="224"/>
      <c r="P27" s="225"/>
    </row>
    <row r="28" spans="1:23" x14ac:dyDescent="0.2">
      <c r="A28" s="187"/>
      <c r="B28" s="226" t="s">
        <v>188</v>
      </c>
      <c r="C28" s="227">
        <v>0</v>
      </c>
      <c r="D28" s="227">
        <v>1990.9239038599997</v>
      </c>
      <c r="E28" s="227">
        <v>53.091966649999996</v>
      </c>
      <c r="F28" s="227">
        <v>0</v>
      </c>
      <c r="G28" s="227">
        <v>0</v>
      </c>
      <c r="H28" s="227">
        <v>1.512E-2</v>
      </c>
      <c r="I28" s="227">
        <v>0</v>
      </c>
      <c r="J28" s="227">
        <v>0.28462737999999993</v>
      </c>
      <c r="K28" s="228">
        <v>2044.3156178899994</v>
      </c>
      <c r="L28" s="229">
        <v>2.8718959959523175E-2</v>
      </c>
      <c r="M28" s="230">
        <v>-0.14227012671160288</v>
      </c>
      <c r="O28" s="224"/>
      <c r="P28" s="225"/>
    </row>
    <row r="29" spans="1:23" x14ac:dyDescent="0.2">
      <c r="A29" s="187"/>
      <c r="B29" s="226" t="s">
        <v>189</v>
      </c>
      <c r="C29" s="227">
        <v>0</v>
      </c>
      <c r="D29" s="227">
        <v>2732.5565300200001</v>
      </c>
      <c r="E29" s="227">
        <v>64.558600079999991</v>
      </c>
      <c r="F29" s="227">
        <v>0</v>
      </c>
      <c r="G29" s="227">
        <v>0</v>
      </c>
      <c r="H29" s="227">
        <v>3.8309999999999997E-2</v>
      </c>
      <c r="I29" s="227">
        <v>0</v>
      </c>
      <c r="J29" s="227">
        <v>2.9313537599999999</v>
      </c>
      <c r="K29" s="228">
        <v>2800.0847938599982</v>
      </c>
      <c r="L29" s="229">
        <v>3.9336158455382887E-2</v>
      </c>
      <c r="M29" s="230">
        <v>-3.5216876657810925E-3</v>
      </c>
      <c r="O29" s="224"/>
      <c r="P29" s="225"/>
    </row>
    <row r="30" spans="1:23" x14ac:dyDescent="0.2">
      <c r="A30" s="187"/>
      <c r="B30" s="226" t="s">
        <v>190</v>
      </c>
      <c r="C30" s="227">
        <v>3868.8901804000011</v>
      </c>
      <c r="D30" s="227">
        <v>3036.3515092299999</v>
      </c>
      <c r="E30" s="227">
        <v>5779.3555087500044</v>
      </c>
      <c r="F30" s="227">
        <v>1931.094170899994</v>
      </c>
      <c r="G30" s="227">
        <v>600.49165643999936</v>
      </c>
      <c r="H30" s="227">
        <v>524.67716976000054</v>
      </c>
      <c r="I30" s="227">
        <v>1907.8467020999981</v>
      </c>
      <c r="J30" s="227">
        <v>5694.9787347200509</v>
      </c>
      <c r="K30" s="228">
        <v>23343.685632299948</v>
      </c>
      <c r="L30" s="229">
        <v>0.32793682497698939</v>
      </c>
      <c r="M30" s="230">
        <v>-3.9894564371037777E-2</v>
      </c>
      <c r="O30" s="224"/>
      <c r="P30" s="225"/>
    </row>
    <row r="31" spans="1:23" x14ac:dyDescent="0.2">
      <c r="A31" s="187"/>
      <c r="B31" s="226" t="s">
        <v>191</v>
      </c>
      <c r="C31" s="227">
        <v>3.7469999999999999E-3</v>
      </c>
      <c r="D31" s="227">
        <v>1315.4316225000002</v>
      </c>
      <c r="E31" s="227">
        <v>173.58524257999991</v>
      </c>
      <c r="F31" s="227">
        <v>2.3024070099999996</v>
      </c>
      <c r="G31" s="227">
        <v>1427.35248697</v>
      </c>
      <c r="H31" s="227">
        <v>2.4745436600000001</v>
      </c>
      <c r="I31" s="227">
        <v>10.938336579999994</v>
      </c>
      <c r="J31" s="227">
        <v>1965.1800275999997</v>
      </c>
      <c r="K31" s="228">
        <v>4897.268413900003</v>
      </c>
      <c r="L31" s="229">
        <v>6.8797818819676768E-2</v>
      </c>
      <c r="M31" s="230">
        <v>1.5961939345765064E-2</v>
      </c>
      <c r="O31" s="224"/>
      <c r="P31" s="225"/>
    </row>
    <row r="32" spans="1:23" x14ac:dyDescent="0.2">
      <c r="A32" s="187"/>
      <c r="B32" s="226" t="s">
        <v>192</v>
      </c>
      <c r="C32" s="227">
        <v>0.72817541000000008</v>
      </c>
      <c r="D32" s="227">
        <v>0.47495234000000003</v>
      </c>
      <c r="E32" s="227">
        <v>523.6938865999997</v>
      </c>
      <c r="F32" s="227">
        <v>0.30788139999999997</v>
      </c>
      <c r="G32" s="227">
        <v>3479.3403654900021</v>
      </c>
      <c r="H32" s="227">
        <v>4819.5177064600002</v>
      </c>
      <c r="I32" s="227">
        <v>516.24991238000007</v>
      </c>
      <c r="J32" s="227">
        <v>756.95747035999977</v>
      </c>
      <c r="K32" s="228">
        <v>10097.270350440058</v>
      </c>
      <c r="L32" s="229">
        <v>0.14184849949640799</v>
      </c>
      <c r="M32" s="230">
        <v>-0.12725636824334408</v>
      </c>
      <c r="O32" s="224"/>
      <c r="P32" s="225"/>
    </row>
    <row r="33" spans="1:24" x14ac:dyDescent="0.2">
      <c r="A33" s="187"/>
      <c r="B33" s="226" t="s">
        <v>193</v>
      </c>
      <c r="C33" s="227">
        <v>0</v>
      </c>
      <c r="D33" s="227">
        <v>0.1116</v>
      </c>
      <c r="E33" s="227">
        <v>1.2090999999999999E-2</v>
      </c>
      <c r="F33" s="227">
        <v>0</v>
      </c>
      <c r="G33" s="227">
        <v>491.05541022000011</v>
      </c>
      <c r="H33" s="227">
        <v>1.4398101900000002</v>
      </c>
      <c r="I33" s="227">
        <v>3.01379565</v>
      </c>
      <c r="J33" s="227">
        <v>6.9095257500000029</v>
      </c>
      <c r="K33" s="228">
        <v>502.54223281000014</v>
      </c>
      <c r="L33" s="229">
        <v>7.0598150969154077E-3</v>
      </c>
      <c r="M33" s="230">
        <v>-1.2967734715020884E-2</v>
      </c>
      <c r="O33" s="224"/>
      <c r="P33" s="225"/>
    </row>
    <row r="34" spans="1:24" x14ac:dyDescent="0.2">
      <c r="A34" s="187"/>
      <c r="B34" s="226" t="s">
        <v>194</v>
      </c>
      <c r="C34" s="227">
        <v>0</v>
      </c>
      <c r="D34" s="227">
        <v>0</v>
      </c>
      <c r="E34" s="227">
        <v>0</v>
      </c>
      <c r="F34" s="227">
        <v>0</v>
      </c>
      <c r="G34" s="227">
        <v>0</v>
      </c>
      <c r="H34" s="227">
        <v>79.231730589999998</v>
      </c>
      <c r="I34" s="227">
        <v>0</v>
      </c>
      <c r="J34" s="227">
        <v>48.365153880000001</v>
      </c>
      <c r="K34" s="228">
        <v>127.59688446999999</v>
      </c>
      <c r="L34" s="229">
        <v>1.7925068829812221E-3</v>
      </c>
      <c r="M34" s="230">
        <v>1.0093528267604763</v>
      </c>
      <c r="O34" s="224"/>
      <c r="P34" s="225"/>
    </row>
    <row r="35" spans="1:24" x14ac:dyDescent="0.2">
      <c r="A35" s="187"/>
      <c r="B35" s="226" t="s">
        <v>195</v>
      </c>
      <c r="C35" s="227">
        <v>0</v>
      </c>
      <c r="D35" s="227">
        <v>7.4797290000000002E-2</v>
      </c>
      <c r="E35" s="227">
        <v>0.42522859000000002</v>
      </c>
      <c r="F35" s="227">
        <v>0</v>
      </c>
      <c r="G35" s="227">
        <v>53.921965810000003</v>
      </c>
      <c r="H35" s="227">
        <v>108.57081878999999</v>
      </c>
      <c r="I35" s="227">
        <v>0.40053527</v>
      </c>
      <c r="J35" s="227">
        <v>13.66315709</v>
      </c>
      <c r="K35" s="228">
        <v>177.05650283999998</v>
      </c>
      <c r="L35" s="229">
        <v>2.4873256219034414E-3</v>
      </c>
      <c r="M35" s="230">
        <v>-0.22472876534454012</v>
      </c>
      <c r="O35" s="224"/>
      <c r="P35" s="225"/>
    </row>
    <row r="36" spans="1:24" x14ac:dyDescent="0.2">
      <c r="A36" s="187"/>
      <c r="B36" s="226" t="s">
        <v>196</v>
      </c>
      <c r="C36" s="227">
        <v>0</v>
      </c>
      <c r="D36" s="227">
        <v>0</v>
      </c>
      <c r="E36" s="227">
        <v>0.45072699999999999</v>
      </c>
      <c r="F36" s="227">
        <v>4.8959999999999997E-2</v>
      </c>
      <c r="G36" s="227">
        <v>174.69078635999998</v>
      </c>
      <c r="H36" s="227">
        <v>0</v>
      </c>
      <c r="I36" s="227">
        <v>0</v>
      </c>
      <c r="J36" s="227">
        <v>0.89989186999999993</v>
      </c>
      <c r="K36" s="228">
        <v>176.09036523</v>
      </c>
      <c r="L36" s="229">
        <v>2.4737531250276328E-3</v>
      </c>
      <c r="M36" s="230">
        <v>-8.6590368027859577E-2</v>
      </c>
      <c r="O36" s="224"/>
      <c r="P36" s="225"/>
    </row>
    <row r="37" spans="1:24" x14ac:dyDescent="0.2">
      <c r="A37" s="187"/>
      <c r="B37" s="226" t="s">
        <v>197</v>
      </c>
      <c r="C37" s="227">
        <v>0</v>
      </c>
      <c r="D37" s="227">
        <v>0</v>
      </c>
      <c r="E37" s="227">
        <v>3.3855000000000001E-3</v>
      </c>
      <c r="F37" s="227">
        <v>4.9755999999999997E-4</v>
      </c>
      <c r="G37" s="227">
        <v>150.02260747999998</v>
      </c>
      <c r="H37" s="227">
        <v>1.5017000000000001E-4</v>
      </c>
      <c r="I37" s="227">
        <v>0.87930605999999989</v>
      </c>
      <c r="J37" s="227">
        <v>358.34512755999998</v>
      </c>
      <c r="K37" s="228">
        <v>509.25107433000016</v>
      </c>
      <c r="L37" s="229">
        <v>7.154062261737505E-3</v>
      </c>
      <c r="M37" s="230">
        <v>0.14708707455595071</v>
      </c>
      <c r="O37" s="224"/>
      <c r="P37" s="225"/>
    </row>
    <row r="38" spans="1:24" x14ac:dyDescent="0.2">
      <c r="A38" s="187"/>
      <c r="B38" s="226" t="s">
        <v>198</v>
      </c>
      <c r="C38" s="227">
        <v>0</v>
      </c>
      <c r="D38" s="227">
        <v>0</v>
      </c>
      <c r="E38" s="227">
        <v>0</v>
      </c>
      <c r="F38" s="227">
        <v>1.961E-5</v>
      </c>
      <c r="G38" s="227">
        <v>0</v>
      </c>
      <c r="H38" s="227">
        <v>0</v>
      </c>
      <c r="I38" s="227">
        <v>0</v>
      </c>
      <c r="J38" s="227">
        <v>756.83905199999936</v>
      </c>
      <c r="K38" s="228">
        <v>756.83907160999945</v>
      </c>
      <c r="L38" s="229">
        <v>1.0632228606561387E-2</v>
      </c>
      <c r="M38" s="230">
        <v>-3.3648346601964807E-2</v>
      </c>
      <c r="O38" s="224"/>
      <c r="P38" s="225"/>
    </row>
    <row r="39" spans="1:24" x14ac:dyDescent="0.2">
      <c r="A39" s="187"/>
      <c r="B39" s="208" t="s">
        <v>199</v>
      </c>
      <c r="C39" s="209">
        <v>14660.448190770001</v>
      </c>
      <c r="D39" s="209">
        <v>21640.145049999999</v>
      </c>
      <c r="E39" s="209">
        <v>6632.8065581000155</v>
      </c>
      <c r="F39" s="209">
        <v>1933.8349752099934</v>
      </c>
      <c r="G39" s="209">
        <v>6498.834543449987</v>
      </c>
      <c r="H39" s="209">
        <v>5542.4262655700068</v>
      </c>
      <c r="I39" s="209">
        <v>2461.43890421999</v>
      </c>
      <c r="J39" s="209">
        <v>11813.549203290178</v>
      </c>
      <c r="K39" s="209">
        <v>71183.483690609995</v>
      </c>
      <c r="L39" s="210">
        <v>1</v>
      </c>
      <c r="M39" s="210">
        <v>-6.5350942704891279E-2</v>
      </c>
      <c r="O39" s="224"/>
      <c r="P39" s="225"/>
    </row>
    <row r="40" spans="1:24" x14ac:dyDescent="0.2">
      <c r="A40" s="187"/>
      <c r="B40" s="231" t="s">
        <v>2</v>
      </c>
      <c r="C40" s="212">
        <v>0.20595294625491756</v>
      </c>
      <c r="D40" s="212">
        <v>0.3040051417553003</v>
      </c>
      <c r="E40" s="212">
        <v>9.3179010273347532E-2</v>
      </c>
      <c r="F40" s="212">
        <v>2.7166905508799799E-2</v>
      </c>
      <c r="G40" s="212">
        <v>9.1296944270054955E-2</v>
      </c>
      <c r="H40" s="212">
        <v>7.7861127022940624E-2</v>
      </c>
      <c r="I40" s="212">
        <v>3.4578792391200222E-2</v>
      </c>
      <c r="J40" s="212"/>
      <c r="K40" s="232">
        <v>1</v>
      </c>
      <c r="L40" s="233"/>
      <c r="M40" s="234"/>
      <c r="O40" s="235"/>
      <c r="P40" s="236"/>
    </row>
    <row r="41" spans="1:24" x14ac:dyDescent="0.2">
      <c r="A41" s="187"/>
      <c r="B41" s="237"/>
      <c r="C41" s="237"/>
      <c r="D41" s="237"/>
      <c r="E41" s="237"/>
      <c r="F41" s="237"/>
      <c r="G41" s="237"/>
      <c r="H41" s="237"/>
      <c r="I41" s="237"/>
      <c r="J41" s="237"/>
      <c r="K41" s="237"/>
      <c r="L41" s="237"/>
      <c r="M41" s="238"/>
      <c r="N41" s="215"/>
      <c r="O41" s="239"/>
      <c r="P41" s="239"/>
      <c r="Q41" s="239"/>
      <c r="R41" s="239"/>
      <c r="S41" s="239"/>
      <c r="T41" s="239"/>
      <c r="U41" s="239"/>
      <c r="V41" s="239"/>
      <c r="W41" s="239"/>
      <c r="X41" s="239"/>
    </row>
    <row r="42" spans="1:24" x14ac:dyDescent="0.2">
      <c r="A42" s="187"/>
      <c r="B42" s="240" t="s">
        <v>3</v>
      </c>
      <c r="C42" s="241">
        <v>-0.17635123230460914</v>
      </c>
      <c r="D42" s="241">
        <v>-3.2674836228206772E-2</v>
      </c>
      <c r="E42" s="241">
        <v>2.3024427985533169E-2</v>
      </c>
      <c r="F42" s="241">
        <v>-3.560301614886352E-2</v>
      </c>
      <c r="G42" s="241">
        <v>-3.8274739375495526E-2</v>
      </c>
      <c r="H42" s="241">
        <v>-0.18637135828487894</v>
      </c>
      <c r="I42" s="241">
        <v>3.1398864454766251E-2</v>
      </c>
      <c r="J42" s="242"/>
      <c r="K42" s="243">
        <v>-6.5350942704891279E-2</v>
      </c>
      <c r="L42" s="237"/>
      <c r="M42" s="244"/>
      <c r="O42" s="235"/>
      <c r="P42" s="236"/>
    </row>
    <row r="43" spans="1:24" x14ac:dyDescent="0.2">
      <c r="A43" s="187"/>
      <c r="B43" s="1052" t="s">
        <v>50</v>
      </c>
      <c r="C43" s="1052"/>
      <c r="D43" s="1052"/>
      <c r="E43" s="1052"/>
      <c r="F43" s="1052"/>
      <c r="G43" s="1052"/>
      <c r="H43" s="1052"/>
      <c r="I43" s="1052"/>
      <c r="J43" s="1052"/>
      <c r="K43" s="1052"/>
      <c r="L43" s="1052"/>
      <c r="M43" s="1052"/>
      <c r="N43" s="245"/>
      <c r="O43" s="225"/>
      <c r="P43" s="225"/>
      <c r="Q43" s="225"/>
      <c r="R43" s="225"/>
      <c r="S43" s="225"/>
      <c r="T43" s="225"/>
      <c r="U43" s="225"/>
      <c r="V43" s="225"/>
      <c r="W43" s="225"/>
    </row>
    <row r="44" spans="1:24" x14ac:dyDescent="0.2">
      <c r="A44" s="187"/>
      <c r="B44" s="1023" t="s">
        <v>120</v>
      </c>
      <c r="C44" s="1023"/>
      <c r="D44" s="1023"/>
      <c r="E44" s="1023"/>
      <c r="F44" s="1023"/>
      <c r="G44" s="1023"/>
      <c r="H44" s="1023"/>
      <c r="I44" s="1023"/>
      <c r="J44" s="1023"/>
      <c r="K44" s="1023"/>
      <c r="L44" s="1023"/>
      <c r="M44" s="1023"/>
      <c r="N44" s="235"/>
      <c r="O44" s="236"/>
    </row>
    <row r="45" spans="1:24" x14ac:dyDescent="0.2">
      <c r="A45" s="187"/>
      <c r="B45" s="185"/>
      <c r="N45" s="235"/>
      <c r="O45" s="235"/>
    </row>
    <row r="46" spans="1:24" x14ac:dyDescent="0.2">
      <c r="A46" s="187"/>
      <c r="B46" s="185"/>
      <c r="N46" s="235"/>
      <c r="O46" s="235"/>
    </row>
    <row r="47" spans="1:24" x14ac:dyDescent="0.2">
      <c r="A47" s="187"/>
      <c r="B47" s="185"/>
      <c r="N47" s="235"/>
      <c r="O47" s="235"/>
    </row>
    <row r="48" spans="1:24" x14ac:dyDescent="0.2">
      <c r="A48" s="187"/>
      <c r="B48" s="185"/>
    </row>
    <row r="49" spans="1:2" x14ac:dyDescent="0.2">
      <c r="A49" s="187"/>
      <c r="B49" s="185"/>
    </row>
    <row r="50" spans="1:2" x14ac:dyDescent="0.2">
      <c r="A50" s="187"/>
      <c r="B50" s="185"/>
    </row>
    <row r="51" spans="1:2" x14ac:dyDescent="0.2">
      <c r="A51" s="187"/>
      <c r="B51" s="185"/>
    </row>
    <row r="52" spans="1:2" x14ac:dyDescent="0.2">
      <c r="A52" s="187"/>
      <c r="B52" s="185"/>
    </row>
    <row r="53" spans="1:2" x14ac:dyDescent="0.2">
      <c r="A53" s="187"/>
      <c r="B53" s="185"/>
    </row>
    <row r="54" spans="1:2" x14ac:dyDescent="0.2">
      <c r="A54" s="187"/>
      <c r="B54" s="185"/>
    </row>
    <row r="55" spans="1:2" x14ac:dyDescent="0.2">
      <c r="A55" s="187"/>
      <c r="B55" s="185"/>
    </row>
    <row r="56" spans="1:2" x14ac:dyDescent="0.2">
      <c r="A56" s="187"/>
      <c r="B56" s="185"/>
    </row>
    <row r="57" spans="1:2" x14ac:dyDescent="0.2">
      <c r="A57" s="187"/>
      <c r="B57" s="185"/>
    </row>
    <row r="58" spans="1:2" x14ac:dyDescent="0.2">
      <c r="A58" s="187"/>
      <c r="B58" s="185"/>
    </row>
    <row r="59" spans="1:2" x14ac:dyDescent="0.2">
      <c r="A59" s="187"/>
      <c r="B59" s="185"/>
    </row>
    <row r="60" spans="1:2" x14ac:dyDescent="0.2">
      <c r="A60" s="187"/>
      <c r="B60" s="185"/>
    </row>
    <row r="61" spans="1:2" x14ac:dyDescent="0.2">
      <c r="A61" s="187"/>
      <c r="B61" s="185"/>
    </row>
    <row r="62" spans="1:2" x14ac:dyDescent="0.2">
      <c r="A62" s="187"/>
      <c r="B62" s="185"/>
    </row>
    <row r="63" spans="1:2" x14ac:dyDescent="0.2">
      <c r="A63" s="187"/>
      <c r="B63" s="185"/>
    </row>
    <row r="64" spans="1:2" x14ac:dyDescent="0.2">
      <c r="A64" s="187"/>
      <c r="B64" s="185"/>
    </row>
    <row r="65" spans="1:2" x14ac:dyDescent="0.2">
      <c r="A65" s="187"/>
      <c r="B65" s="185"/>
    </row>
    <row r="66" spans="1:2" x14ac:dyDescent="0.2">
      <c r="A66" s="187"/>
      <c r="B66" s="185"/>
    </row>
    <row r="67" spans="1:2" x14ac:dyDescent="0.2">
      <c r="A67" s="187"/>
      <c r="B67" s="185"/>
    </row>
    <row r="68" spans="1:2" x14ac:dyDescent="0.2">
      <c r="A68" s="187"/>
      <c r="B68" s="185"/>
    </row>
    <row r="69" spans="1:2" x14ac:dyDescent="0.2">
      <c r="A69" s="187"/>
      <c r="B69" s="185"/>
    </row>
    <row r="70" spans="1:2" x14ac:dyDescent="0.2">
      <c r="A70" s="187"/>
      <c r="B70" s="185"/>
    </row>
    <row r="71" spans="1:2" x14ac:dyDescent="0.2">
      <c r="A71" s="187"/>
      <c r="B71" s="185"/>
    </row>
    <row r="72" spans="1:2" x14ac:dyDescent="0.2">
      <c r="A72" s="187"/>
      <c r="B72" s="185"/>
    </row>
    <row r="73" spans="1:2" x14ac:dyDescent="0.2">
      <c r="A73" s="187"/>
      <c r="B73" s="185"/>
    </row>
    <row r="74" spans="1:2" x14ac:dyDescent="0.2">
      <c r="A74" s="187"/>
      <c r="B74" s="185"/>
    </row>
    <row r="75" spans="1:2" x14ac:dyDescent="0.2">
      <c r="A75" s="187"/>
      <c r="B75" s="185"/>
    </row>
    <row r="76" spans="1:2" x14ac:dyDescent="0.2">
      <c r="A76" s="187"/>
      <c r="B76" s="185"/>
    </row>
  </sheetData>
  <mergeCells count="4">
    <mergeCell ref="C4:L4"/>
    <mergeCell ref="C23:M23"/>
    <mergeCell ref="B43:M43"/>
    <mergeCell ref="B44:M44"/>
  </mergeCells>
  <pageMargins left="0.7" right="0.7" top="0.75" bottom="0.75" header="0.3" footer="0.3"/>
  <pageSetup paperSize="183"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U110"/>
  <sheetViews>
    <sheetView zoomScaleNormal="100" workbookViewId="0"/>
  </sheetViews>
  <sheetFormatPr baseColWidth="10" defaultColWidth="11.42578125" defaultRowHeight="11.25" x14ac:dyDescent="0.2"/>
  <cols>
    <col min="1" max="1" width="3.7109375" style="246" customWidth="1"/>
    <col min="2" max="2" width="12.85546875" style="278" customWidth="1"/>
    <col min="3" max="3" width="32.140625" style="246" customWidth="1"/>
    <col min="4" max="7" width="11.42578125" style="246" customWidth="1"/>
    <col min="8" max="8" width="11.42578125" style="246"/>
    <col min="9" max="9" width="11.42578125" style="247"/>
    <col min="10" max="16384" width="11.42578125" style="246"/>
  </cols>
  <sheetData>
    <row r="2" spans="2:11" ht="15" x14ac:dyDescent="0.25">
      <c r="B2" s="248" t="s">
        <v>200</v>
      </c>
      <c r="C2" s="249"/>
      <c r="D2" s="249"/>
      <c r="E2" s="249"/>
      <c r="F2" s="249"/>
      <c r="G2" s="249"/>
      <c r="H2" s="249"/>
      <c r="I2" s="250"/>
    </row>
    <row r="3" spans="2:11" ht="12.75" x14ac:dyDescent="0.2">
      <c r="B3" s="251" t="s">
        <v>55</v>
      </c>
      <c r="C3" s="249"/>
      <c r="D3" s="249"/>
      <c r="E3" s="249"/>
      <c r="F3" s="249"/>
      <c r="G3" s="249"/>
      <c r="H3" s="249"/>
      <c r="I3" s="250"/>
    </row>
    <row r="4" spans="2:11" x14ac:dyDescent="0.2">
      <c r="B4" s="1062"/>
      <c r="C4" s="1064" t="s">
        <v>201</v>
      </c>
      <c r="D4" s="1065">
        <v>2015</v>
      </c>
      <c r="E4" s="1065">
        <v>2016</v>
      </c>
      <c r="F4" s="1065">
        <v>2017</v>
      </c>
      <c r="G4" s="1065">
        <v>2018</v>
      </c>
      <c r="H4" s="1060">
        <v>2019</v>
      </c>
      <c r="I4" s="1061" t="s">
        <v>3</v>
      </c>
    </row>
    <row r="5" spans="2:11" x14ac:dyDescent="0.2">
      <c r="B5" s="1063"/>
      <c r="C5" s="1064"/>
      <c r="D5" s="1066"/>
      <c r="E5" s="1066"/>
      <c r="F5" s="1066"/>
      <c r="G5" s="1066"/>
      <c r="H5" s="1060"/>
      <c r="I5" s="1061"/>
    </row>
    <row r="6" spans="2:11" ht="12.75" customHeight="1" x14ac:dyDescent="0.2">
      <c r="B6" s="1053" t="s">
        <v>185</v>
      </c>
      <c r="C6" s="252" t="s">
        <v>202</v>
      </c>
      <c r="D6" s="253">
        <v>285334.03089000005</v>
      </c>
      <c r="E6" s="253">
        <v>201735.79234000004</v>
      </c>
      <c r="F6" s="253">
        <v>194129.00746000005</v>
      </c>
      <c r="G6" s="253">
        <v>166836.22426999998</v>
      </c>
      <c r="H6" s="254">
        <v>141060.09406999999</v>
      </c>
      <c r="I6" s="255">
        <v>-0.15449960170691168</v>
      </c>
      <c r="K6" s="256"/>
    </row>
    <row r="7" spans="2:11" x14ac:dyDescent="0.2">
      <c r="B7" s="1054"/>
      <c r="C7" s="252" t="s">
        <v>203</v>
      </c>
      <c r="D7" s="253">
        <v>102910.96587000022</v>
      </c>
      <c r="E7" s="253">
        <v>95549.774880000114</v>
      </c>
      <c r="F7" s="253">
        <v>109025.83574000004</v>
      </c>
      <c r="G7" s="253">
        <v>108705.35644000005</v>
      </c>
      <c r="H7" s="254">
        <v>127370.47433999991</v>
      </c>
      <c r="I7" s="255">
        <v>0.17170375509786484</v>
      </c>
      <c r="K7" s="256"/>
    </row>
    <row r="8" spans="2:11" x14ac:dyDescent="0.2">
      <c r="B8" s="1054"/>
      <c r="C8" s="252" t="s">
        <v>204</v>
      </c>
      <c r="D8" s="253">
        <v>176284.34789000009</v>
      </c>
      <c r="E8" s="253">
        <v>128605.46882999997</v>
      </c>
      <c r="F8" s="253">
        <v>117212.14462000002</v>
      </c>
      <c r="G8" s="253">
        <v>91479.964290000004</v>
      </c>
      <c r="H8" s="254">
        <v>69586.202939999886</v>
      </c>
      <c r="I8" s="255">
        <v>-0.23932848596874012</v>
      </c>
      <c r="K8" s="256"/>
    </row>
    <row r="9" spans="2:11" x14ac:dyDescent="0.2">
      <c r="B9" s="1054"/>
      <c r="C9" s="252" t="s">
        <v>205</v>
      </c>
      <c r="D9" s="253">
        <v>0</v>
      </c>
      <c r="E9" s="253">
        <v>1.06</v>
      </c>
      <c r="F9" s="253">
        <v>0</v>
      </c>
      <c r="G9" s="253">
        <v>0</v>
      </c>
      <c r="H9" s="254">
        <v>3.9310000000000009</v>
      </c>
      <c r="I9" s="257" t="s">
        <v>206</v>
      </c>
      <c r="K9" s="256"/>
    </row>
    <row r="10" spans="2:11" x14ac:dyDescent="0.2">
      <c r="B10" s="1054"/>
      <c r="C10" s="252" t="s">
        <v>207</v>
      </c>
      <c r="D10" s="253">
        <v>564.13389000000006</v>
      </c>
      <c r="E10" s="253">
        <v>102.42340000000002</v>
      </c>
      <c r="F10" s="253">
        <v>203.08</v>
      </c>
      <c r="G10" s="253">
        <v>562.94048999999995</v>
      </c>
      <c r="H10" s="254">
        <v>1889.76196</v>
      </c>
      <c r="I10" s="255">
        <v>2.356948014167537</v>
      </c>
      <c r="K10" s="256"/>
    </row>
    <row r="11" spans="2:11" x14ac:dyDescent="0.2">
      <c r="B11" s="1055"/>
      <c r="C11" s="258" t="s">
        <v>208</v>
      </c>
      <c r="D11" s="259">
        <v>565093.47854000039</v>
      </c>
      <c r="E11" s="259">
        <v>425994.51945000014</v>
      </c>
      <c r="F11" s="259">
        <v>420570.06782000017</v>
      </c>
      <c r="G11" s="259">
        <v>367584.48549000005</v>
      </c>
      <c r="H11" s="259">
        <v>339910.46430999972</v>
      </c>
      <c r="I11" s="260">
        <v>-7.5286151272434987E-2</v>
      </c>
      <c r="K11" s="256"/>
    </row>
    <row r="12" spans="2:11" ht="12.75" customHeight="1" x14ac:dyDescent="0.2">
      <c r="B12" s="1053" t="s">
        <v>209</v>
      </c>
      <c r="C12" s="252" t="s">
        <v>210</v>
      </c>
      <c r="D12" s="253">
        <v>3954359.5189999999</v>
      </c>
      <c r="E12" s="253">
        <v>3243066.7710000002</v>
      </c>
      <c r="F12" s="253">
        <v>3523822.14</v>
      </c>
      <c r="G12" s="253">
        <v>5198171.7520000003</v>
      </c>
      <c r="H12" s="254">
        <v>5408070.7860000003</v>
      </c>
      <c r="I12" s="255">
        <v>4.0379395682576424E-2</v>
      </c>
      <c r="K12" s="256"/>
    </row>
    <row r="13" spans="2:11" x14ac:dyDescent="0.2">
      <c r="B13" s="1054"/>
      <c r="C13" s="252" t="s">
        <v>211</v>
      </c>
      <c r="D13" s="253">
        <v>7314549.625</v>
      </c>
      <c r="E13" s="253">
        <v>4297902.2479999997</v>
      </c>
      <c r="F13" s="253">
        <v>4066380</v>
      </c>
      <c r="G13" s="253">
        <v>5987363.4440000001</v>
      </c>
      <c r="H13" s="254">
        <v>4923828.3875000002</v>
      </c>
      <c r="I13" s="255">
        <v>-0.1776299478806117</v>
      </c>
      <c r="K13" s="256"/>
    </row>
    <row r="14" spans="2:11" x14ac:dyDescent="0.2">
      <c r="B14" s="1054"/>
      <c r="C14" s="252" t="s">
        <v>212</v>
      </c>
      <c r="D14" s="253">
        <v>426121.83951000014</v>
      </c>
      <c r="E14" s="253">
        <v>450955.56195999996</v>
      </c>
      <c r="F14" s="253">
        <v>431542.82618999999</v>
      </c>
      <c r="G14" s="253">
        <v>389649.01261000021</v>
      </c>
      <c r="H14" s="254">
        <v>336338.00719000003</v>
      </c>
      <c r="I14" s="255">
        <v>-0.13681801748426137</v>
      </c>
      <c r="K14" s="256"/>
    </row>
    <row r="15" spans="2:11" x14ac:dyDescent="0.2">
      <c r="B15" s="1054"/>
      <c r="C15" s="252" t="s">
        <v>213</v>
      </c>
      <c r="D15" s="253">
        <v>8032.3588900000013</v>
      </c>
      <c r="E15" s="253">
        <v>19667.895650000006</v>
      </c>
      <c r="F15" s="253">
        <v>49639.616909999953</v>
      </c>
      <c r="G15" s="253">
        <v>83087.39490999993</v>
      </c>
      <c r="H15" s="254">
        <v>87638.597940000007</v>
      </c>
      <c r="I15" s="255">
        <v>5.4776094917043938E-2</v>
      </c>
      <c r="K15" s="256"/>
    </row>
    <row r="16" spans="2:11" x14ac:dyDescent="0.2">
      <c r="B16" s="1054"/>
      <c r="C16" s="252" t="s">
        <v>214</v>
      </c>
      <c r="D16" s="253">
        <v>3619.7487699999979</v>
      </c>
      <c r="E16" s="253">
        <v>2247.7859500000022</v>
      </c>
      <c r="F16" s="253">
        <v>2163.6766599999978</v>
      </c>
      <c r="G16" s="253">
        <v>1646.4083400000002</v>
      </c>
      <c r="H16" s="254">
        <v>703.46730000000002</v>
      </c>
      <c r="I16" s="255">
        <v>-0.57272610754632114</v>
      </c>
      <c r="K16" s="256"/>
    </row>
    <row r="17" spans="2:11" x14ac:dyDescent="0.2">
      <c r="B17" s="1055"/>
      <c r="C17" s="258" t="s">
        <v>215</v>
      </c>
      <c r="D17" s="259">
        <v>11706683.09117</v>
      </c>
      <c r="E17" s="259">
        <v>8013840.2625599997</v>
      </c>
      <c r="F17" s="259">
        <v>8073548.2597599998</v>
      </c>
      <c r="G17" s="259">
        <v>11659918.01186</v>
      </c>
      <c r="H17" s="259">
        <v>10756579.245930001</v>
      </c>
      <c r="I17" s="260">
        <v>-7.7473852304206559E-2</v>
      </c>
      <c r="K17" s="256"/>
    </row>
    <row r="18" spans="2:11" ht="12.75" customHeight="1" x14ac:dyDescent="0.2">
      <c r="B18" s="1053" t="s">
        <v>216</v>
      </c>
      <c r="C18" s="252" t="s">
        <v>217</v>
      </c>
      <c r="D18" s="253">
        <v>2368806.1371599999</v>
      </c>
      <c r="E18" s="253">
        <v>2336941.9672500002</v>
      </c>
      <c r="F18" s="253">
        <v>2101634.6507999999</v>
      </c>
      <c r="G18" s="253">
        <v>3585178.9339999999</v>
      </c>
      <c r="H18" s="254">
        <v>3566006.1147399996</v>
      </c>
      <c r="I18" s="255">
        <v>-5.3477998205821997E-3</v>
      </c>
      <c r="K18" s="256"/>
    </row>
    <row r="19" spans="2:11" x14ac:dyDescent="0.2">
      <c r="B19" s="1054"/>
      <c r="C19" s="252" t="s">
        <v>218</v>
      </c>
      <c r="D19" s="253">
        <v>2056250.6703899994</v>
      </c>
      <c r="E19" s="253">
        <v>2345583.8607600005</v>
      </c>
      <c r="F19" s="253">
        <v>2766474.0741500002</v>
      </c>
      <c r="G19" s="253">
        <v>2418217.7617799975</v>
      </c>
      <c r="H19" s="254">
        <v>2583163.094409999</v>
      </c>
      <c r="I19" s="255">
        <v>6.8209462041412205E-2</v>
      </c>
      <c r="K19" s="256"/>
    </row>
    <row r="20" spans="2:11" x14ac:dyDescent="0.2">
      <c r="B20" s="1054"/>
      <c r="C20" s="252" t="s">
        <v>187</v>
      </c>
      <c r="D20" s="253">
        <v>1208483.1461999994</v>
      </c>
      <c r="E20" s="253">
        <v>1652664.4247599998</v>
      </c>
      <c r="F20" s="253">
        <v>1407694.7685599998</v>
      </c>
      <c r="G20" s="253">
        <v>1366768.6304499998</v>
      </c>
      <c r="H20" s="254">
        <v>1500359.3271000003</v>
      </c>
      <c r="I20" s="255">
        <v>9.7741997931293456E-2</v>
      </c>
      <c r="K20" s="256"/>
    </row>
    <row r="21" spans="2:11" x14ac:dyDescent="0.2">
      <c r="B21" s="1054"/>
      <c r="C21" s="252" t="s">
        <v>219</v>
      </c>
      <c r="D21" s="253">
        <v>1782272.9810799998</v>
      </c>
      <c r="E21" s="253">
        <v>2153915.4769000001</v>
      </c>
      <c r="F21" s="253">
        <v>1932590.15386</v>
      </c>
      <c r="G21" s="253">
        <v>1500321.41494</v>
      </c>
      <c r="H21" s="254">
        <v>1073565.1740000001</v>
      </c>
      <c r="I21" s="255">
        <v>-0.28444321109491499</v>
      </c>
      <c r="K21" s="256"/>
    </row>
    <row r="22" spans="2:11" x14ac:dyDescent="0.2">
      <c r="B22" s="1054"/>
      <c r="C22" s="252" t="s">
        <v>220</v>
      </c>
      <c r="D22" s="253">
        <v>740303.826</v>
      </c>
      <c r="E22" s="253">
        <v>828110.61620000005</v>
      </c>
      <c r="F22" s="253">
        <v>729039.30079999997</v>
      </c>
      <c r="G22" s="253">
        <v>716585.07900000003</v>
      </c>
      <c r="H22" s="254">
        <v>987369.5</v>
      </c>
      <c r="I22" s="255">
        <v>0.37788174626505167</v>
      </c>
      <c r="K22" s="256"/>
    </row>
    <row r="23" spans="2:11" x14ac:dyDescent="0.2">
      <c r="B23" s="1054"/>
      <c r="C23" s="252" t="s">
        <v>221</v>
      </c>
      <c r="D23" s="253">
        <v>57705.105840000026</v>
      </c>
      <c r="E23" s="253">
        <v>50309.882019999983</v>
      </c>
      <c r="F23" s="253">
        <v>53242.951910000011</v>
      </c>
      <c r="G23" s="253">
        <v>63479.324930000024</v>
      </c>
      <c r="H23" s="254">
        <v>87298.496440000032</v>
      </c>
      <c r="I23" s="255">
        <v>0.37522723400518054</v>
      </c>
      <c r="K23" s="256"/>
    </row>
    <row r="24" spans="2:11" x14ac:dyDescent="0.2">
      <c r="B24" s="1054"/>
      <c r="C24" s="252" t="s">
        <v>222</v>
      </c>
      <c r="D24" s="253">
        <v>61979.986600000004</v>
      </c>
      <c r="E24" s="253">
        <v>39923.918050000015</v>
      </c>
      <c r="F24" s="253">
        <v>44930.182249999983</v>
      </c>
      <c r="G24" s="253">
        <v>41423.865319999997</v>
      </c>
      <c r="H24" s="254">
        <v>39454.681049999999</v>
      </c>
      <c r="I24" s="255">
        <v>-4.7537434152704505E-2</v>
      </c>
      <c r="K24" s="256"/>
    </row>
    <row r="25" spans="2:11" x14ac:dyDescent="0.2">
      <c r="B25" s="1054"/>
      <c r="C25" s="252" t="s">
        <v>223</v>
      </c>
      <c r="D25" s="253">
        <v>11265.4105</v>
      </c>
      <c r="E25" s="253">
        <v>13829.871080000001</v>
      </c>
      <c r="F25" s="253">
        <v>9263.4477200000001</v>
      </c>
      <c r="G25" s="253">
        <v>9334.5835500000012</v>
      </c>
      <c r="H25" s="254">
        <v>2019.7989</v>
      </c>
      <c r="I25" s="255">
        <v>-0.78362195922495115</v>
      </c>
      <c r="K25" s="256"/>
    </row>
    <row r="26" spans="2:11" x14ac:dyDescent="0.2">
      <c r="B26" s="1054"/>
      <c r="C26" s="252" t="s">
        <v>224</v>
      </c>
      <c r="D26" s="253">
        <v>19899.640230000001</v>
      </c>
      <c r="E26" s="253">
        <v>28182.268740000003</v>
      </c>
      <c r="F26" s="253">
        <v>1177.7354399999999</v>
      </c>
      <c r="G26" s="253">
        <v>460.54734000000002</v>
      </c>
      <c r="H26" s="254">
        <v>1707.3202600000002</v>
      </c>
      <c r="I26" s="255">
        <v>2.7071547519957453</v>
      </c>
      <c r="K26" s="256"/>
    </row>
    <row r="27" spans="2:11" x14ac:dyDescent="0.2">
      <c r="B27" s="1054"/>
      <c r="C27" s="252" t="s">
        <v>225</v>
      </c>
      <c r="D27" s="253">
        <v>191.548</v>
      </c>
      <c r="E27" s="253">
        <v>0</v>
      </c>
      <c r="F27" s="253">
        <v>34.082000000000001</v>
      </c>
      <c r="G27" s="253">
        <v>122.117</v>
      </c>
      <c r="H27" s="254">
        <v>8.8000000000000007</v>
      </c>
      <c r="I27" s="255">
        <v>-0.92793796113563221</v>
      </c>
      <c r="K27" s="256"/>
    </row>
    <row r="28" spans="2:11" x14ac:dyDescent="0.2">
      <c r="B28" s="1055"/>
      <c r="C28" s="258" t="s">
        <v>226</v>
      </c>
      <c r="D28" s="259">
        <v>8307158.4520000005</v>
      </c>
      <c r="E28" s="259">
        <v>9449462.2857600003</v>
      </c>
      <c r="F28" s="259">
        <v>9046081.3474900033</v>
      </c>
      <c r="G28" s="259">
        <v>9701892.2583099995</v>
      </c>
      <c r="H28" s="259">
        <v>9840952.3069000021</v>
      </c>
      <c r="I28" s="260">
        <v>1.4333291371164458E-2</v>
      </c>
      <c r="K28" s="256"/>
    </row>
    <row r="29" spans="2:11" ht="12.75" customHeight="1" x14ac:dyDescent="0.2">
      <c r="B29" s="1053" t="s">
        <v>227</v>
      </c>
      <c r="C29" s="252" t="s">
        <v>228</v>
      </c>
      <c r="D29" s="253">
        <v>6515679.5816099988</v>
      </c>
      <c r="E29" s="253">
        <v>6834858.5724799996</v>
      </c>
      <c r="F29" s="253">
        <v>6796300.2072199984</v>
      </c>
      <c r="G29" s="253">
        <v>7053936.3690200001</v>
      </c>
      <c r="H29" s="254">
        <v>6777048.8779899972</v>
      </c>
      <c r="I29" s="255">
        <v>-3.92529045549741E-2</v>
      </c>
      <c r="K29" s="256"/>
    </row>
    <row r="30" spans="2:11" x14ac:dyDescent="0.2">
      <c r="B30" s="1054"/>
      <c r="C30" s="252" t="s">
        <v>229</v>
      </c>
      <c r="D30" s="253">
        <v>7431908.4119200008</v>
      </c>
      <c r="E30" s="253">
        <v>7752748.3432299998</v>
      </c>
      <c r="F30" s="253">
        <v>7098888.6361999996</v>
      </c>
      <c r="G30" s="253">
        <v>6157355.3393900003</v>
      </c>
      <c r="H30" s="254">
        <v>460757.19510000001</v>
      </c>
      <c r="I30" s="255">
        <v>-0.92516962726636365</v>
      </c>
      <c r="K30" s="256"/>
    </row>
    <row r="31" spans="2:11" x14ac:dyDescent="0.2">
      <c r="B31" s="1054"/>
      <c r="C31" s="252" t="s">
        <v>230</v>
      </c>
      <c r="D31" s="253">
        <v>29466.824000000001</v>
      </c>
      <c r="E31" s="253">
        <v>191346.644</v>
      </c>
      <c r="F31" s="253">
        <v>104622.5</v>
      </c>
      <c r="G31" s="253">
        <v>113233.717</v>
      </c>
      <c r="H31" s="254">
        <v>50904.167000000001</v>
      </c>
      <c r="I31" s="255">
        <v>-0.55045044578020874</v>
      </c>
      <c r="K31" s="256"/>
    </row>
    <row r="32" spans="2:11" x14ac:dyDescent="0.2">
      <c r="B32" s="1054"/>
      <c r="C32" s="252" t="s">
        <v>231</v>
      </c>
      <c r="D32" s="253">
        <v>282.51995999999997</v>
      </c>
      <c r="E32" s="253">
        <v>15.315</v>
      </c>
      <c r="F32" s="253">
        <v>0</v>
      </c>
      <c r="G32" s="253">
        <v>0</v>
      </c>
      <c r="H32" s="254">
        <v>0</v>
      </c>
      <c r="I32" s="257" t="s">
        <v>206</v>
      </c>
      <c r="K32" s="256"/>
    </row>
    <row r="33" spans="2:11" x14ac:dyDescent="0.2">
      <c r="B33" s="1055"/>
      <c r="C33" s="258" t="s">
        <v>232</v>
      </c>
      <c r="D33" s="259">
        <v>13977337.337489998</v>
      </c>
      <c r="E33" s="259">
        <v>14778968.874709997</v>
      </c>
      <c r="F33" s="259">
        <v>13999811.343419999</v>
      </c>
      <c r="G33" s="259">
        <v>13324525.425410001</v>
      </c>
      <c r="H33" s="259">
        <v>7288710.2400899976</v>
      </c>
      <c r="I33" s="260">
        <v>-0.45298537791144478</v>
      </c>
      <c r="K33" s="256"/>
    </row>
    <row r="34" spans="2:11" ht="12.75" customHeight="1" x14ac:dyDescent="0.2">
      <c r="B34" s="1053" t="s">
        <v>233</v>
      </c>
      <c r="C34" s="252" t="s">
        <v>234</v>
      </c>
      <c r="D34" s="253">
        <v>827200.59867999994</v>
      </c>
      <c r="E34" s="253">
        <v>1559680.39</v>
      </c>
      <c r="F34" s="253">
        <v>1592092.4820000001</v>
      </c>
      <c r="G34" s="253">
        <v>1647116.8940000001</v>
      </c>
      <c r="H34" s="254">
        <v>2158529.4559999998</v>
      </c>
      <c r="I34" s="255">
        <v>0.31048953711964034</v>
      </c>
      <c r="K34" s="256"/>
    </row>
    <row r="35" spans="2:11" x14ac:dyDescent="0.2">
      <c r="B35" s="1054"/>
      <c r="C35" s="252" t="s">
        <v>235</v>
      </c>
      <c r="D35" s="253">
        <v>1294159.0279999999</v>
      </c>
      <c r="E35" s="253">
        <v>1259111.405</v>
      </c>
      <c r="F35" s="253">
        <v>1382955.5060000001</v>
      </c>
      <c r="G35" s="253">
        <v>1316876.04</v>
      </c>
      <c r="H35" s="254">
        <v>1403881.23</v>
      </c>
      <c r="I35" s="255">
        <v>6.6069384936185749E-2</v>
      </c>
      <c r="K35" s="256"/>
    </row>
    <row r="36" spans="2:11" x14ac:dyDescent="0.2">
      <c r="B36" s="1054"/>
      <c r="C36" s="252" t="s">
        <v>189</v>
      </c>
      <c r="D36" s="253">
        <v>604720.6289100002</v>
      </c>
      <c r="E36" s="253">
        <v>748490.74016999989</v>
      </c>
      <c r="F36" s="253">
        <v>838291.24985000025</v>
      </c>
      <c r="G36" s="253">
        <v>377994.94672999991</v>
      </c>
      <c r="H36" s="254">
        <v>389863.83374999993</v>
      </c>
      <c r="I36" s="255">
        <v>3.1399591774114111E-2</v>
      </c>
      <c r="K36" s="256"/>
    </row>
    <row r="37" spans="2:11" x14ac:dyDescent="0.2">
      <c r="B37" s="1054"/>
      <c r="C37" s="252" t="s">
        <v>236</v>
      </c>
      <c r="D37" s="253">
        <v>2.7</v>
      </c>
      <c r="E37" s="253">
        <v>2.3199999999999998</v>
      </c>
      <c r="F37" s="253">
        <v>0</v>
      </c>
      <c r="G37" s="253">
        <v>0</v>
      </c>
      <c r="H37" s="254">
        <v>0</v>
      </c>
      <c r="I37" s="257" t="s">
        <v>206</v>
      </c>
      <c r="K37" s="256"/>
    </row>
    <row r="38" spans="2:11" x14ac:dyDescent="0.2">
      <c r="B38" s="1055"/>
      <c r="C38" s="258" t="s">
        <v>237</v>
      </c>
      <c r="D38" s="259">
        <v>2726082.9555900004</v>
      </c>
      <c r="E38" s="259">
        <v>3567284.8551699999</v>
      </c>
      <c r="F38" s="259">
        <v>3813339.2378500002</v>
      </c>
      <c r="G38" s="259">
        <v>3341987.8807300003</v>
      </c>
      <c r="H38" s="259">
        <v>3952274.5197499995</v>
      </c>
      <c r="I38" s="260">
        <v>0.18261186479428293</v>
      </c>
      <c r="K38" s="256"/>
    </row>
    <row r="39" spans="2:11" ht="12.75" customHeight="1" x14ac:dyDescent="0.2">
      <c r="B39" s="1053" t="s">
        <v>238</v>
      </c>
      <c r="C39" s="252" t="s">
        <v>239</v>
      </c>
      <c r="D39" s="253">
        <v>3748873.6498399926</v>
      </c>
      <c r="E39" s="253">
        <v>3920883.1040700125</v>
      </c>
      <c r="F39" s="253">
        <v>3166157.8393499902</v>
      </c>
      <c r="G39" s="253">
        <v>4516191.2588200103</v>
      </c>
      <c r="H39" s="254">
        <v>5384729.9720399911</v>
      </c>
      <c r="I39" s="255">
        <v>0.19231663661802312</v>
      </c>
      <c r="K39" s="256"/>
    </row>
    <row r="40" spans="2:11" x14ac:dyDescent="0.2">
      <c r="B40" s="1054"/>
      <c r="C40" s="252" t="s">
        <v>190</v>
      </c>
      <c r="D40" s="253">
        <v>4292823.7830100013</v>
      </c>
      <c r="E40" s="253">
        <v>3892657.5726099839</v>
      </c>
      <c r="F40" s="253">
        <v>4466454.9917499945</v>
      </c>
      <c r="G40" s="253">
        <v>3743945.4556099796</v>
      </c>
      <c r="H40" s="254">
        <v>2701598.8605600116</v>
      </c>
      <c r="I40" s="255">
        <v>-0.27840859526628559</v>
      </c>
      <c r="K40" s="256"/>
    </row>
    <row r="41" spans="2:11" x14ac:dyDescent="0.2">
      <c r="B41" s="1054"/>
      <c r="C41" s="252" t="s">
        <v>240</v>
      </c>
      <c r="D41" s="253">
        <v>2031692.9517999999</v>
      </c>
      <c r="E41" s="253">
        <v>1645337.0667400002</v>
      </c>
      <c r="F41" s="253">
        <v>1993547.3423600001</v>
      </c>
      <c r="G41" s="253">
        <v>2281888.1033999994</v>
      </c>
      <c r="H41" s="254">
        <v>2334403.4036099999</v>
      </c>
      <c r="I41" s="255">
        <v>2.3013968183519973E-2</v>
      </c>
      <c r="K41" s="256"/>
    </row>
    <row r="42" spans="2:11" x14ac:dyDescent="0.2">
      <c r="B42" s="1054"/>
      <c r="C42" s="252" t="s">
        <v>241</v>
      </c>
      <c r="D42" s="261">
        <v>732083.99635999952</v>
      </c>
      <c r="E42" s="253">
        <v>716751.41820000182</v>
      </c>
      <c r="F42" s="253">
        <v>788173.02470999968</v>
      </c>
      <c r="G42" s="253">
        <v>684093.41233999981</v>
      </c>
      <c r="H42" s="254">
        <v>658041.30146000092</v>
      </c>
      <c r="I42" s="255">
        <v>-3.8082680537567803E-2</v>
      </c>
      <c r="K42" s="256"/>
    </row>
    <row r="43" spans="2:11" x14ac:dyDescent="0.2">
      <c r="B43" s="1054"/>
      <c r="C43" s="252" t="s">
        <v>242</v>
      </c>
      <c r="D43" s="253">
        <v>192892.86061999999</v>
      </c>
      <c r="E43" s="253">
        <v>150371.91553999999</v>
      </c>
      <c r="F43" s="253">
        <v>218719.95651999998</v>
      </c>
      <c r="G43" s="253">
        <v>173407.22763000001</v>
      </c>
      <c r="H43" s="254">
        <v>194045.02353000001</v>
      </c>
      <c r="I43" s="255">
        <v>0.11901347009615404</v>
      </c>
      <c r="K43" s="256"/>
    </row>
    <row r="44" spans="2:11" x14ac:dyDescent="0.2">
      <c r="B44" s="1055"/>
      <c r="C44" s="258" t="s">
        <v>243</v>
      </c>
      <c r="D44" s="259">
        <v>10998367.241629994</v>
      </c>
      <c r="E44" s="259">
        <v>10326001.077159999</v>
      </c>
      <c r="F44" s="259">
        <v>10633053.154689984</v>
      </c>
      <c r="G44" s="259">
        <v>11399525.45779999</v>
      </c>
      <c r="H44" s="259">
        <v>11272818.561200006</v>
      </c>
      <c r="I44" s="260">
        <v>-1.1115102735551718E-2</v>
      </c>
      <c r="K44" s="256"/>
    </row>
    <row r="45" spans="2:11" x14ac:dyDescent="0.2">
      <c r="B45" s="1053" t="s">
        <v>244</v>
      </c>
      <c r="C45" s="252" t="s">
        <v>245</v>
      </c>
      <c r="D45" s="253">
        <v>715556.85010000144</v>
      </c>
      <c r="E45" s="253">
        <v>972643.97001999838</v>
      </c>
      <c r="F45" s="253">
        <v>989451.67076000338</v>
      </c>
      <c r="G45" s="253">
        <v>860825.9280800008</v>
      </c>
      <c r="H45" s="254">
        <v>869704.79690000042</v>
      </c>
      <c r="I45" s="255">
        <v>1.0314360349023444E-2</v>
      </c>
      <c r="K45" s="256"/>
    </row>
    <row r="46" spans="2:11" ht="12.75" customHeight="1" x14ac:dyDescent="0.2">
      <c r="B46" s="1055"/>
      <c r="C46" s="258" t="s">
        <v>246</v>
      </c>
      <c r="D46" s="259">
        <v>715556.85010000144</v>
      </c>
      <c r="E46" s="259">
        <v>972643.97001999838</v>
      </c>
      <c r="F46" s="259">
        <v>989451.67076000338</v>
      </c>
      <c r="G46" s="259">
        <v>860825.9280800008</v>
      </c>
      <c r="H46" s="259">
        <v>869704.79690000042</v>
      </c>
      <c r="I46" s="260">
        <v>1.0314360349023444E-2</v>
      </c>
      <c r="K46" s="256"/>
    </row>
    <row r="47" spans="2:11" x14ac:dyDescent="0.2">
      <c r="B47" s="1053" t="s">
        <v>247</v>
      </c>
      <c r="C47" s="252" t="s">
        <v>248</v>
      </c>
      <c r="D47" s="253">
        <v>5062520.7599299978</v>
      </c>
      <c r="E47" s="253">
        <v>5455564.7321099974</v>
      </c>
      <c r="F47" s="253">
        <v>5608892.4195699953</v>
      </c>
      <c r="G47" s="253">
        <v>6428144.7675299942</v>
      </c>
      <c r="H47" s="254">
        <v>6169710.0438700011</v>
      </c>
      <c r="I47" s="255">
        <v>-4.0203625308099067E-2</v>
      </c>
      <c r="K47" s="256"/>
    </row>
    <row r="48" spans="2:11" ht="12.75" customHeight="1" x14ac:dyDescent="0.2">
      <c r="B48" s="1054"/>
      <c r="C48" s="252" t="s">
        <v>249</v>
      </c>
      <c r="D48" s="253">
        <v>3149532.7098699976</v>
      </c>
      <c r="E48" s="253">
        <v>3806441.0270599979</v>
      </c>
      <c r="F48" s="253">
        <v>3703365.4206299954</v>
      </c>
      <c r="G48" s="253">
        <v>3872305.1085499995</v>
      </c>
      <c r="H48" s="254">
        <v>3846135.11038</v>
      </c>
      <c r="I48" s="255">
        <v>-6.7582479779851878E-3</v>
      </c>
      <c r="K48" s="256"/>
    </row>
    <row r="49" spans="2:11" x14ac:dyDescent="0.2">
      <c r="B49" s="1054"/>
      <c r="C49" s="252" t="s">
        <v>250</v>
      </c>
      <c r="D49" s="253">
        <v>3505813.1797699989</v>
      </c>
      <c r="E49" s="253">
        <v>4267420.9666700009</v>
      </c>
      <c r="F49" s="253">
        <v>3771105.4022200019</v>
      </c>
      <c r="G49" s="253">
        <v>3747718.6300099967</v>
      </c>
      <c r="H49" s="254">
        <v>2711461.1179299974</v>
      </c>
      <c r="I49" s="255">
        <v>-0.27650355172934504</v>
      </c>
      <c r="K49" s="256"/>
    </row>
    <row r="50" spans="2:11" x14ac:dyDescent="0.2">
      <c r="B50" s="1054"/>
      <c r="C50" s="252" t="s">
        <v>251</v>
      </c>
      <c r="D50" s="253">
        <v>94098.62387000001</v>
      </c>
      <c r="E50" s="253">
        <v>85767.386019999976</v>
      </c>
      <c r="F50" s="253">
        <v>233069.15909999999</v>
      </c>
      <c r="G50" s="253">
        <v>162296.73332000003</v>
      </c>
      <c r="H50" s="254">
        <v>116034.43183000002</v>
      </c>
      <c r="I50" s="255">
        <v>-0.28504764417398809</v>
      </c>
      <c r="K50" s="256"/>
    </row>
    <row r="51" spans="2:11" x14ac:dyDescent="0.2">
      <c r="B51" s="1054"/>
      <c r="C51" s="252" t="s">
        <v>252</v>
      </c>
      <c r="D51" s="253">
        <v>65944.691200000001</v>
      </c>
      <c r="E51" s="253">
        <v>6221.7669999999998</v>
      </c>
      <c r="F51" s="253">
        <v>30068.598000000002</v>
      </c>
      <c r="G51" s="253">
        <v>30239.584999999999</v>
      </c>
      <c r="H51" s="254">
        <v>19238.57</v>
      </c>
      <c r="I51" s="255">
        <v>-0.36379517113082072</v>
      </c>
      <c r="K51" s="256"/>
    </row>
    <row r="52" spans="2:11" x14ac:dyDescent="0.2">
      <c r="B52" s="1054"/>
      <c r="C52" s="252" t="s">
        <v>253</v>
      </c>
      <c r="D52" s="253">
        <v>0</v>
      </c>
      <c r="E52" s="253">
        <v>0</v>
      </c>
      <c r="F52" s="253">
        <v>0</v>
      </c>
      <c r="G52" s="253">
        <v>18.911000000000001</v>
      </c>
      <c r="H52" s="254">
        <v>17.340800000000002</v>
      </c>
      <c r="I52" s="257">
        <v>-8.3031040135370882E-2</v>
      </c>
      <c r="K52" s="256"/>
    </row>
    <row r="53" spans="2:11" x14ac:dyDescent="0.2">
      <c r="B53" s="1055"/>
      <c r="C53" s="258" t="s">
        <v>254</v>
      </c>
      <c r="D53" s="259">
        <v>11877909.964639993</v>
      </c>
      <c r="E53" s="259">
        <v>13621415.878859997</v>
      </c>
      <c r="F53" s="259">
        <v>13346500.999519991</v>
      </c>
      <c r="G53" s="259">
        <v>14240723.73540999</v>
      </c>
      <c r="H53" s="259">
        <v>12862596.614809999</v>
      </c>
      <c r="I53" s="260">
        <v>-9.6773671493481483E-2</v>
      </c>
      <c r="K53" s="256"/>
    </row>
    <row r="54" spans="2:11" x14ac:dyDescent="0.2">
      <c r="B54" s="1053" t="s">
        <v>193</v>
      </c>
      <c r="C54" s="252" t="s">
        <v>255</v>
      </c>
      <c r="D54" s="253">
        <v>67174.451780000018</v>
      </c>
      <c r="E54" s="253">
        <v>84479.603889999955</v>
      </c>
      <c r="F54" s="253">
        <v>170970.83559999985</v>
      </c>
      <c r="G54" s="253">
        <v>102379.46202999989</v>
      </c>
      <c r="H54" s="254">
        <v>104487.35024000001</v>
      </c>
      <c r="I54" s="255">
        <v>2.0588975251525143E-2</v>
      </c>
      <c r="K54" s="256"/>
    </row>
    <row r="55" spans="2:11" x14ac:dyDescent="0.2">
      <c r="B55" s="1054"/>
      <c r="C55" s="252" t="s">
        <v>256</v>
      </c>
      <c r="D55" s="253">
        <v>0.33600000000000002</v>
      </c>
      <c r="E55" s="253">
        <v>0.39629999999999999</v>
      </c>
      <c r="F55" s="253">
        <v>518.29034999999999</v>
      </c>
      <c r="G55" s="253">
        <v>4.3902999999999999</v>
      </c>
      <c r="H55" s="254">
        <v>1.6835</v>
      </c>
      <c r="I55" s="255">
        <v>-0.61654101086486124</v>
      </c>
      <c r="K55" s="256"/>
    </row>
    <row r="56" spans="2:11" ht="12.75" customHeight="1" x14ac:dyDescent="0.2">
      <c r="B56" s="1055"/>
      <c r="C56" s="258" t="s">
        <v>257</v>
      </c>
      <c r="D56" s="259">
        <v>67174.787780000013</v>
      </c>
      <c r="E56" s="259">
        <v>84480.000189999948</v>
      </c>
      <c r="F56" s="259">
        <v>171489.12594999984</v>
      </c>
      <c r="G56" s="259">
        <v>102383.85232999989</v>
      </c>
      <c r="H56" s="259">
        <v>104489.03374000001</v>
      </c>
      <c r="I56" s="260">
        <v>2.0561654617319736E-2</v>
      </c>
      <c r="K56" s="256"/>
    </row>
    <row r="57" spans="2:11" x14ac:dyDescent="0.2">
      <c r="B57" s="1053" t="s">
        <v>194</v>
      </c>
      <c r="C57" s="252" t="s">
        <v>258</v>
      </c>
      <c r="D57" s="253">
        <v>560253.78799999994</v>
      </c>
      <c r="E57" s="253">
        <v>939180.65099999995</v>
      </c>
      <c r="F57" s="253">
        <v>1061305.9339999999</v>
      </c>
      <c r="G57" s="253">
        <v>1094582.1140000001</v>
      </c>
      <c r="H57" s="254">
        <v>1206574.0707100001</v>
      </c>
      <c r="I57" s="255">
        <v>0.10231480605940191</v>
      </c>
      <c r="K57" s="256"/>
    </row>
    <row r="58" spans="2:11" x14ac:dyDescent="0.2">
      <c r="B58" s="1055"/>
      <c r="C58" s="258" t="s">
        <v>259</v>
      </c>
      <c r="D58" s="259">
        <v>560253.78799999994</v>
      </c>
      <c r="E58" s="259">
        <v>939180.65099999995</v>
      </c>
      <c r="F58" s="259">
        <v>1061305.9339999999</v>
      </c>
      <c r="G58" s="259">
        <v>1094582.1140000001</v>
      </c>
      <c r="H58" s="259">
        <v>1206574.0707100001</v>
      </c>
      <c r="I58" s="260">
        <v>0.10231480605940191</v>
      </c>
      <c r="K58" s="256"/>
    </row>
    <row r="59" spans="2:11" ht="12.75" customHeight="1" x14ac:dyDescent="0.2">
      <c r="B59" s="1053" t="s">
        <v>260</v>
      </c>
      <c r="C59" s="252" t="s">
        <v>261</v>
      </c>
      <c r="D59" s="253">
        <v>766851.23517999996</v>
      </c>
      <c r="E59" s="253">
        <v>785577.38657000009</v>
      </c>
      <c r="F59" s="253">
        <v>1234411.159</v>
      </c>
      <c r="G59" s="253">
        <v>1531047.2590000001</v>
      </c>
      <c r="H59" s="254">
        <v>1418604.1808499999</v>
      </c>
      <c r="I59" s="255">
        <v>-7.3441938182523536E-2</v>
      </c>
      <c r="K59" s="256"/>
    </row>
    <row r="60" spans="2:11" x14ac:dyDescent="0.2">
      <c r="B60" s="1054"/>
      <c r="C60" s="252" t="s">
        <v>262</v>
      </c>
      <c r="D60" s="253">
        <v>62135.808960000017</v>
      </c>
      <c r="E60" s="253">
        <v>13774.05802</v>
      </c>
      <c r="F60" s="253">
        <v>19417.823879999996</v>
      </c>
      <c r="G60" s="253">
        <v>429.76838000000004</v>
      </c>
      <c r="H60" s="254">
        <v>211326.04443000001</v>
      </c>
      <c r="I60" s="255">
        <v>490.72078325073613</v>
      </c>
      <c r="K60" s="256"/>
    </row>
    <row r="61" spans="2:11" ht="12.75" customHeight="1" x14ac:dyDescent="0.2">
      <c r="B61" s="1054"/>
      <c r="C61" s="252" t="s">
        <v>263</v>
      </c>
      <c r="D61" s="253">
        <v>87008.249010000014</v>
      </c>
      <c r="E61" s="253">
        <v>49082.48502</v>
      </c>
      <c r="F61" s="253">
        <v>50006.745040000009</v>
      </c>
      <c r="G61" s="253">
        <v>30129.816099999996</v>
      </c>
      <c r="H61" s="254">
        <v>17008.019250000001</v>
      </c>
      <c r="I61" s="255">
        <v>-0.43550869366242151</v>
      </c>
      <c r="K61" s="256"/>
    </row>
    <row r="62" spans="2:11" x14ac:dyDescent="0.2">
      <c r="B62" s="1054"/>
      <c r="C62" s="252" t="s">
        <v>264</v>
      </c>
      <c r="D62" s="253">
        <v>0.88</v>
      </c>
      <c r="E62" s="253">
        <v>15.56</v>
      </c>
      <c r="F62" s="253">
        <v>230.93450000000001</v>
      </c>
      <c r="G62" s="253">
        <v>2.5110000000000001</v>
      </c>
      <c r="H62" s="254">
        <v>8.9999999999999993E-3</v>
      </c>
      <c r="I62" s="257">
        <v>-0.99641577060931896</v>
      </c>
      <c r="K62" s="256"/>
    </row>
    <row r="63" spans="2:11" ht="12.75" customHeight="1" x14ac:dyDescent="0.2">
      <c r="B63" s="1055"/>
      <c r="C63" s="258" t="s">
        <v>265</v>
      </c>
      <c r="D63" s="259">
        <v>915996.17315000005</v>
      </c>
      <c r="E63" s="259">
        <v>848449.48961000016</v>
      </c>
      <c r="F63" s="259">
        <v>1304066.6624199999</v>
      </c>
      <c r="G63" s="259">
        <v>1561609.35448</v>
      </c>
      <c r="H63" s="259">
        <v>1646938.2535299999</v>
      </c>
      <c r="I63" s="260">
        <v>5.4641641845449618E-2</v>
      </c>
      <c r="K63" s="256"/>
    </row>
    <row r="64" spans="2:11" x14ac:dyDescent="0.2">
      <c r="B64" s="1053" t="s">
        <v>196</v>
      </c>
      <c r="C64" s="252" t="s">
        <v>266</v>
      </c>
      <c r="D64" s="253">
        <v>5841.3964199999991</v>
      </c>
      <c r="E64" s="253">
        <v>11712.019679999999</v>
      </c>
      <c r="F64" s="253">
        <v>16114.962510000001</v>
      </c>
      <c r="G64" s="253">
        <v>22102.454399999999</v>
      </c>
      <c r="H64" s="254">
        <v>26240.62716</v>
      </c>
      <c r="I64" s="257">
        <v>0.18722684300617765</v>
      </c>
      <c r="K64" s="256"/>
    </row>
    <row r="65" spans="2:11" x14ac:dyDescent="0.2">
      <c r="B65" s="1054"/>
      <c r="C65" s="252" t="s">
        <v>267</v>
      </c>
      <c r="D65" s="253">
        <v>100.456</v>
      </c>
      <c r="E65" s="253">
        <v>95.903000000000006</v>
      </c>
      <c r="F65" s="253">
        <v>115.215</v>
      </c>
      <c r="G65" s="253">
        <v>125.28700000000001</v>
      </c>
      <c r="H65" s="254">
        <v>174.99569999999994</v>
      </c>
      <c r="I65" s="257">
        <v>0.3967586421576057</v>
      </c>
      <c r="K65" s="256"/>
    </row>
    <row r="66" spans="2:11" x14ac:dyDescent="0.2">
      <c r="B66" s="1054"/>
      <c r="C66" s="252" t="s">
        <v>268</v>
      </c>
      <c r="D66" s="253">
        <v>113.58945</v>
      </c>
      <c r="E66" s="253">
        <v>0</v>
      </c>
      <c r="F66" s="253">
        <v>1.7000000000000001E-2</v>
      </c>
      <c r="G66" s="253">
        <v>0</v>
      </c>
      <c r="H66" s="254">
        <v>17.536200000000001</v>
      </c>
      <c r="I66" s="257" t="s">
        <v>206</v>
      </c>
      <c r="K66" s="256"/>
    </row>
    <row r="67" spans="2:11" ht="12.75" customHeight="1" x14ac:dyDescent="0.2">
      <c r="B67" s="1054"/>
      <c r="C67" s="252" t="s">
        <v>269</v>
      </c>
      <c r="D67" s="253">
        <v>88400.982000000004</v>
      </c>
      <c r="E67" s="253">
        <v>73865.88</v>
      </c>
      <c r="F67" s="253">
        <v>41449.423000000003</v>
      </c>
      <c r="G67" s="253">
        <v>49589.807999999997</v>
      </c>
      <c r="H67" s="254">
        <v>0</v>
      </c>
      <c r="I67" s="257">
        <v>-1</v>
      </c>
      <c r="K67" s="256"/>
    </row>
    <row r="68" spans="2:11" x14ac:dyDescent="0.2">
      <c r="B68" s="1054"/>
      <c r="C68" s="252" t="s">
        <v>270</v>
      </c>
      <c r="D68" s="253">
        <v>3.0329999999999999</v>
      </c>
      <c r="E68" s="253">
        <v>0</v>
      </c>
      <c r="F68" s="253">
        <v>0</v>
      </c>
      <c r="G68" s="253">
        <v>0</v>
      </c>
      <c r="H68" s="254">
        <v>0</v>
      </c>
      <c r="I68" s="257" t="s">
        <v>206</v>
      </c>
      <c r="K68" s="256"/>
    </row>
    <row r="69" spans="2:11" ht="12.75" customHeight="1" x14ac:dyDescent="0.2">
      <c r="B69" s="1055"/>
      <c r="C69" s="258" t="s">
        <v>271</v>
      </c>
      <c r="D69" s="259">
        <v>94459.456869999995</v>
      </c>
      <c r="E69" s="259">
        <v>85673.802680000008</v>
      </c>
      <c r="F69" s="259">
        <v>57679.617510000004</v>
      </c>
      <c r="G69" s="259">
        <v>71817.549399999989</v>
      </c>
      <c r="H69" s="259">
        <v>26433.159059999998</v>
      </c>
      <c r="I69" s="260">
        <v>-0.63194011379062731</v>
      </c>
      <c r="K69" s="256"/>
    </row>
    <row r="70" spans="2:11" ht="12.75" customHeight="1" x14ac:dyDescent="0.2">
      <c r="B70" s="1053" t="s">
        <v>197</v>
      </c>
      <c r="C70" s="252" t="s">
        <v>272</v>
      </c>
      <c r="D70" s="253">
        <v>195450.86128000001</v>
      </c>
      <c r="E70" s="253">
        <v>421178.79311000003</v>
      </c>
      <c r="F70" s="253">
        <v>454857.05369999999</v>
      </c>
      <c r="G70" s="253">
        <v>637291.15800000005</v>
      </c>
      <c r="H70" s="254">
        <v>1022160.689</v>
      </c>
      <c r="I70" s="255">
        <v>0.60391475100302583</v>
      </c>
      <c r="K70" s="256"/>
    </row>
    <row r="71" spans="2:11" x14ac:dyDescent="0.2">
      <c r="B71" s="1054"/>
      <c r="C71" s="252" t="s">
        <v>273</v>
      </c>
      <c r="D71" s="253">
        <v>7596.8381399999998</v>
      </c>
      <c r="E71" s="253">
        <v>10242.895279999997</v>
      </c>
      <c r="F71" s="253">
        <v>12942.77599</v>
      </c>
      <c r="G71" s="253">
        <v>17097.733589999996</v>
      </c>
      <c r="H71" s="254">
        <v>28709.868330000001</v>
      </c>
      <c r="I71" s="255">
        <v>0.67916222222526801</v>
      </c>
      <c r="K71" s="256"/>
    </row>
    <row r="72" spans="2:11" x14ac:dyDescent="0.2">
      <c r="B72" s="1054"/>
      <c r="C72" s="252" t="s">
        <v>274</v>
      </c>
      <c r="D72" s="253">
        <v>1165109.2113699999</v>
      </c>
      <c r="E72" s="253">
        <v>906906.88141999999</v>
      </c>
      <c r="F72" s="253">
        <v>937451.9257599999</v>
      </c>
      <c r="G72" s="253">
        <v>436157.79813999997</v>
      </c>
      <c r="H72" s="254">
        <v>24980.321169999996</v>
      </c>
      <c r="I72" s="255">
        <v>-0.94272641398014922</v>
      </c>
      <c r="K72" s="256"/>
    </row>
    <row r="73" spans="2:11" x14ac:dyDescent="0.2">
      <c r="B73" s="1054"/>
      <c r="C73" s="252" t="s">
        <v>275</v>
      </c>
      <c r="D73" s="253">
        <v>0</v>
      </c>
      <c r="E73" s="253">
        <v>4346.6661799999993</v>
      </c>
      <c r="F73" s="253">
        <v>6439.83</v>
      </c>
      <c r="G73" s="253">
        <v>6384</v>
      </c>
      <c r="H73" s="254">
        <v>4444.13</v>
      </c>
      <c r="I73" s="255">
        <v>-0.30386434837092735</v>
      </c>
      <c r="K73" s="256"/>
    </row>
    <row r="74" spans="2:11" x14ac:dyDescent="0.2">
      <c r="B74" s="1054"/>
      <c r="C74" s="252" t="s">
        <v>276</v>
      </c>
      <c r="D74" s="253">
        <v>530.23169999999993</v>
      </c>
      <c r="E74" s="253">
        <v>289.38366000000002</v>
      </c>
      <c r="F74" s="253">
        <v>2294.5732999999996</v>
      </c>
      <c r="G74" s="253">
        <v>965.20520000000022</v>
      </c>
      <c r="H74" s="254">
        <v>874.13</v>
      </c>
      <c r="I74" s="255">
        <v>-9.4358380995046676E-2</v>
      </c>
      <c r="K74" s="256"/>
    </row>
    <row r="75" spans="2:11" x14ac:dyDescent="0.2">
      <c r="B75" s="1054"/>
      <c r="C75" s="252" t="s">
        <v>277</v>
      </c>
      <c r="D75" s="253">
        <v>0.55000000000000004</v>
      </c>
      <c r="E75" s="253">
        <v>7.5999999999999998E-2</v>
      </c>
      <c r="F75" s="253">
        <v>1.321</v>
      </c>
      <c r="G75" s="253">
        <v>3.5228000000000002</v>
      </c>
      <c r="H75" s="254">
        <v>0.96599999999999997</v>
      </c>
      <c r="I75" s="255">
        <v>-0.72578630634722385</v>
      </c>
      <c r="K75" s="256"/>
    </row>
    <row r="76" spans="2:11" x14ac:dyDescent="0.2">
      <c r="B76" s="1054"/>
      <c r="C76" s="252" t="s">
        <v>278</v>
      </c>
      <c r="D76" s="253">
        <v>1776.6291000000001</v>
      </c>
      <c r="E76" s="253">
        <v>2614.5538199999996</v>
      </c>
      <c r="F76" s="253">
        <v>2671.9292</v>
      </c>
      <c r="G76" s="253">
        <v>2204.5648899999997</v>
      </c>
      <c r="H76" s="254">
        <v>2229.0824499999999</v>
      </c>
      <c r="I76" s="255">
        <v>1.1121269376652476E-2</v>
      </c>
      <c r="K76" s="256"/>
    </row>
    <row r="77" spans="2:11" x14ac:dyDescent="0.2">
      <c r="B77" s="1055"/>
      <c r="C77" s="258" t="s">
        <v>279</v>
      </c>
      <c r="D77" s="259">
        <v>1370464.3215899998</v>
      </c>
      <c r="E77" s="259">
        <v>1345579.2494699999</v>
      </c>
      <c r="F77" s="259">
        <v>1416659.4089499998</v>
      </c>
      <c r="G77" s="259">
        <v>1100103.9826199999</v>
      </c>
      <c r="H77" s="259">
        <v>1083399.2769499999</v>
      </c>
      <c r="I77" s="260">
        <v>-1.5184660662909577E-2</v>
      </c>
      <c r="K77" s="256"/>
    </row>
    <row r="78" spans="2:11" x14ac:dyDescent="0.2">
      <c r="B78" s="1057" t="s">
        <v>198</v>
      </c>
      <c r="C78" s="252" t="s">
        <v>48</v>
      </c>
      <c r="D78" s="253">
        <v>133.63763</v>
      </c>
      <c r="E78" s="253">
        <v>94.692399999999992</v>
      </c>
      <c r="F78" s="253">
        <v>89.1614</v>
      </c>
      <c r="G78" s="253">
        <v>70.367399999999989</v>
      </c>
      <c r="H78" s="254">
        <v>166.98740000000001</v>
      </c>
      <c r="I78" s="255">
        <v>1.3730790110193078</v>
      </c>
      <c r="K78" s="256"/>
    </row>
    <row r="79" spans="2:11" x14ac:dyDescent="0.2">
      <c r="B79" s="1057"/>
      <c r="C79" s="252" t="s">
        <v>280</v>
      </c>
      <c r="D79" s="253">
        <v>338.26499999999999</v>
      </c>
      <c r="E79" s="253">
        <v>39.874499999999998</v>
      </c>
      <c r="F79" s="253">
        <v>14.034699999999999</v>
      </c>
      <c r="G79" s="253">
        <v>10.535399999999999</v>
      </c>
      <c r="H79" s="254">
        <v>31.47336</v>
      </c>
      <c r="I79" s="255">
        <v>1.9873910814966687</v>
      </c>
      <c r="K79" s="256"/>
    </row>
    <row r="80" spans="2:11" x14ac:dyDescent="0.2">
      <c r="B80" s="1058" t="s">
        <v>62</v>
      </c>
      <c r="C80" s="1059"/>
      <c r="D80" s="263">
        <v>63883009.801179998</v>
      </c>
      <c r="E80" s="263">
        <v>64459109.483539991</v>
      </c>
      <c r="F80" s="263">
        <v>64333660.026239976</v>
      </c>
      <c r="G80" s="263">
        <v>68827560.938719988</v>
      </c>
      <c r="H80" s="263">
        <v>61251579.00464002</v>
      </c>
      <c r="I80" s="264">
        <v>-0.11007192221768802</v>
      </c>
      <c r="K80" s="256"/>
    </row>
    <row r="81" spans="2:21" ht="12.75" customHeight="1" x14ac:dyDescent="0.2">
      <c r="B81" s="1056" t="s">
        <v>50</v>
      </c>
      <c r="C81" s="1056"/>
      <c r="D81" s="1056"/>
      <c r="E81" s="1056"/>
      <c r="F81" s="1056"/>
      <c r="G81" s="1056"/>
      <c r="H81" s="1056"/>
      <c r="I81" s="1056"/>
    </row>
    <row r="82" spans="2:21" x14ac:dyDescent="0.2">
      <c r="B82" s="1056" t="s">
        <v>281</v>
      </c>
      <c r="C82" s="1056"/>
      <c r="D82" s="1056"/>
      <c r="E82" s="1056"/>
      <c r="F82" s="1056"/>
      <c r="G82" s="1056"/>
      <c r="H82" s="1056"/>
      <c r="I82" s="1056"/>
    </row>
    <row r="85" spans="2:21" x14ac:dyDescent="0.2">
      <c r="B85" s="265"/>
      <c r="C85" s="266"/>
      <c r="D85" s="266"/>
      <c r="E85" s="266"/>
      <c r="F85" s="266"/>
      <c r="G85" s="266"/>
      <c r="H85" s="266"/>
      <c r="I85" s="267"/>
      <c r="J85" s="266"/>
      <c r="K85" s="266"/>
      <c r="L85" s="266"/>
      <c r="M85" s="266"/>
      <c r="N85" s="266"/>
      <c r="O85" s="266"/>
      <c r="P85" s="266"/>
      <c r="Q85" s="266"/>
      <c r="R85" s="266"/>
      <c r="S85" s="266"/>
      <c r="T85" s="266"/>
      <c r="U85" s="266"/>
    </row>
    <row r="86" spans="2:21" x14ac:dyDescent="0.2">
      <c r="B86" s="268"/>
      <c r="C86" s="268"/>
      <c r="D86" s="268"/>
      <c r="E86" s="268"/>
      <c r="F86" s="268"/>
      <c r="G86" s="268"/>
      <c r="H86" s="268"/>
      <c r="I86" s="269"/>
      <c r="J86" s="266"/>
      <c r="K86" s="266"/>
      <c r="L86" s="266"/>
      <c r="M86" s="266"/>
      <c r="N86" s="266"/>
      <c r="O86" s="266"/>
      <c r="P86" s="266"/>
      <c r="Q86" s="266"/>
      <c r="R86" s="266"/>
      <c r="S86" s="266"/>
      <c r="T86" s="266"/>
      <c r="U86" s="266"/>
    </row>
    <row r="87" spans="2:21" ht="12.75" customHeight="1" x14ac:dyDescent="0.2">
      <c r="B87" s="268"/>
      <c r="C87" s="268"/>
      <c r="D87" s="268"/>
      <c r="E87" s="268"/>
      <c r="F87" s="268"/>
      <c r="G87" s="268"/>
      <c r="H87" s="268"/>
      <c r="I87" s="269"/>
      <c r="J87" s="266"/>
      <c r="K87" s="266"/>
      <c r="L87" s="266"/>
      <c r="M87" s="266"/>
      <c r="N87" s="266"/>
      <c r="O87" s="266"/>
      <c r="P87" s="266"/>
      <c r="Q87" s="266"/>
      <c r="R87" s="266"/>
      <c r="S87" s="266"/>
      <c r="T87" s="266"/>
      <c r="U87" s="266"/>
    </row>
    <row r="88" spans="2:21" ht="12.75" customHeight="1" x14ac:dyDescent="0.2">
      <c r="B88" s="268"/>
      <c r="C88" s="270"/>
      <c r="D88" s="271"/>
      <c r="E88" s="271"/>
      <c r="F88" s="271"/>
      <c r="G88" s="271"/>
      <c r="H88" s="271"/>
      <c r="I88" s="272"/>
      <c r="J88" s="266"/>
      <c r="K88" s="266"/>
      <c r="L88" s="266"/>
      <c r="M88" s="266"/>
      <c r="N88" s="266"/>
      <c r="O88" s="266"/>
      <c r="P88" s="266"/>
      <c r="Q88" s="266"/>
      <c r="R88" s="266"/>
      <c r="S88" s="266"/>
      <c r="T88" s="266"/>
      <c r="U88" s="266"/>
    </row>
    <row r="89" spans="2:21" ht="12.75" customHeight="1" x14ac:dyDescent="0.2">
      <c r="B89" s="268"/>
      <c r="C89" s="270"/>
      <c r="D89" s="271"/>
      <c r="E89" s="271"/>
      <c r="F89" s="271"/>
      <c r="G89" s="271"/>
      <c r="H89" s="271"/>
      <c r="I89" s="272"/>
      <c r="J89" s="266"/>
      <c r="K89" s="266"/>
      <c r="L89" s="266"/>
      <c r="M89" s="266"/>
      <c r="N89" s="266"/>
      <c r="O89" s="266"/>
      <c r="P89" s="266"/>
      <c r="Q89" s="266"/>
      <c r="R89" s="266"/>
      <c r="S89" s="266"/>
      <c r="T89" s="266"/>
      <c r="U89" s="266"/>
    </row>
    <row r="90" spans="2:21" x14ac:dyDescent="0.2">
      <c r="B90" s="268"/>
      <c r="C90" s="270"/>
      <c r="D90" s="271"/>
      <c r="E90" s="271"/>
      <c r="F90" s="271"/>
      <c r="G90" s="271"/>
      <c r="H90" s="271"/>
      <c r="I90" s="272"/>
      <c r="J90" s="266"/>
      <c r="K90" s="266"/>
      <c r="L90" s="266"/>
      <c r="M90" s="266"/>
      <c r="N90" s="266"/>
      <c r="O90" s="266"/>
      <c r="P90" s="266"/>
      <c r="Q90" s="266"/>
      <c r="R90" s="266"/>
      <c r="S90" s="266"/>
      <c r="T90" s="266"/>
      <c r="U90" s="266"/>
    </row>
    <row r="91" spans="2:21" x14ac:dyDescent="0.2">
      <c r="B91" s="268"/>
      <c r="C91" s="270"/>
      <c r="D91" s="271"/>
      <c r="E91" s="271"/>
      <c r="F91" s="271"/>
      <c r="G91" s="271"/>
      <c r="H91" s="271"/>
      <c r="I91" s="272"/>
      <c r="J91" s="266"/>
      <c r="K91" s="266"/>
      <c r="L91" s="266"/>
      <c r="M91" s="266"/>
      <c r="N91" s="266"/>
      <c r="O91" s="266"/>
      <c r="P91" s="266"/>
      <c r="Q91" s="266"/>
      <c r="R91" s="266"/>
      <c r="S91" s="266"/>
      <c r="T91" s="266"/>
      <c r="U91" s="266"/>
    </row>
    <row r="92" spans="2:21" x14ac:dyDescent="0.2">
      <c r="B92" s="268"/>
      <c r="C92" s="270"/>
      <c r="D92" s="271"/>
      <c r="E92" s="271"/>
      <c r="F92" s="271"/>
      <c r="G92" s="271"/>
      <c r="H92" s="271"/>
      <c r="I92" s="272"/>
      <c r="J92" s="266"/>
      <c r="K92" s="266"/>
      <c r="L92" s="266"/>
      <c r="M92" s="266"/>
      <c r="N92" s="266"/>
      <c r="O92" s="266"/>
      <c r="P92" s="266"/>
      <c r="Q92" s="266"/>
      <c r="R92" s="266"/>
      <c r="S92" s="266"/>
      <c r="T92" s="266"/>
      <c r="U92" s="266"/>
    </row>
    <row r="93" spans="2:21" x14ac:dyDescent="0.2">
      <c r="B93" s="268"/>
      <c r="C93" s="270"/>
      <c r="D93" s="271"/>
      <c r="E93" s="271"/>
      <c r="F93" s="271"/>
      <c r="G93" s="271"/>
      <c r="H93" s="271"/>
      <c r="I93" s="272"/>
      <c r="J93" s="266"/>
      <c r="K93" s="266"/>
      <c r="L93" s="266"/>
      <c r="M93" s="266"/>
      <c r="N93" s="266"/>
      <c r="O93" s="266"/>
      <c r="P93" s="266"/>
      <c r="Q93" s="266"/>
      <c r="R93" s="266"/>
      <c r="S93" s="266"/>
      <c r="T93" s="266"/>
      <c r="U93" s="266"/>
    </row>
    <row r="94" spans="2:21" x14ac:dyDescent="0.2">
      <c r="B94" s="268"/>
      <c r="C94" s="273"/>
      <c r="D94" s="274"/>
      <c r="E94" s="274"/>
      <c r="F94" s="274"/>
      <c r="G94" s="274"/>
      <c r="H94" s="274"/>
      <c r="I94" s="275"/>
      <c r="J94" s="266"/>
      <c r="K94" s="266"/>
      <c r="L94" s="266"/>
      <c r="M94" s="266"/>
      <c r="N94" s="266"/>
      <c r="O94" s="266"/>
      <c r="P94" s="266"/>
      <c r="Q94" s="266"/>
      <c r="R94" s="266"/>
      <c r="S94" s="266"/>
      <c r="T94" s="266"/>
      <c r="U94" s="266"/>
    </row>
    <row r="95" spans="2:21" x14ac:dyDescent="0.2">
      <c r="B95" s="268"/>
      <c r="C95" s="270"/>
      <c r="D95" s="271"/>
      <c r="E95" s="271"/>
      <c r="F95" s="271"/>
      <c r="G95" s="271"/>
      <c r="H95" s="271"/>
      <c r="I95" s="276"/>
      <c r="J95" s="266"/>
      <c r="K95" s="266"/>
      <c r="L95" s="266"/>
      <c r="M95" s="266"/>
      <c r="N95" s="266"/>
      <c r="O95" s="266"/>
      <c r="P95" s="266"/>
      <c r="Q95" s="266"/>
      <c r="R95" s="266"/>
      <c r="S95" s="266"/>
      <c r="T95" s="266"/>
      <c r="U95" s="266"/>
    </row>
    <row r="96" spans="2:21" x14ac:dyDescent="0.2">
      <c r="B96" s="268"/>
      <c r="C96" s="270"/>
      <c r="D96" s="271"/>
      <c r="E96" s="271"/>
      <c r="F96" s="271"/>
      <c r="G96" s="271"/>
      <c r="H96" s="271"/>
      <c r="I96" s="276"/>
      <c r="J96" s="266"/>
      <c r="K96" s="266"/>
      <c r="L96" s="266"/>
      <c r="M96" s="266"/>
      <c r="N96" s="266"/>
      <c r="O96" s="266"/>
      <c r="P96" s="266"/>
      <c r="Q96" s="266"/>
      <c r="R96" s="266"/>
      <c r="S96" s="266"/>
      <c r="T96" s="266"/>
      <c r="U96" s="266"/>
    </row>
    <row r="97" spans="2:21" x14ac:dyDescent="0.2">
      <c r="B97" s="268"/>
      <c r="C97" s="270"/>
      <c r="D97" s="271"/>
      <c r="E97" s="271"/>
      <c r="F97" s="271"/>
      <c r="G97" s="271"/>
      <c r="H97" s="271"/>
      <c r="I97" s="276"/>
      <c r="J97" s="266"/>
      <c r="K97" s="266"/>
      <c r="L97" s="266"/>
      <c r="M97" s="266"/>
      <c r="N97" s="266"/>
      <c r="O97" s="266"/>
      <c r="P97" s="266"/>
      <c r="Q97" s="266"/>
      <c r="R97" s="266"/>
      <c r="S97" s="266"/>
      <c r="T97" s="266"/>
      <c r="U97" s="266"/>
    </row>
    <row r="98" spans="2:21" x14ac:dyDescent="0.2">
      <c r="B98" s="268"/>
      <c r="C98" s="270"/>
      <c r="D98" s="271"/>
      <c r="E98" s="271"/>
      <c r="F98" s="271"/>
      <c r="G98" s="271"/>
      <c r="H98" s="271"/>
      <c r="I98" s="276"/>
      <c r="J98" s="266"/>
      <c r="K98" s="266"/>
      <c r="L98" s="266"/>
      <c r="M98" s="266"/>
      <c r="N98" s="266"/>
      <c r="O98" s="266"/>
      <c r="P98" s="266"/>
      <c r="Q98" s="266"/>
      <c r="R98" s="266"/>
      <c r="S98" s="266"/>
      <c r="T98" s="266"/>
      <c r="U98" s="266"/>
    </row>
    <row r="99" spans="2:21" x14ac:dyDescent="0.2">
      <c r="B99" s="268"/>
      <c r="C99" s="270"/>
      <c r="D99" s="271"/>
      <c r="E99" s="271"/>
      <c r="F99" s="271"/>
      <c r="G99" s="271"/>
      <c r="H99" s="271"/>
      <c r="I99" s="276"/>
      <c r="J99" s="266"/>
      <c r="K99" s="266"/>
      <c r="L99" s="266"/>
      <c r="M99" s="266"/>
      <c r="N99" s="266"/>
      <c r="O99" s="266"/>
      <c r="P99" s="266"/>
      <c r="Q99" s="266"/>
      <c r="R99" s="266"/>
      <c r="S99" s="266"/>
      <c r="T99" s="266"/>
      <c r="U99" s="266"/>
    </row>
    <row r="100" spans="2:21" x14ac:dyDescent="0.2">
      <c r="B100" s="268"/>
      <c r="C100" s="270"/>
      <c r="D100" s="271"/>
      <c r="E100" s="271"/>
      <c r="F100" s="271"/>
      <c r="G100" s="271"/>
      <c r="H100" s="271"/>
      <c r="I100" s="276"/>
      <c r="J100" s="266"/>
      <c r="K100" s="266"/>
      <c r="L100" s="266"/>
      <c r="M100" s="266"/>
      <c r="N100" s="266"/>
      <c r="O100" s="266"/>
      <c r="P100" s="266"/>
      <c r="Q100" s="266"/>
      <c r="R100" s="266"/>
      <c r="S100" s="266"/>
      <c r="T100" s="266"/>
      <c r="U100" s="266"/>
    </row>
    <row r="101" spans="2:21" x14ac:dyDescent="0.2">
      <c r="B101" s="268"/>
      <c r="C101" s="270"/>
      <c r="D101" s="271"/>
      <c r="E101" s="271"/>
      <c r="F101" s="271"/>
      <c r="G101" s="271"/>
      <c r="H101" s="271"/>
      <c r="I101" s="276"/>
      <c r="J101" s="266"/>
      <c r="K101" s="266"/>
      <c r="L101" s="266"/>
      <c r="M101" s="266"/>
      <c r="N101" s="266"/>
      <c r="O101" s="266"/>
      <c r="P101" s="266"/>
      <c r="Q101" s="266"/>
      <c r="R101" s="266"/>
      <c r="S101" s="266"/>
      <c r="T101" s="266"/>
      <c r="U101" s="266"/>
    </row>
    <row r="102" spans="2:21" x14ac:dyDescent="0.2">
      <c r="B102" s="268"/>
      <c r="C102" s="270"/>
      <c r="D102" s="271"/>
      <c r="E102" s="271"/>
      <c r="F102" s="271"/>
      <c r="G102" s="271"/>
      <c r="H102" s="271"/>
      <c r="I102" s="276"/>
      <c r="J102" s="266"/>
      <c r="K102" s="266"/>
      <c r="L102" s="266"/>
      <c r="M102" s="266"/>
      <c r="N102" s="266"/>
      <c r="O102" s="266"/>
      <c r="P102" s="266"/>
      <c r="Q102" s="266"/>
      <c r="R102" s="266"/>
      <c r="S102" s="266"/>
      <c r="T102" s="266"/>
      <c r="U102" s="266"/>
    </row>
    <row r="103" spans="2:21" x14ac:dyDescent="0.2">
      <c r="B103" s="268"/>
      <c r="C103" s="273"/>
      <c r="D103" s="274"/>
      <c r="E103" s="274"/>
      <c r="F103" s="274"/>
      <c r="G103" s="274"/>
      <c r="H103" s="274"/>
      <c r="I103" s="275"/>
      <c r="J103" s="266"/>
      <c r="K103" s="266"/>
      <c r="L103" s="266"/>
      <c r="M103" s="266"/>
      <c r="N103" s="266"/>
      <c r="O103" s="266"/>
      <c r="P103" s="266"/>
      <c r="Q103" s="266"/>
      <c r="R103" s="266"/>
      <c r="S103" s="266"/>
      <c r="T103" s="266"/>
      <c r="U103" s="266"/>
    </row>
    <row r="104" spans="2:21" x14ac:dyDescent="0.2">
      <c r="B104" s="268"/>
      <c r="C104" s="270"/>
      <c r="D104" s="271"/>
      <c r="E104" s="271"/>
      <c r="F104" s="271"/>
      <c r="G104" s="271"/>
      <c r="H104" s="271"/>
      <c r="I104" s="276"/>
      <c r="J104" s="266"/>
      <c r="K104" s="266"/>
      <c r="L104" s="266"/>
      <c r="M104" s="266"/>
      <c r="N104" s="266"/>
      <c r="O104" s="266"/>
      <c r="P104" s="266"/>
      <c r="Q104" s="266"/>
      <c r="R104" s="266"/>
      <c r="S104" s="266"/>
      <c r="T104" s="266"/>
      <c r="U104" s="266"/>
    </row>
    <row r="105" spans="2:21" x14ac:dyDescent="0.2">
      <c r="B105" s="268"/>
      <c r="C105" s="270"/>
      <c r="D105" s="271"/>
      <c r="E105" s="271"/>
      <c r="F105" s="271"/>
      <c r="G105" s="271"/>
      <c r="H105" s="271"/>
      <c r="I105" s="276"/>
      <c r="J105" s="266"/>
      <c r="K105" s="266"/>
      <c r="L105" s="266"/>
      <c r="M105" s="266"/>
      <c r="N105" s="266"/>
      <c r="O105" s="266"/>
      <c r="P105" s="266"/>
      <c r="Q105" s="266"/>
      <c r="R105" s="266"/>
      <c r="S105" s="266"/>
      <c r="T105" s="266"/>
      <c r="U105" s="266"/>
    </row>
    <row r="106" spans="2:21" x14ac:dyDescent="0.2">
      <c r="B106" s="268"/>
      <c r="C106" s="268"/>
      <c r="D106" s="274"/>
      <c r="E106" s="274"/>
      <c r="F106" s="274"/>
      <c r="G106" s="274"/>
      <c r="H106" s="274"/>
      <c r="I106" s="275"/>
      <c r="J106" s="266"/>
      <c r="K106" s="266"/>
      <c r="L106" s="266"/>
      <c r="M106" s="266"/>
      <c r="N106" s="266"/>
      <c r="O106" s="266"/>
      <c r="P106" s="266"/>
      <c r="Q106" s="266"/>
      <c r="R106" s="266"/>
      <c r="S106" s="266"/>
      <c r="T106" s="266"/>
      <c r="U106" s="266"/>
    </row>
    <row r="107" spans="2:21" x14ac:dyDescent="0.2">
      <c r="B107" s="277"/>
      <c r="C107" s="277"/>
      <c r="D107" s="277"/>
      <c r="E107" s="277"/>
      <c r="F107" s="277"/>
      <c r="G107" s="277"/>
      <c r="H107" s="277"/>
      <c r="I107" s="277"/>
      <c r="J107" s="266"/>
      <c r="K107" s="266"/>
      <c r="L107" s="266"/>
      <c r="M107" s="266"/>
      <c r="N107" s="266"/>
      <c r="O107" s="266"/>
      <c r="P107" s="266"/>
      <c r="Q107" s="266"/>
      <c r="R107" s="266"/>
      <c r="S107" s="266"/>
      <c r="T107" s="266"/>
      <c r="U107" s="266"/>
    </row>
    <row r="108" spans="2:21" x14ac:dyDescent="0.2">
      <c r="B108" s="277"/>
      <c r="C108" s="277"/>
      <c r="D108" s="277"/>
      <c r="E108" s="277"/>
      <c r="F108" s="277"/>
      <c r="G108" s="277"/>
      <c r="H108" s="277"/>
      <c r="I108" s="277"/>
      <c r="J108" s="266"/>
      <c r="K108" s="266"/>
      <c r="L108" s="266"/>
      <c r="M108" s="266"/>
      <c r="N108" s="266"/>
      <c r="O108" s="266"/>
      <c r="P108" s="266"/>
      <c r="Q108" s="266"/>
      <c r="R108" s="266"/>
      <c r="S108" s="266"/>
      <c r="T108" s="266"/>
      <c r="U108" s="266"/>
    </row>
    <row r="109" spans="2:21" x14ac:dyDescent="0.2">
      <c r="B109" s="265"/>
      <c r="C109" s="266"/>
      <c r="D109" s="266"/>
      <c r="E109" s="266"/>
      <c r="F109" s="266"/>
      <c r="G109" s="266"/>
      <c r="H109" s="266"/>
      <c r="I109" s="267"/>
      <c r="J109" s="266"/>
      <c r="K109" s="266"/>
      <c r="L109" s="266"/>
      <c r="M109" s="266"/>
      <c r="N109" s="266"/>
      <c r="O109" s="266"/>
      <c r="P109" s="266"/>
      <c r="Q109" s="266"/>
      <c r="R109" s="266"/>
      <c r="S109" s="266"/>
      <c r="T109" s="266"/>
      <c r="U109" s="266"/>
    </row>
    <row r="110" spans="2:21" x14ac:dyDescent="0.2">
      <c r="B110" s="265"/>
      <c r="C110" s="266"/>
      <c r="D110" s="266"/>
      <c r="E110" s="266"/>
      <c r="F110" s="266"/>
      <c r="G110" s="266"/>
      <c r="H110" s="266"/>
      <c r="I110" s="267"/>
      <c r="J110" s="266"/>
      <c r="K110" s="266"/>
      <c r="L110" s="266"/>
      <c r="M110" s="266"/>
      <c r="N110" s="266"/>
      <c r="O110" s="266"/>
      <c r="P110" s="266"/>
      <c r="Q110" s="266"/>
      <c r="R110" s="266"/>
      <c r="S110" s="266"/>
      <c r="T110" s="266"/>
      <c r="U110" s="266"/>
    </row>
  </sheetData>
  <mergeCells count="25">
    <mergeCell ref="B34:B38"/>
    <mergeCell ref="B39:B44"/>
    <mergeCell ref="B45:B46"/>
    <mergeCell ref="B29:B33"/>
    <mergeCell ref="B4:B5"/>
    <mergeCell ref="C4:C5"/>
    <mergeCell ref="D4:D5"/>
    <mergeCell ref="E4:E5"/>
    <mergeCell ref="H4:H5"/>
    <mergeCell ref="I4:I5"/>
    <mergeCell ref="B6:B11"/>
    <mergeCell ref="B12:B17"/>
    <mergeCell ref="B18:B28"/>
    <mergeCell ref="F4:F5"/>
    <mergeCell ref="G4:G5"/>
    <mergeCell ref="B47:B53"/>
    <mergeCell ref="B54:B56"/>
    <mergeCell ref="B82:I82"/>
    <mergeCell ref="B59:B63"/>
    <mergeCell ref="B64:B69"/>
    <mergeCell ref="B70:B77"/>
    <mergeCell ref="B78:B79"/>
    <mergeCell ref="B80:C80"/>
    <mergeCell ref="B81:I81"/>
    <mergeCell ref="B57:B58"/>
  </mergeCells>
  <pageMargins left="0.7" right="0.7" top="0.75" bottom="0.75" header="0.3" footer="0.3"/>
  <pageSetup paperSize="183" scale="56"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2</vt:i4>
      </vt:variant>
    </vt:vector>
  </HeadingPairs>
  <TitlesOfParts>
    <vt:vector size="49" baseType="lpstr">
      <vt:lpstr>CAP1-IntercambioComercial</vt:lpstr>
      <vt:lpstr>CAP1-ComercioExteriorChileno</vt:lpstr>
      <vt:lpstr>CAP2-PpalesProductosExportados</vt:lpstr>
      <vt:lpstr>CAP2-MovCargaViatransporte</vt:lpstr>
      <vt:lpstr>CAP2-PpalesPaisesDestino</vt:lpstr>
      <vt:lpstr>CAP2-PpalesProductosMineros</vt:lpstr>
      <vt:lpstr>CAP2-PpalesProductosNoMineros</vt:lpstr>
      <vt:lpstr>CAP2-PpalesGruposxRegionSalida</vt:lpstr>
      <vt:lpstr>CAP2-MovCargaxLugarSalida</vt:lpstr>
      <vt:lpstr>CAP3-ExpoServiciosTransfronte</vt:lpstr>
      <vt:lpstr>CAP3.DetalleServicios</vt:lpstr>
      <vt:lpstr>CAP4-PpalesProductosImportados</vt:lpstr>
      <vt:lpstr>CAP4-MovCargaxViaTransporte</vt:lpstr>
      <vt:lpstr>CAP4-PpalesPaisesOrigenes</vt:lpstr>
      <vt:lpstr>CAP4-PpalesProductosCombustible</vt:lpstr>
      <vt:lpstr>CAP4-PpalesProductosNoCombustib</vt:lpstr>
      <vt:lpstr>CAP4-MovCargaLugarIngreso</vt:lpstr>
      <vt:lpstr>CAP5-RecaudacionxEntidad</vt:lpstr>
      <vt:lpstr>CAP5-PpalesGravamenes</vt:lpstr>
      <vt:lpstr>CAP5-RecaudacionxTipoGravamen</vt:lpstr>
      <vt:lpstr>CAP5-ArancelEfectivoxBloque</vt:lpstr>
      <vt:lpstr>CAP5-UsoAcuerdoxPaisOrigen</vt:lpstr>
      <vt:lpstr>CAP6-OperacionesxZonaFranca</vt:lpstr>
      <vt:lpstr>CAP7-TTVehiculosxAduana</vt:lpstr>
      <vt:lpstr>CAP7-IngresoVehiculosxAvanzada</vt:lpstr>
      <vt:lpstr>CAP7-SalidaVehiculosxAvanzada</vt:lpstr>
      <vt:lpstr>CAP7-TTCamionesyCargaxAduana</vt:lpstr>
      <vt:lpstr>CAP7-IngresoCamionesyCargaxAvan</vt:lpstr>
      <vt:lpstr>CAP7-SalidaCamionesyCargaxAvanz</vt:lpstr>
      <vt:lpstr>CAP8-DestinacionesSalida</vt:lpstr>
      <vt:lpstr>CAP8-DestinacionesIngreso</vt:lpstr>
      <vt:lpstr>CAP8-DRArica</vt:lpstr>
      <vt:lpstr>CAP8-DRIquique</vt:lpstr>
      <vt:lpstr>CAP8-ARTocopilla</vt:lpstr>
      <vt:lpstr>CAP8-DRAntofagasta</vt:lpstr>
      <vt:lpstr>CAP8-ARChañaral</vt:lpstr>
      <vt:lpstr>CAP8-DRCoquimbo</vt:lpstr>
      <vt:lpstr>CAP8-ARLosAndes</vt:lpstr>
      <vt:lpstr>CAP8-DRValparaíso</vt:lpstr>
      <vt:lpstr>CAP8-ARSanAntonio</vt:lpstr>
      <vt:lpstr>CAP8-DRMetropolitana</vt:lpstr>
      <vt:lpstr>CAP8-DRTalcahuano</vt:lpstr>
      <vt:lpstr>CAP8-AROsorno</vt:lpstr>
      <vt:lpstr>CAP8-DRPtoMontt</vt:lpstr>
      <vt:lpstr>CAP8-DRCoyhaique</vt:lpstr>
      <vt:lpstr>CAP8-ARPtoAysén</vt:lpstr>
      <vt:lpstr>CAP8-DRPtaArenas</vt:lpstr>
      <vt:lpstr>'CAP1-ComercioExteriorChileno'!Área_de_impresión</vt:lpstr>
      <vt:lpstr>'CAP1-IntercambioComercial'!Área_de_impresión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Diaz Pintone</dc:creator>
  <cp:lastModifiedBy>Paola Diaz Pintone</cp:lastModifiedBy>
  <dcterms:created xsi:type="dcterms:W3CDTF">2020-03-23T19:50:39Z</dcterms:created>
  <dcterms:modified xsi:type="dcterms:W3CDTF">2020-03-26T19:49:23Z</dcterms:modified>
</cp:coreProperties>
</file>